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vedant/Desktop/Bills/"/>
    </mc:Choice>
  </mc:AlternateContent>
  <xr:revisionPtr revIDLastSave="0" documentId="13_ncr:1_{4598CB5E-A48C-DF4E-8EE6-88D75DA6680F}" xr6:coauthVersionLast="47" xr6:coauthVersionMax="47" xr10:uidLastSave="{00000000-0000-0000-0000-000000000000}"/>
  <bookViews>
    <workbookView xWindow="0" yWindow="880" windowWidth="26640" windowHeight="24000" activeTab="2" xr2:uid="{551A4C87-28C0-C24F-9CE9-AE94ABC65A8E}"/>
  </bookViews>
  <sheets>
    <sheet name="Sheet1 (2)" sheetId="3" r:id="rId1"/>
    <sheet name="Sheet1" sheetId="1" r:id="rId2"/>
    <sheet name="Sheet3" sheetId="5" r:id="rId3"/>
    <sheet name="Sheet2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5" i="5" l="1"/>
  <c r="P33" i="5"/>
  <c r="Q33" i="5" s="1"/>
  <c r="R4" i="5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6" i="5"/>
  <c r="R27" i="5"/>
  <c r="R28" i="5"/>
  <c r="R29" i="5"/>
  <c r="R30" i="5"/>
  <c r="R31" i="5"/>
  <c r="R32" i="5"/>
  <c r="Q4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R3" i="5"/>
  <c r="Q3" i="5"/>
  <c r="P3" i="5"/>
  <c r="G4" i="5"/>
  <c r="G5" i="5"/>
  <c r="G6" i="5"/>
  <c r="G7" i="5"/>
  <c r="G8" i="5"/>
  <c r="G9" i="5"/>
  <c r="H9" i="5" s="1"/>
  <c r="I9" i="5" s="1"/>
  <c r="G10" i="5"/>
  <c r="H10" i="5" s="1"/>
  <c r="I10" i="5" s="1"/>
  <c r="G11" i="5"/>
  <c r="H11" i="5" s="1"/>
  <c r="I11" i="5" s="1"/>
  <c r="G12" i="5"/>
  <c r="H12" i="5" s="1"/>
  <c r="I12" i="5" s="1"/>
  <c r="G13" i="5"/>
  <c r="H13" i="5" s="1"/>
  <c r="I13" i="5" s="1"/>
  <c r="G14" i="5"/>
  <c r="H14" i="5" s="1"/>
  <c r="I14" i="5" s="1"/>
  <c r="G15" i="5"/>
  <c r="H15" i="5" s="1"/>
  <c r="I15" i="5" s="1"/>
  <c r="G16" i="5"/>
  <c r="G17" i="5"/>
  <c r="H17" i="5" s="1"/>
  <c r="G18" i="5"/>
  <c r="H18" i="5" s="1"/>
  <c r="G19" i="5"/>
  <c r="H19" i="5" s="1"/>
  <c r="G20" i="5"/>
  <c r="H20" i="5" s="1"/>
  <c r="G21" i="5"/>
  <c r="H21" i="5" s="1"/>
  <c r="I21" i="5" s="1"/>
  <c r="G22" i="5"/>
  <c r="H22" i="5" s="1"/>
  <c r="I22" i="5" s="1"/>
  <c r="G23" i="5"/>
  <c r="H23" i="5" s="1"/>
  <c r="I23" i="5" s="1"/>
  <c r="G24" i="5"/>
  <c r="H24" i="5" s="1"/>
  <c r="I24" i="5" s="1"/>
  <c r="G25" i="5"/>
  <c r="H25" i="5" s="1"/>
  <c r="I25" i="5" s="1"/>
  <c r="G26" i="5"/>
  <c r="H26" i="5" s="1"/>
  <c r="I26" i="5" s="1"/>
  <c r="G27" i="5"/>
  <c r="H27" i="5" s="1"/>
  <c r="I27" i="5" s="1"/>
  <c r="G28" i="5"/>
  <c r="G29" i="5"/>
  <c r="G30" i="5"/>
  <c r="H30" i="5" s="1"/>
  <c r="G31" i="5"/>
  <c r="H31" i="5" s="1"/>
  <c r="G32" i="5"/>
  <c r="G3" i="5"/>
  <c r="AE59" i="1"/>
  <c r="R33" i="5" l="1"/>
  <c r="I31" i="5"/>
  <c r="I18" i="5"/>
  <c r="G33" i="5"/>
  <c r="H33" i="5" s="1"/>
  <c r="H8" i="5"/>
  <c r="I8" i="5" s="1"/>
  <c r="I20" i="5"/>
  <c r="I30" i="5"/>
  <c r="H3" i="5"/>
  <c r="I3" i="5" s="1"/>
  <c r="H7" i="5"/>
  <c r="I7" i="5" s="1"/>
  <c r="I19" i="5"/>
  <c r="H32" i="5"/>
  <c r="I32" i="5" s="1"/>
  <c r="H6" i="5"/>
  <c r="I6" i="5" s="1"/>
  <c r="H29" i="5"/>
  <c r="I29" i="5" s="1"/>
  <c r="H4" i="5"/>
  <c r="I4" i="5" s="1"/>
  <c r="H5" i="5"/>
  <c r="I5" i="5" s="1"/>
  <c r="H16" i="5"/>
  <c r="I16" i="5" s="1"/>
  <c r="I17" i="5"/>
  <c r="H28" i="5"/>
  <c r="I28" i="5" s="1"/>
  <c r="I33" i="5"/>
  <c r="M39" i="1"/>
  <c r="AB9" i="1"/>
  <c r="AE9" i="1" s="1"/>
  <c r="AB21" i="1"/>
  <c r="AE21" i="1" s="1"/>
  <c r="AB33" i="1"/>
  <c r="AE33" i="1" s="1"/>
  <c r="Y8" i="1"/>
  <c r="AB8" i="1" s="1"/>
  <c r="Y9" i="1"/>
  <c r="Y20" i="1"/>
  <c r="Y21" i="1"/>
  <c r="Y32" i="1"/>
  <c r="Y33" i="1"/>
  <c r="V4" i="1"/>
  <c r="V5" i="1"/>
  <c r="V6" i="1"/>
  <c r="V7" i="1"/>
  <c r="Y7" i="1" s="1"/>
  <c r="V8" i="1"/>
  <c r="V9" i="1"/>
  <c r="V10" i="1"/>
  <c r="V11" i="1"/>
  <c r="V12" i="1"/>
  <c r="V13" i="1"/>
  <c r="V14" i="1"/>
  <c r="V15" i="1"/>
  <c r="V16" i="1"/>
  <c r="V17" i="1"/>
  <c r="V18" i="1"/>
  <c r="V19" i="1"/>
  <c r="Y19" i="1" s="1"/>
  <c r="V20" i="1"/>
  <c r="V21" i="1"/>
  <c r="V22" i="1"/>
  <c r="V23" i="1"/>
  <c r="V24" i="1"/>
  <c r="V25" i="1"/>
  <c r="V26" i="1"/>
  <c r="V27" i="1"/>
  <c r="V28" i="1"/>
  <c r="V29" i="1"/>
  <c r="V30" i="1"/>
  <c r="V31" i="1"/>
  <c r="Y31" i="1" s="1"/>
  <c r="V32" i="1"/>
  <c r="V33" i="1"/>
  <c r="V34" i="1"/>
  <c r="V35" i="1"/>
  <c r="V36" i="1"/>
  <c r="V37" i="1"/>
  <c r="V38" i="1"/>
  <c r="V39" i="1"/>
  <c r="V3" i="1"/>
  <c r="S4" i="1"/>
  <c r="Y4" i="1" s="1"/>
  <c r="S5" i="1"/>
  <c r="Y5" i="1" s="1"/>
  <c r="S6" i="1"/>
  <c r="Y6" i="1" s="1"/>
  <c r="S7" i="1"/>
  <c r="S8" i="1"/>
  <c r="S9" i="1"/>
  <c r="S10" i="1"/>
  <c r="Y10" i="1" s="1"/>
  <c r="S11" i="1"/>
  <c r="Y11" i="1" s="1"/>
  <c r="S12" i="1"/>
  <c r="Y12" i="1" s="1"/>
  <c r="S13" i="1"/>
  <c r="Y13" i="1" s="1"/>
  <c r="S14" i="1"/>
  <c r="Y14" i="1" s="1"/>
  <c r="S15" i="1"/>
  <c r="Y15" i="1" s="1"/>
  <c r="S16" i="1"/>
  <c r="Y16" i="1" s="1"/>
  <c r="S17" i="1"/>
  <c r="Y17" i="1" s="1"/>
  <c r="S18" i="1"/>
  <c r="Y18" i="1" s="1"/>
  <c r="S19" i="1"/>
  <c r="S20" i="1"/>
  <c r="S21" i="1"/>
  <c r="S22" i="1"/>
  <c r="Y22" i="1" s="1"/>
  <c r="S23" i="1"/>
  <c r="Y23" i="1" s="1"/>
  <c r="S24" i="1"/>
  <c r="Y24" i="1" s="1"/>
  <c r="S25" i="1"/>
  <c r="Y25" i="1" s="1"/>
  <c r="S26" i="1"/>
  <c r="Y26" i="1" s="1"/>
  <c r="S27" i="1"/>
  <c r="Y27" i="1" s="1"/>
  <c r="S28" i="1"/>
  <c r="Y28" i="1" s="1"/>
  <c r="S29" i="1"/>
  <c r="Y29" i="1" s="1"/>
  <c r="S30" i="1"/>
  <c r="Y30" i="1" s="1"/>
  <c r="S31" i="1"/>
  <c r="S32" i="1"/>
  <c r="S33" i="1"/>
  <c r="S34" i="1"/>
  <c r="Y34" i="1" s="1"/>
  <c r="S35" i="1"/>
  <c r="Y35" i="1" s="1"/>
  <c r="S36" i="1"/>
  <c r="Y36" i="1" s="1"/>
  <c r="S37" i="1"/>
  <c r="Y37" i="1" s="1"/>
  <c r="S38" i="1"/>
  <c r="Y38" i="1" s="1"/>
  <c r="S39" i="1"/>
  <c r="Y39" i="1" s="1"/>
  <c r="S3" i="1"/>
  <c r="Y3" i="1" s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" i="1"/>
  <c r="AB28" i="1" l="1"/>
  <c r="AE28" i="1" s="1"/>
  <c r="AB14" i="1"/>
  <c r="AE14" i="1" s="1"/>
  <c r="AB12" i="1"/>
  <c r="AE12" i="1" s="1"/>
  <c r="AB34" i="1"/>
  <c r="AE34" i="1" s="1"/>
  <c r="AB4" i="1"/>
  <c r="AE4" i="1"/>
  <c r="AE32" i="1"/>
  <c r="AE36" i="1"/>
  <c r="AB36" i="1"/>
  <c r="AB10" i="1"/>
  <c r="AE10" i="1"/>
  <c r="AE40" i="1"/>
  <c r="AB3" i="1"/>
  <c r="AE3" i="1" s="1"/>
  <c r="AB15" i="1"/>
  <c r="AE15" i="1" s="1"/>
  <c r="AB38" i="1"/>
  <c r="AE38" i="1" s="1"/>
  <c r="AE13" i="1"/>
  <c r="AB13" i="1"/>
  <c r="AB24" i="1"/>
  <c r="AE24" i="1" s="1"/>
  <c r="AB23" i="1"/>
  <c r="AE23" i="1"/>
  <c r="AB16" i="1"/>
  <c r="AE16" i="1" s="1"/>
  <c r="AB39" i="1"/>
  <c r="AE39" i="1" s="1"/>
  <c r="AB37" i="1"/>
  <c r="AE37" i="1"/>
  <c r="AB11" i="1"/>
  <c r="AE11" i="1" s="1"/>
  <c r="AB18" i="1"/>
  <c r="AE18" i="1" s="1"/>
  <c r="AB6" i="1"/>
  <c r="AE6" i="1" s="1"/>
  <c r="AB19" i="1"/>
  <c r="AE19" i="1" s="1"/>
  <c r="AB7" i="1"/>
  <c r="AE7" i="1" s="1"/>
  <c r="AB27" i="1"/>
  <c r="AE27" i="1" s="1"/>
  <c r="AE26" i="1"/>
  <c r="AB26" i="1"/>
  <c r="AB25" i="1"/>
  <c r="AE25" i="1"/>
  <c r="AB35" i="1"/>
  <c r="AE35" i="1"/>
  <c r="AB22" i="1"/>
  <c r="AE22" i="1" s="1"/>
  <c r="AB30" i="1"/>
  <c r="AE30" i="1" s="1"/>
  <c r="AB31" i="1"/>
  <c r="AE31" i="1"/>
  <c r="AE29" i="1"/>
  <c r="AB29" i="1"/>
  <c r="AB17" i="1"/>
  <c r="AE17" i="1" s="1"/>
  <c r="AB5" i="1"/>
  <c r="AE5" i="1" s="1"/>
  <c r="AB20" i="1"/>
  <c r="AE20" i="1" s="1"/>
  <c r="AE8" i="1"/>
  <c r="AB32" i="1"/>
  <c r="K39" i="3"/>
  <c r="L39" i="3" s="1"/>
  <c r="K38" i="3"/>
  <c r="L38" i="3" s="1"/>
  <c r="H38" i="3"/>
  <c r="K37" i="3"/>
  <c r="L37" i="3" s="1"/>
  <c r="K36" i="3"/>
  <c r="H36" i="3" s="1"/>
  <c r="K35" i="3"/>
  <c r="L35" i="3" s="1"/>
  <c r="K34" i="3"/>
  <c r="L34" i="3" s="1"/>
  <c r="H34" i="3"/>
  <c r="K33" i="3"/>
  <c r="L33" i="3" s="1"/>
  <c r="H33" i="3"/>
  <c r="K32" i="3"/>
  <c r="H32" i="3" s="1"/>
  <c r="K31" i="3"/>
  <c r="L31" i="3" s="1"/>
  <c r="K30" i="3"/>
  <c r="L30" i="3" s="1"/>
  <c r="H30" i="3"/>
  <c r="K29" i="3"/>
  <c r="L29" i="3" s="1"/>
  <c r="K28" i="3"/>
  <c r="H28" i="3" s="1"/>
  <c r="K27" i="3"/>
  <c r="L27" i="3" s="1"/>
  <c r="K26" i="3"/>
  <c r="L26" i="3" s="1"/>
  <c r="H26" i="3"/>
  <c r="K25" i="3"/>
  <c r="L25" i="3" s="1"/>
  <c r="H25" i="3"/>
  <c r="K24" i="3"/>
  <c r="H24" i="3" s="1"/>
  <c r="K23" i="3"/>
  <c r="L23" i="3" s="1"/>
  <c r="K22" i="3"/>
  <c r="L22" i="3" s="1"/>
  <c r="H22" i="3"/>
  <c r="K21" i="3"/>
  <c r="L21" i="3" s="1"/>
  <c r="K20" i="3"/>
  <c r="H20" i="3" s="1"/>
  <c r="K19" i="3"/>
  <c r="L19" i="3" s="1"/>
  <c r="H19" i="3"/>
  <c r="K18" i="3"/>
  <c r="L18" i="3" s="1"/>
  <c r="H18" i="3"/>
  <c r="K17" i="3"/>
  <c r="L17" i="3" s="1"/>
  <c r="H17" i="3"/>
  <c r="K16" i="3"/>
  <c r="H16" i="3" s="1"/>
  <c r="K15" i="3"/>
  <c r="L15" i="3" s="1"/>
  <c r="K14" i="3"/>
  <c r="L14" i="3" s="1"/>
  <c r="K13" i="3"/>
  <c r="L13" i="3" s="1"/>
  <c r="H13" i="3"/>
  <c r="K12" i="3"/>
  <c r="H12" i="3" s="1"/>
  <c r="K11" i="3"/>
  <c r="L11" i="3" s="1"/>
  <c r="H11" i="3"/>
  <c r="K10" i="3"/>
  <c r="L10" i="3" s="1"/>
  <c r="H10" i="3"/>
  <c r="K9" i="3"/>
  <c r="L9" i="3" s="1"/>
  <c r="H9" i="3"/>
  <c r="K8" i="3"/>
  <c r="H8" i="3" s="1"/>
  <c r="K7" i="3"/>
  <c r="L7" i="3" s="1"/>
  <c r="K6" i="3"/>
  <c r="L6" i="3" s="1"/>
  <c r="H6" i="3"/>
  <c r="K5" i="3"/>
  <c r="L5" i="3" s="1"/>
  <c r="H5" i="3"/>
  <c r="K4" i="3"/>
  <c r="H4" i="3" s="1"/>
  <c r="K3" i="3"/>
  <c r="L3" i="3" s="1"/>
  <c r="H3" i="3"/>
  <c r="L9" i="1"/>
  <c r="L18" i="1"/>
  <c r="L36" i="1"/>
  <c r="K4" i="1"/>
  <c r="H4" i="1" s="1"/>
  <c r="K5" i="1"/>
  <c r="H5" i="1" s="1"/>
  <c r="K6" i="1"/>
  <c r="H6" i="1" s="1"/>
  <c r="K7" i="1"/>
  <c r="H7" i="1" s="1"/>
  <c r="K8" i="1"/>
  <c r="H8" i="1" s="1"/>
  <c r="K9" i="1"/>
  <c r="H9" i="1" s="1"/>
  <c r="K10" i="1"/>
  <c r="H10" i="1" s="1"/>
  <c r="K11" i="1"/>
  <c r="H11" i="1" s="1"/>
  <c r="K12" i="1"/>
  <c r="H12" i="1" s="1"/>
  <c r="K13" i="1"/>
  <c r="H13" i="1" s="1"/>
  <c r="K14" i="1"/>
  <c r="H14" i="1" s="1"/>
  <c r="K15" i="1"/>
  <c r="H15" i="1" s="1"/>
  <c r="K16" i="1"/>
  <c r="H16" i="1" s="1"/>
  <c r="K17" i="1"/>
  <c r="H17" i="1" s="1"/>
  <c r="K18" i="1"/>
  <c r="H18" i="1" s="1"/>
  <c r="K19" i="1"/>
  <c r="H19" i="1" s="1"/>
  <c r="K20" i="1"/>
  <c r="H20" i="1" s="1"/>
  <c r="K21" i="1"/>
  <c r="H21" i="1" s="1"/>
  <c r="K22" i="1"/>
  <c r="H22" i="1" s="1"/>
  <c r="K23" i="1"/>
  <c r="H23" i="1" s="1"/>
  <c r="K24" i="1"/>
  <c r="H24" i="1" s="1"/>
  <c r="K25" i="1"/>
  <c r="H25" i="1" s="1"/>
  <c r="K26" i="1"/>
  <c r="H26" i="1" s="1"/>
  <c r="K27" i="1"/>
  <c r="H27" i="1" s="1"/>
  <c r="K28" i="1"/>
  <c r="H28" i="1" s="1"/>
  <c r="K29" i="1"/>
  <c r="H29" i="1" s="1"/>
  <c r="K30" i="1"/>
  <c r="H30" i="1" s="1"/>
  <c r="K31" i="1"/>
  <c r="H31" i="1" s="1"/>
  <c r="K32" i="1"/>
  <c r="H32" i="1" s="1"/>
  <c r="K33" i="1"/>
  <c r="H33" i="1" s="1"/>
  <c r="K34" i="1"/>
  <c r="H34" i="1" s="1"/>
  <c r="K35" i="1"/>
  <c r="H35" i="1" s="1"/>
  <c r="K36" i="1"/>
  <c r="H36" i="1" s="1"/>
  <c r="K37" i="1"/>
  <c r="H37" i="1" s="1"/>
  <c r="K38" i="1"/>
  <c r="H38" i="1" s="1"/>
  <c r="K39" i="1"/>
  <c r="H39" i="1" s="1"/>
  <c r="K3" i="1"/>
  <c r="H3" i="1" s="1"/>
  <c r="H15" i="3" l="1"/>
  <c r="H42" i="1"/>
  <c r="AE41" i="1"/>
  <c r="AE42" i="1" s="1"/>
  <c r="H7" i="3"/>
  <c r="H14" i="3"/>
  <c r="H21" i="3"/>
  <c r="H29" i="3"/>
  <c r="H37" i="3"/>
  <c r="L12" i="3"/>
  <c r="L32" i="3"/>
  <c r="L4" i="3"/>
  <c r="L20" i="3"/>
  <c r="H23" i="3"/>
  <c r="H27" i="3"/>
  <c r="H31" i="3"/>
  <c r="H35" i="3"/>
  <c r="H39" i="3"/>
  <c r="L24" i="3"/>
  <c r="L8" i="3"/>
  <c r="L28" i="3"/>
  <c r="L16" i="3"/>
  <c r="L36" i="3"/>
  <c r="L32" i="1"/>
  <c r="L8" i="1"/>
  <c r="L7" i="1"/>
  <c r="L6" i="1"/>
  <c r="L3" i="1"/>
  <c r="L39" i="1"/>
  <c r="L5" i="1"/>
  <c r="L4" i="1"/>
  <c r="L34" i="1"/>
  <c r="L33" i="1"/>
  <c r="L20" i="1"/>
  <c r="L27" i="1"/>
  <c r="L35" i="1"/>
  <c r="L22" i="1"/>
  <c r="L17" i="1"/>
  <c r="L38" i="1"/>
  <c r="L23" i="1"/>
  <c r="L24" i="1"/>
  <c r="L29" i="1"/>
  <c r="L31" i="1"/>
  <c r="L30" i="1"/>
  <c r="L28" i="1"/>
  <c r="L26" i="1"/>
  <c r="L25" i="1"/>
  <c r="L37" i="1"/>
  <c r="L19" i="1"/>
  <c r="L21" i="1"/>
  <c r="L11" i="1"/>
  <c r="L16" i="1"/>
  <c r="L15" i="1"/>
  <c r="L14" i="1"/>
  <c r="L13" i="1"/>
  <c r="L12" i="1"/>
  <c r="L10" i="1"/>
  <c r="H42" i="3" l="1"/>
</calcChain>
</file>

<file path=xl/sharedStrings.xml><?xml version="1.0" encoding="utf-8"?>
<sst xmlns="http://schemas.openxmlformats.org/spreadsheetml/2006/main" count="252" uniqueCount="114">
  <si>
    <r>
      <rPr>
        <sz val="9"/>
        <rFont val="Cambria"/>
        <family val="1"/>
      </rPr>
      <t>SR.</t>
    </r>
  </si>
  <si>
    <r>
      <rPr>
        <sz val="9"/>
        <rFont val="Cambria"/>
        <family val="1"/>
      </rPr>
      <t>PARTICULARS</t>
    </r>
  </si>
  <si>
    <r>
      <rPr>
        <sz val="9"/>
        <rFont val="Cambria"/>
        <family val="1"/>
      </rPr>
      <t xml:space="preserve">HSN
</t>
    </r>
    <r>
      <rPr>
        <sz val="9"/>
        <rFont val="Cambria"/>
        <family val="1"/>
      </rPr>
      <t>Code</t>
    </r>
  </si>
  <si>
    <r>
      <rPr>
        <sz val="9"/>
        <rFont val="Cambria"/>
        <family val="1"/>
      </rPr>
      <t>QTY.</t>
    </r>
  </si>
  <si>
    <r>
      <rPr>
        <sz val="9"/>
        <rFont val="Cambria"/>
        <family val="1"/>
      </rPr>
      <t>RATE</t>
    </r>
  </si>
  <si>
    <r>
      <rPr>
        <sz val="9"/>
        <rFont val="Cambria"/>
        <family val="1"/>
      </rPr>
      <t xml:space="preserve">CGST
</t>
    </r>
    <r>
      <rPr>
        <sz val="9"/>
        <rFont val="Cambria"/>
        <family val="1"/>
      </rPr>
      <t>Rate%</t>
    </r>
  </si>
  <si>
    <r>
      <rPr>
        <sz val="9"/>
        <rFont val="Cambria"/>
        <family val="1"/>
      </rPr>
      <t xml:space="preserve">SGST
</t>
    </r>
    <r>
      <rPr>
        <sz val="9"/>
        <rFont val="Cambria"/>
        <family val="1"/>
      </rPr>
      <t>Rate%</t>
    </r>
  </si>
  <si>
    <r>
      <rPr>
        <sz val="9"/>
        <rFont val="Cambria"/>
        <family val="1"/>
      </rPr>
      <t>TOTAL</t>
    </r>
  </si>
  <si>
    <r>
      <rPr>
        <sz val="9"/>
        <rFont val="Cambria"/>
        <family val="1"/>
      </rPr>
      <t>CPVC ENDCAP 20MM SDR-11 (1/2 )</t>
    </r>
  </si>
  <si>
    <r>
      <rPr>
        <sz val="9"/>
        <rFont val="Cambria"/>
        <family val="1"/>
      </rPr>
      <t>CPVC TEE 20MM SDR-11 (1/2 )</t>
    </r>
  </si>
  <si>
    <r>
      <rPr>
        <sz val="9"/>
        <rFont val="Cambria"/>
        <family val="1"/>
      </rPr>
      <t>CPVC ELBOW BRASS 20MM SDR-11 [1/2 ]</t>
    </r>
  </si>
  <si>
    <r>
      <rPr>
        <sz val="9"/>
        <rFont val="Cambria"/>
        <family val="1"/>
      </rPr>
      <t>CPVC FTA BRASS 20MM SDR-11 [1/2 ]</t>
    </r>
  </si>
  <si>
    <r>
      <rPr>
        <sz val="9"/>
        <rFont val="Cambria"/>
        <family val="1"/>
      </rPr>
      <t>CPVC MTA BRASS 20MM SDR-11 [1/2]</t>
    </r>
  </si>
  <si>
    <r>
      <rPr>
        <sz val="9"/>
        <rFont val="Cambria"/>
        <family val="1"/>
      </rPr>
      <t>CPVC PIPES 1/2 INCH SDR-11 3 MTR</t>
    </r>
  </si>
  <si>
    <r>
      <rPr>
        <sz val="9"/>
        <rFont val="Cambria"/>
        <family val="1"/>
      </rPr>
      <t>CPVC ELBOW 20MM SDR-11 (1/2 )</t>
    </r>
  </si>
  <si>
    <r>
      <rPr>
        <sz val="9"/>
        <rFont val="Cambria"/>
        <family val="1"/>
      </rPr>
      <t>CPVC COUPLER 20MM SDR-11 (1/2 )</t>
    </r>
  </si>
  <si>
    <r>
      <rPr>
        <sz val="9"/>
        <rFont val="Cambria"/>
        <family val="1"/>
      </rPr>
      <t>CPVC PIPES 11/4 INCH SDR-11 3 MTR</t>
    </r>
  </si>
  <si>
    <r>
      <rPr>
        <sz val="9"/>
        <rFont val="Cambria"/>
        <family val="1"/>
      </rPr>
      <t>CPVC MTA BRASS 40MM SDR-11[11/4 ]</t>
    </r>
  </si>
  <si>
    <r>
      <rPr>
        <sz val="9"/>
        <rFont val="Cambria"/>
        <family val="1"/>
      </rPr>
      <t>CPVC ELBOW 40MM SDR-11 (11/4 )</t>
    </r>
  </si>
  <si>
    <r>
      <rPr>
        <sz val="9"/>
        <rFont val="Cambria"/>
        <family val="1"/>
      </rPr>
      <t>CPVC ENDCAP 40MM SDR-11 (11/4 )</t>
    </r>
  </si>
  <si>
    <r>
      <rPr>
        <sz val="9"/>
        <rFont val="Cambria"/>
        <family val="1"/>
      </rPr>
      <t>CPVC FTA BRASS 50MM SDR-11 [11/2]</t>
    </r>
  </si>
  <si>
    <r>
      <rPr>
        <sz val="9"/>
        <rFont val="Cambria"/>
        <family val="1"/>
      </rPr>
      <t>CPVC ELBOW 50MM SDR-11 (11/2 )</t>
    </r>
  </si>
  <si>
    <r>
      <rPr>
        <sz val="9"/>
        <rFont val="Cambria"/>
        <family val="1"/>
      </rPr>
      <t>CPVC PIPES 11/2 INCH SDR-11-3 MTR</t>
    </r>
  </si>
  <si>
    <r>
      <rPr>
        <sz val="9"/>
        <rFont val="Cambria"/>
        <family val="1"/>
      </rPr>
      <t>CPVC STEP OVER BEND 20MM SDR-11 (1/2)</t>
    </r>
  </si>
  <si>
    <r>
      <rPr>
        <sz val="9"/>
        <rFont val="Cambria"/>
        <family val="1"/>
      </rPr>
      <t>NAHNITRAP W/O JALI 75MM</t>
    </r>
  </si>
  <si>
    <r>
      <rPr>
        <sz val="9"/>
        <rFont val="Cambria"/>
        <family val="1"/>
      </rPr>
      <t>CPVC SOLVENT 237ML TIN-HP</t>
    </r>
  </si>
  <si>
    <r>
      <rPr>
        <sz val="9"/>
        <rFont val="Cambria"/>
        <family val="1"/>
      </rPr>
      <t>HOLDTITE LIQUID SEALANT BLACK(500GM)</t>
    </r>
  </si>
  <si>
    <r>
      <rPr>
        <sz val="9"/>
        <rFont val="Cambria"/>
        <family val="1"/>
      </rPr>
      <t>MULTI FLOOR TRAP 4 HEIGHT W/O JALI</t>
    </r>
  </si>
  <si>
    <r>
      <rPr>
        <sz val="9"/>
        <rFont val="Cambria"/>
        <family val="1"/>
      </rPr>
      <t>PI BEND 45 110MM-ISI</t>
    </r>
  </si>
  <si>
    <r>
      <rPr>
        <sz val="9"/>
        <rFont val="Cambria"/>
        <family val="1"/>
      </rPr>
      <t>PI PLAN BEND 87.5 110MM-ISI</t>
    </r>
  </si>
  <si>
    <r>
      <rPr>
        <sz val="9"/>
        <rFont val="Cambria"/>
        <family val="1"/>
      </rPr>
      <t>ELBOW 40MM 6KG</t>
    </r>
  </si>
  <si>
    <r>
      <rPr>
        <sz val="9"/>
        <rFont val="Cambria"/>
        <family val="1"/>
      </rPr>
      <t>ENDCAP 40MM PLAIN</t>
    </r>
  </si>
  <si>
    <r>
      <rPr>
        <sz val="9"/>
        <rFont val="Cambria"/>
        <family val="1"/>
      </rPr>
      <t>PI RTEE 110 X 75MM-ISI</t>
    </r>
  </si>
  <si>
    <r>
      <rPr>
        <sz val="9"/>
        <rFont val="Cambria"/>
        <family val="1"/>
      </rPr>
      <t>ELBOW 50MM 6KG</t>
    </r>
  </si>
  <si>
    <r>
      <rPr>
        <sz val="9"/>
        <rFont val="Cambria"/>
        <family val="1"/>
      </rPr>
      <t>TEE 50MM 6KG</t>
    </r>
  </si>
  <si>
    <r>
      <rPr>
        <sz val="9"/>
        <rFont val="Cambria"/>
        <family val="1"/>
      </rPr>
      <t>ENDCAP 50MM PLAIN</t>
    </r>
  </si>
  <si>
    <r>
      <rPr>
        <sz val="9"/>
        <rFont val="Cambria"/>
        <family val="1"/>
      </rPr>
      <t>BEND 45- 50MM</t>
    </r>
  </si>
  <si>
    <r>
      <rPr>
        <sz val="9"/>
        <rFont val="Cambria"/>
        <family val="1"/>
      </rPr>
      <t>PI BEND 45 75MM-ISI</t>
    </r>
  </si>
  <si>
    <r>
      <rPr>
        <sz val="9"/>
        <rFont val="Cambria"/>
        <family val="1"/>
      </rPr>
      <t>O RING SWR PIPE 75MM 6KG-B TYPE</t>
    </r>
  </si>
  <si>
    <r>
      <rPr>
        <sz val="9"/>
        <rFont val="Cambria"/>
        <family val="1"/>
      </rPr>
      <t>PVC PIPES 50MM 6KG PARAS</t>
    </r>
  </si>
  <si>
    <r>
      <rPr>
        <sz val="9"/>
        <rFont val="Cambria"/>
        <family val="1"/>
      </rPr>
      <t>110MM SWR PIPES 3 INCH [B]</t>
    </r>
  </si>
  <si>
    <r>
      <rPr>
        <sz val="9"/>
        <rFont val="Cambria"/>
        <family val="1"/>
      </rPr>
      <t>PVC PIPES 40MM 6KG (PARAS)</t>
    </r>
  </si>
  <si>
    <r>
      <rPr>
        <sz val="9"/>
        <rFont val="Cambria"/>
        <family val="1"/>
      </rPr>
      <t>75mm SWR PIPES 6 INCH (B TYPE)</t>
    </r>
  </si>
  <si>
    <r>
      <rPr>
        <sz val="9"/>
        <rFont val="Cambria"/>
        <family val="1"/>
      </rPr>
      <t>CIRCUITE TESTING PLUG WHITE[PRO] UPVC</t>
    </r>
  </si>
  <si>
    <t>HP PVC SOLVENT 1L (250ml*4)</t>
  </si>
  <si>
    <t>#</t>
  </si>
  <si>
    <t>Item</t>
  </si>
  <si>
    <t>HSN/ SAC</t>
  </si>
  <si>
    <t>Rate / Item</t>
  </si>
  <si>
    <t>Qty</t>
  </si>
  <si>
    <t>Taxable Value</t>
  </si>
  <si>
    <t>Tax Amount</t>
  </si>
  <si>
    <t>Amount</t>
  </si>
  <si>
    <t>Tax</t>
  </si>
  <si>
    <t>Subtotal</t>
  </si>
  <si>
    <t>Total</t>
  </si>
  <si>
    <t>CPVC ENDCAP 20MM SDR-11 (1/2 )</t>
  </si>
  <si>
    <t>CPVC TEE 20MM SDR-11 (1/2 )</t>
  </si>
  <si>
    <t>CPVC ELBOW BRASS 20MM SDR-11 [1/2 ]</t>
  </si>
  <si>
    <t>CPVC FTA BRASS 20MM SDR-11 [1/2 ]</t>
  </si>
  <si>
    <t>CPVC MTA BRASS 20MM SDR-11 [1/2]</t>
  </si>
  <si>
    <t>CPVC PIPES 1/2 INCH SDR-11 3 MTR</t>
  </si>
  <si>
    <t>CPVC ELBOW 20MM SDR-11 (1/2 )</t>
  </si>
  <si>
    <t>CPVC COUPLER 20MM SDR-11 (1/2 )</t>
  </si>
  <si>
    <t>CPVC PIPES 11/4 INCH SDR-11 3 MTR</t>
  </si>
  <si>
    <t>CPVC MTA BRASS 40MM SDR-11[11/4 ]</t>
  </si>
  <si>
    <t>CPVC ELBOW 40MM SDR-11 (11/4 )</t>
  </si>
  <si>
    <t>CPVC ENDCAP 40MM SDR-11 (11/4 )</t>
  </si>
  <si>
    <t>CPVC FTA BRASS 50MM SDR-11 [11/2]</t>
  </si>
  <si>
    <t>CPVC ELBOW 50MM SDR-11 (11/2 )</t>
  </si>
  <si>
    <t>CPVC PIPES 11/2 INCH SDR-11-3 MTR</t>
  </si>
  <si>
    <t>CPVC STEP OVER BEND 20MM SDR-11 (1/2)</t>
  </si>
  <si>
    <t>NAHNITRAP W/O JALI 75MM</t>
  </si>
  <si>
    <t>CPVC SOLVENT 237ML TIN-HP</t>
  </si>
  <si>
    <t>HOLDTITE LIQUID SEALANT BLACK(500GM)</t>
  </si>
  <si>
    <t>MULTI FLOOR TRAP 4 HEIGHT W/O JALI</t>
  </si>
  <si>
    <t>PI BEND 45 110MM-ISI</t>
  </si>
  <si>
    <t>PI PLAN BEND 87.5 110MM-ISI</t>
  </si>
  <si>
    <t>ELBOW 40MM 6KG</t>
  </si>
  <si>
    <t>ENDCAP 40MM PLAIN</t>
  </si>
  <si>
    <t>PI RTEE 110 X 75MM-ISI</t>
  </si>
  <si>
    <t>ELBOW 50MM 6KG</t>
  </si>
  <si>
    <t>TEE 50MM 6KG</t>
  </si>
  <si>
    <t>ENDCAP 50MM PLAIN</t>
  </si>
  <si>
    <t>BEND 45- 50MM</t>
  </si>
  <si>
    <t>PI BEND 45 75MM-ISI</t>
  </si>
  <si>
    <t>O RING SWR PIPE 75MM 6KG-B TYPE</t>
  </si>
  <si>
    <t>PVC PIPES 50MM 6KG PARAS</t>
  </si>
  <si>
    <t>110MM SWR PIPES 3 INCH [B]</t>
  </si>
  <si>
    <t>PVC PIPES 40MM 6KG (PARAS)</t>
  </si>
  <si>
    <t>75mm SWR PIPES 6 INCH (B TYPE)</t>
  </si>
  <si>
    <t>CIRCUITE TESTING PLUG WHITE[PRO] UPVC</t>
  </si>
  <si>
    <t>Serial No.</t>
  </si>
  <si>
    <t>Quantity</t>
  </si>
  <si>
    <t>Invoice Price (₹)</t>
  </si>
  <si>
    <t>CPVC ENDCAP 20MM SDR-11 (1/2)</t>
  </si>
  <si>
    <t>CPVC TEE 20MM SDR-11 (1/2)</t>
  </si>
  <si>
    <t>CPVC ELBOW BRASS 20MM SDR-11 (1/2)</t>
  </si>
  <si>
    <t>CPVC FTA BRASS 20MM SDR-11 (1/2)</t>
  </si>
  <si>
    <t>CPVC MTA BRASS 20MM SDR-11 (1/2)</t>
  </si>
  <si>
    <t>CPVC ELBOW 20MM SDR-11 (1/2)</t>
  </si>
  <si>
    <t>CPVC COUPLER 20MM SDR-11 (1/2)</t>
  </si>
  <si>
    <t>CPVC MTA BRASS 40MM SDR-11 (11/4)</t>
  </si>
  <si>
    <t>CPVC ELBOW 40MM SDR-11 (11/4)</t>
  </si>
  <si>
    <t>CPVC ENDCAP 40MM SDR-11 (11/4)</t>
  </si>
  <si>
    <t>CPVC FTA BRASS 50MM SDR-11 (11/2)</t>
  </si>
  <si>
    <t>CPVC ELBOW 50MM SDR-11 (11/2)</t>
  </si>
  <si>
    <t>ISI BEND 45 75MM SEL FIT ISI</t>
  </si>
  <si>
    <t>PI PLAN TEE 75MM-ISI</t>
  </si>
  <si>
    <t>ISI PLAN BEND 87.5 110MM SELFIT</t>
  </si>
  <si>
    <t>HP PVC SOLVENT 1000ML TIN (1L)</t>
  </si>
  <si>
    <t>ISI BEND 45 110MM SEL FIT ISI</t>
  </si>
  <si>
    <t>HSN Code</t>
  </si>
  <si>
    <t>Total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</si>
</sst>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#,##0.00"/>
  </numFmts>
  <fonts count="8" x14ac:knownFonts="1">
    <font>
      <sz val="12"/>
      <color theme="1"/>
      <name val="Aptos Narrow"/>
      <family val="2"/>
      <scheme val="minor"/>
    </font>
    <font>
      <sz val="9"/>
      <name val="Cambria"/>
      <family val="1"/>
    </font>
    <font>
      <sz val="9"/>
      <color rgb="FF000000"/>
      <name val="Cambria"/>
      <family val="2"/>
    </font>
    <font>
      <b/>
      <sz val="8"/>
      <color theme="1"/>
      <name val="Trebuchet MS"/>
      <family val="2"/>
    </font>
    <font>
      <sz val="8"/>
      <color rgb="FF000000"/>
      <name val="Trebuchet MS"/>
      <family val="2"/>
    </font>
    <font>
      <sz val="12"/>
      <color rgb="FF00000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center"/>
    </xf>
    <xf numFmtId="1" fontId="2" fillId="0" borderId="1" xfId="0" applyNumberFormat="1" applyFont="1" applyBorder="1" applyAlignment="1">
      <alignment horizontal="center" vertical="top" shrinkToFit="1"/>
    </xf>
    <xf numFmtId="2" fontId="2" fillId="0" borderId="1" xfId="0" applyNumberFormat="1" applyFont="1" applyBorder="1" applyAlignment="1">
      <alignment horizontal="center" vertical="top" shrinkToFit="1"/>
    </xf>
    <xf numFmtId="0" fontId="1" fillId="0" borderId="1" xfId="0" applyFont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2" fontId="2" fillId="2" borderId="1" xfId="0" applyNumberFormat="1" applyFont="1" applyFill="1" applyBorder="1" applyAlignment="1">
      <alignment horizontal="center" vertical="top" shrinkToFit="1"/>
    </xf>
    <xf numFmtId="1" fontId="2" fillId="2" borderId="1" xfId="0" applyNumberFormat="1" applyFont="1" applyFill="1" applyBorder="1" applyAlignment="1">
      <alignment horizontal="center" vertical="top" shrinkToFit="1"/>
    </xf>
    <xf numFmtId="0" fontId="1" fillId="2" borderId="1" xfId="0" applyFont="1" applyFill="1" applyBorder="1" applyAlignment="1">
      <alignment horizontal="center" vertical="top" wrapText="1"/>
    </xf>
    <xf numFmtId="0" fontId="0" fillId="2" borderId="0" xfId="0" applyFill="1" applyAlignment="1">
      <alignment horizontal="center"/>
    </xf>
    <xf numFmtId="0" fontId="0" fillId="2" borderId="0" xfId="0" applyFill="1"/>
    <xf numFmtId="2" fontId="0" fillId="0" borderId="0" xfId="0" applyNumberFormat="1" applyAlignment="1">
      <alignment horizontal="center"/>
    </xf>
    <xf numFmtId="2" fontId="2" fillId="3" borderId="1" xfId="0" applyNumberFormat="1" applyFont="1" applyFill="1" applyBorder="1" applyAlignment="1">
      <alignment horizontal="center" vertical="top" shrinkToFit="1"/>
    </xf>
    <xf numFmtId="0" fontId="3" fillId="0" borderId="2" xfId="0" applyFont="1" applyBorder="1" applyAlignment="1">
      <alignment horizontal="center" vertical="center" wrapText="1"/>
    </xf>
    <xf numFmtId="1" fontId="4" fillId="0" borderId="2" xfId="0" applyNumberFormat="1" applyFont="1" applyBorder="1" applyAlignment="1">
      <alignment horizontal="center" vertical="top" shrinkToFit="1"/>
    </xf>
    <xf numFmtId="164" fontId="4" fillId="0" borderId="2" xfId="0" applyNumberFormat="1" applyFont="1" applyBorder="1" applyAlignment="1">
      <alignment horizontal="center" vertical="top"/>
    </xf>
    <xf numFmtId="164" fontId="0" fillId="0" borderId="0" xfId="0" applyNumberFormat="1" applyAlignment="1">
      <alignment horizontal="center"/>
    </xf>
    <xf numFmtId="164" fontId="5" fillId="0" borderId="0" xfId="0" applyNumberFormat="1" applyFont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4" fontId="7" fillId="0" borderId="0" xfId="0" applyNumberFormat="1" applyFont="1" applyAlignment="1">
      <alignment horizontal="center" vertic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1" fontId="4" fillId="0" borderId="3" xfId="0" applyNumberFormat="1" applyFont="1" applyBorder="1" applyAlignment="1">
      <alignment horizontal="center" vertical="top" shrinkToFit="1"/>
    </xf>
    <xf numFmtId="1" fontId="4" fillId="0" borderId="4" xfId="0" applyNumberFormat="1" applyFont="1" applyBorder="1" applyAlignment="1">
      <alignment horizontal="center" vertical="top" shrinkToFit="1"/>
    </xf>
    <xf numFmtId="164" fontId="4" fillId="0" borderId="3" xfId="0" applyNumberFormat="1" applyFont="1" applyBorder="1" applyAlignment="1">
      <alignment horizontal="center"/>
    </xf>
    <xf numFmtId="164" fontId="4" fillId="0" borderId="2" xfId="0" applyNumberFormat="1" applyFont="1" applyBorder="1" applyAlignment="1">
      <alignment horizontal="center"/>
    </xf>
    <xf numFmtId="2" fontId="4" fillId="0" borderId="6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164" fontId="4" fillId="0" borderId="2" xfId="0" applyNumberFormat="1" applyFont="1" applyBorder="1" applyAlignment="1">
      <alignment horizontal="center" vertical="top" wrapText="1"/>
    </xf>
    <xf numFmtId="0" fontId="3" fillId="0" borderId="3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08B91-562E-2945-A661-EA75235AF3F9}">
  <dimension ref="A2:L42"/>
  <sheetViews>
    <sheetView zoomScale="133" workbookViewId="0">
      <selection activeCell="A2" sqref="A2:H39"/>
    </sheetView>
  </sheetViews>
  <sheetFormatPr baseColWidth="10" defaultRowHeight="16" x14ac:dyDescent="0.2"/>
  <cols>
    <col min="1" max="1" width="10.83203125" style="1"/>
    <col min="2" max="2" width="36.33203125" style="1" bestFit="1" customWidth="1"/>
    <col min="3" max="3" width="0" style="1" hidden="1" customWidth="1"/>
    <col min="4" max="8" width="10.83203125" style="1"/>
    <col min="10" max="10" width="10.83203125" style="1"/>
    <col min="12" max="16384" width="10.83203125" style="1"/>
  </cols>
  <sheetData>
    <row r="2" spans="1:12" ht="26" x14ac:dyDescent="0.2">
      <c r="A2" s="4" t="s">
        <v>0</v>
      </c>
      <c r="B2" s="4" t="s">
        <v>1</v>
      </c>
      <c r="C2" s="5" t="s">
        <v>2</v>
      </c>
      <c r="D2" s="4" t="s">
        <v>3</v>
      </c>
      <c r="E2" s="4" t="s">
        <v>4</v>
      </c>
      <c r="F2" s="5" t="s">
        <v>5</v>
      </c>
      <c r="G2" s="5" t="s">
        <v>6</v>
      </c>
      <c r="H2" s="4" t="s">
        <v>7</v>
      </c>
    </row>
    <row r="3" spans="1:12" s="9" customFormat="1" x14ac:dyDescent="0.2">
      <c r="A3" s="7">
        <v>1</v>
      </c>
      <c r="B3" s="8" t="s">
        <v>8</v>
      </c>
      <c r="C3" s="7">
        <v>39174000</v>
      </c>
      <c r="D3" s="6">
        <v>240</v>
      </c>
      <c r="E3" s="6">
        <v>4.76</v>
      </c>
      <c r="F3" s="6">
        <v>9</v>
      </c>
      <c r="G3" s="6">
        <v>9</v>
      </c>
      <c r="H3" s="6">
        <f t="shared" ref="H3:H39" si="0">D3*(E3+K3)</f>
        <v>1348.0319999999999</v>
      </c>
      <c r="K3" s="9">
        <f t="shared" ref="K3:K39" si="1">E3*0.18</f>
        <v>0.8567999999999999</v>
      </c>
      <c r="L3" s="9">
        <f>K3*D3</f>
        <v>205.63199999999998</v>
      </c>
    </row>
    <row r="4" spans="1:12" s="9" customFormat="1" x14ac:dyDescent="0.2">
      <c r="A4" s="7">
        <v>2</v>
      </c>
      <c r="B4" s="8" t="s">
        <v>9</v>
      </c>
      <c r="C4" s="7">
        <v>39174000</v>
      </c>
      <c r="D4" s="6">
        <v>560</v>
      </c>
      <c r="E4" s="6">
        <v>11.23</v>
      </c>
      <c r="F4" s="6">
        <v>9</v>
      </c>
      <c r="G4" s="6">
        <v>9</v>
      </c>
      <c r="H4" s="6">
        <f t="shared" si="0"/>
        <v>7420.7840000000006</v>
      </c>
      <c r="K4" s="9">
        <f t="shared" si="1"/>
        <v>2.0213999999999999</v>
      </c>
      <c r="L4" s="9">
        <f t="shared" ref="L4:L39" si="2">K4*D4</f>
        <v>1131.9839999999999</v>
      </c>
    </row>
    <row r="5" spans="1:12" s="9" customFormat="1" x14ac:dyDescent="0.2">
      <c r="A5" s="7">
        <v>3</v>
      </c>
      <c r="B5" s="8" t="s">
        <v>10</v>
      </c>
      <c r="C5" s="7">
        <v>39174000</v>
      </c>
      <c r="D5" s="6">
        <v>800</v>
      </c>
      <c r="E5" s="6">
        <v>39.44</v>
      </c>
      <c r="F5" s="6">
        <v>9</v>
      </c>
      <c r="G5" s="6">
        <v>9</v>
      </c>
      <c r="H5" s="6">
        <f t="shared" si="0"/>
        <v>37231.359999999993</v>
      </c>
      <c r="K5" s="9">
        <f t="shared" si="1"/>
        <v>7.0991999999999997</v>
      </c>
      <c r="L5" s="9">
        <f t="shared" si="2"/>
        <v>5679.36</v>
      </c>
    </row>
    <row r="6" spans="1:12" s="9" customFormat="1" x14ac:dyDescent="0.2">
      <c r="A6" s="7">
        <v>4</v>
      </c>
      <c r="B6" s="8" t="s">
        <v>11</v>
      </c>
      <c r="C6" s="7">
        <v>39174000</v>
      </c>
      <c r="D6" s="6">
        <v>120</v>
      </c>
      <c r="E6" s="6">
        <v>78.55</v>
      </c>
      <c r="F6" s="6">
        <v>9</v>
      </c>
      <c r="G6" s="6">
        <v>9</v>
      </c>
      <c r="H6" s="6">
        <f t="shared" si="0"/>
        <v>11122.679999999998</v>
      </c>
      <c r="K6" s="9">
        <f t="shared" si="1"/>
        <v>14.138999999999999</v>
      </c>
      <c r="L6" s="9">
        <f t="shared" si="2"/>
        <v>1696.6799999999998</v>
      </c>
    </row>
    <row r="7" spans="1:12" s="9" customFormat="1" x14ac:dyDescent="0.2">
      <c r="A7" s="7">
        <v>5</v>
      </c>
      <c r="B7" s="8" t="s">
        <v>12</v>
      </c>
      <c r="C7" s="7">
        <v>39174000</v>
      </c>
      <c r="D7" s="6">
        <v>560</v>
      </c>
      <c r="E7" s="6">
        <v>79.930000000000007</v>
      </c>
      <c r="F7" s="6">
        <v>9</v>
      </c>
      <c r="G7" s="6">
        <v>9</v>
      </c>
      <c r="H7" s="6">
        <f t="shared" si="0"/>
        <v>52817.744000000006</v>
      </c>
      <c r="K7" s="9">
        <f t="shared" si="1"/>
        <v>14.387400000000001</v>
      </c>
      <c r="L7" s="9">
        <f t="shared" si="2"/>
        <v>8056.9440000000004</v>
      </c>
    </row>
    <row r="8" spans="1:12" s="9" customFormat="1" x14ac:dyDescent="0.2">
      <c r="A8" s="7">
        <v>6</v>
      </c>
      <c r="B8" s="8" t="s">
        <v>13</v>
      </c>
      <c r="C8" s="7">
        <v>39172390</v>
      </c>
      <c r="D8" s="6">
        <v>640</v>
      </c>
      <c r="E8" s="6">
        <v>129.4</v>
      </c>
      <c r="F8" s="6">
        <v>9</v>
      </c>
      <c r="G8" s="6">
        <v>9</v>
      </c>
      <c r="H8" s="6">
        <f t="shared" si="0"/>
        <v>97722.880000000005</v>
      </c>
      <c r="K8" s="9">
        <f t="shared" si="1"/>
        <v>23.292000000000002</v>
      </c>
      <c r="L8" s="9">
        <f t="shared" si="2"/>
        <v>14906.880000000001</v>
      </c>
    </row>
    <row r="9" spans="1:12" s="9" customFormat="1" x14ac:dyDescent="0.2">
      <c r="A9" s="7">
        <v>7</v>
      </c>
      <c r="B9" s="8" t="s">
        <v>14</v>
      </c>
      <c r="C9" s="7">
        <v>39174000</v>
      </c>
      <c r="D9" s="6">
        <v>1440</v>
      </c>
      <c r="E9" s="6">
        <v>8.16</v>
      </c>
      <c r="F9" s="6">
        <v>9</v>
      </c>
      <c r="G9" s="6">
        <v>9</v>
      </c>
      <c r="H9" s="6">
        <f t="shared" si="0"/>
        <v>13865.472</v>
      </c>
      <c r="K9" s="9">
        <f t="shared" si="1"/>
        <v>1.4687999999999999</v>
      </c>
      <c r="L9" s="9">
        <f t="shared" si="2"/>
        <v>2115.0719999999997</v>
      </c>
    </row>
    <row r="10" spans="1:12" s="9" customFormat="1" x14ac:dyDescent="0.2">
      <c r="A10" s="7">
        <v>8</v>
      </c>
      <c r="B10" s="8" t="s">
        <v>15</v>
      </c>
      <c r="C10" s="7">
        <v>39174000</v>
      </c>
      <c r="D10" s="6">
        <v>160</v>
      </c>
      <c r="E10" s="6">
        <v>5.81</v>
      </c>
      <c r="F10" s="6">
        <v>9</v>
      </c>
      <c r="G10" s="6">
        <v>9</v>
      </c>
      <c r="H10" s="6">
        <f t="shared" si="0"/>
        <v>1096.9279999999999</v>
      </c>
      <c r="I10" s="10"/>
      <c r="K10" s="9">
        <f t="shared" si="1"/>
        <v>1.0457999999999998</v>
      </c>
      <c r="L10" s="9">
        <f t="shared" si="2"/>
        <v>167.32799999999997</v>
      </c>
    </row>
    <row r="11" spans="1:12" s="9" customFormat="1" x14ac:dyDescent="0.2">
      <c r="A11" s="7">
        <v>9</v>
      </c>
      <c r="B11" s="8" t="s">
        <v>16</v>
      </c>
      <c r="C11" s="7">
        <v>39172390</v>
      </c>
      <c r="D11" s="6">
        <v>80</v>
      </c>
      <c r="E11" s="6">
        <v>456.91</v>
      </c>
      <c r="F11" s="6">
        <v>9</v>
      </c>
      <c r="G11" s="6">
        <v>9</v>
      </c>
      <c r="H11" s="6">
        <f t="shared" si="0"/>
        <v>43132.304000000004</v>
      </c>
      <c r="I11" s="10"/>
      <c r="K11" s="9">
        <f t="shared" si="1"/>
        <v>82.243800000000007</v>
      </c>
      <c r="L11" s="9">
        <f t="shared" si="2"/>
        <v>6579.5040000000008</v>
      </c>
    </row>
    <row r="12" spans="1:12" s="9" customFormat="1" x14ac:dyDescent="0.2">
      <c r="A12" s="7">
        <v>10</v>
      </c>
      <c r="B12" s="8" t="s">
        <v>17</v>
      </c>
      <c r="C12" s="7">
        <v>39174000</v>
      </c>
      <c r="D12" s="6">
        <v>120</v>
      </c>
      <c r="E12" s="6">
        <v>338.03</v>
      </c>
      <c r="F12" s="6">
        <v>9</v>
      </c>
      <c r="G12" s="6">
        <v>9</v>
      </c>
      <c r="H12" s="6">
        <f t="shared" si="0"/>
        <v>47865.047999999995</v>
      </c>
      <c r="I12" s="10"/>
      <c r="K12" s="9">
        <f t="shared" si="1"/>
        <v>60.845399999999991</v>
      </c>
      <c r="L12" s="9">
        <f t="shared" si="2"/>
        <v>7301.4479999999985</v>
      </c>
    </row>
    <row r="13" spans="1:12" s="9" customFormat="1" x14ac:dyDescent="0.2">
      <c r="A13" s="7">
        <v>11</v>
      </c>
      <c r="B13" s="8" t="s">
        <v>18</v>
      </c>
      <c r="C13" s="7">
        <v>39174000</v>
      </c>
      <c r="D13" s="6">
        <v>480</v>
      </c>
      <c r="E13" s="6">
        <v>44.25</v>
      </c>
      <c r="F13" s="6">
        <v>9</v>
      </c>
      <c r="G13" s="6">
        <v>9</v>
      </c>
      <c r="H13" s="6">
        <f t="shared" si="0"/>
        <v>25063.200000000001</v>
      </c>
      <c r="I13" s="10"/>
      <c r="K13" s="9">
        <f t="shared" si="1"/>
        <v>7.9649999999999999</v>
      </c>
      <c r="L13" s="9">
        <f t="shared" si="2"/>
        <v>3823.2</v>
      </c>
    </row>
    <row r="14" spans="1:12" s="9" customFormat="1" x14ac:dyDescent="0.2">
      <c r="A14" s="7">
        <v>12</v>
      </c>
      <c r="B14" s="8" t="s">
        <v>19</v>
      </c>
      <c r="C14" s="7">
        <v>39174000</v>
      </c>
      <c r="D14" s="6">
        <v>120</v>
      </c>
      <c r="E14" s="6">
        <v>21.63</v>
      </c>
      <c r="F14" s="6">
        <v>9</v>
      </c>
      <c r="G14" s="6">
        <v>9</v>
      </c>
      <c r="H14" s="6">
        <f t="shared" si="0"/>
        <v>3062.808</v>
      </c>
      <c r="I14" s="10"/>
      <c r="K14" s="9">
        <f t="shared" si="1"/>
        <v>3.8933999999999997</v>
      </c>
      <c r="L14" s="9">
        <f t="shared" si="2"/>
        <v>467.20799999999997</v>
      </c>
    </row>
    <row r="15" spans="1:12" s="9" customFormat="1" x14ac:dyDescent="0.2">
      <c r="A15" s="7">
        <v>13</v>
      </c>
      <c r="B15" s="8" t="s">
        <v>20</v>
      </c>
      <c r="C15" s="7">
        <v>39174000</v>
      </c>
      <c r="D15" s="6">
        <v>120</v>
      </c>
      <c r="E15" s="6">
        <v>400.76</v>
      </c>
      <c r="F15" s="6">
        <v>9</v>
      </c>
      <c r="G15" s="6">
        <v>9</v>
      </c>
      <c r="H15" s="6">
        <f t="shared" si="0"/>
        <v>56747.615999999995</v>
      </c>
      <c r="I15" s="10"/>
      <c r="K15" s="9">
        <f t="shared" si="1"/>
        <v>72.136799999999994</v>
      </c>
      <c r="L15" s="9">
        <f t="shared" si="2"/>
        <v>8656.4159999999993</v>
      </c>
    </row>
    <row r="16" spans="1:12" s="9" customFormat="1" x14ac:dyDescent="0.2">
      <c r="A16" s="7">
        <v>14</v>
      </c>
      <c r="B16" s="8" t="s">
        <v>21</v>
      </c>
      <c r="C16" s="7">
        <v>39174000</v>
      </c>
      <c r="D16" s="6">
        <v>120</v>
      </c>
      <c r="E16" s="6">
        <v>75.56</v>
      </c>
      <c r="F16" s="6">
        <v>9</v>
      </c>
      <c r="G16" s="6">
        <v>9</v>
      </c>
      <c r="H16" s="6">
        <f t="shared" si="0"/>
        <v>10699.295999999998</v>
      </c>
      <c r="I16" s="10"/>
      <c r="K16" s="9">
        <f t="shared" si="1"/>
        <v>13.6008</v>
      </c>
      <c r="L16" s="9">
        <f t="shared" si="2"/>
        <v>1632.096</v>
      </c>
    </row>
    <row r="17" spans="1:12" s="9" customFormat="1" x14ac:dyDescent="0.2">
      <c r="A17" s="7">
        <v>15</v>
      </c>
      <c r="B17" s="8" t="s">
        <v>22</v>
      </c>
      <c r="C17" s="7">
        <v>39172390</v>
      </c>
      <c r="D17" s="6">
        <v>80</v>
      </c>
      <c r="E17" s="6">
        <v>648.09</v>
      </c>
      <c r="F17" s="6">
        <v>9</v>
      </c>
      <c r="G17" s="6">
        <v>9</v>
      </c>
      <c r="H17" s="6">
        <f t="shared" si="0"/>
        <v>61179.696000000004</v>
      </c>
      <c r="I17" s="10"/>
      <c r="K17" s="9">
        <f t="shared" si="1"/>
        <v>116.6562</v>
      </c>
      <c r="L17" s="9">
        <f t="shared" si="2"/>
        <v>9332.4959999999992</v>
      </c>
    </row>
    <row r="18" spans="1:12" s="9" customFormat="1" x14ac:dyDescent="0.2">
      <c r="A18" s="7">
        <v>16</v>
      </c>
      <c r="B18" s="8" t="s">
        <v>23</v>
      </c>
      <c r="C18" s="7">
        <v>39174000</v>
      </c>
      <c r="D18" s="6">
        <v>40</v>
      </c>
      <c r="E18" s="6">
        <v>30.81</v>
      </c>
      <c r="F18" s="6">
        <v>9</v>
      </c>
      <c r="G18" s="6">
        <v>9</v>
      </c>
      <c r="H18" s="6">
        <f t="shared" si="0"/>
        <v>1454.232</v>
      </c>
      <c r="K18" s="9">
        <f t="shared" si="1"/>
        <v>5.5457999999999998</v>
      </c>
      <c r="L18" s="9">
        <f t="shared" si="2"/>
        <v>221.83199999999999</v>
      </c>
    </row>
    <row r="19" spans="1:12" s="9" customFormat="1" x14ac:dyDescent="0.2">
      <c r="A19" s="7">
        <v>17</v>
      </c>
      <c r="B19" s="8" t="s">
        <v>24</v>
      </c>
      <c r="C19" s="7">
        <v>39174000</v>
      </c>
      <c r="D19" s="6">
        <v>40</v>
      </c>
      <c r="E19" s="6">
        <v>66.41</v>
      </c>
      <c r="F19" s="6">
        <v>9</v>
      </c>
      <c r="G19" s="6">
        <v>9</v>
      </c>
      <c r="H19" s="6">
        <f t="shared" si="0"/>
        <v>3134.5519999999997</v>
      </c>
      <c r="I19" s="10"/>
      <c r="K19" s="9">
        <f t="shared" si="1"/>
        <v>11.953799999999999</v>
      </c>
      <c r="L19" s="9">
        <f t="shared" si="2"/>
        <v>478.15199999999999</v>
      </c>
    </row>
    <row r="20" spans="1:12" s="9" customFormat="1" x14ac:dyDescent="0.2">
      <c r="A20" s="7">
        <v>18</v>
      </c>
      <c r="B20" s="8" t="s">
        <v>25</v>
      </c>
      <c r="C20" s="7">
        <v>35061000</v>
      </c>
      <c r="D20" s="6">
        <v>80</v>
      </c>
      <c r="E20" s="6">
        <v>160</v>
      </c>
      <c r="F20" s="6">
        <v>9</v>
      </c>
      <c r="G20" s="6">
        <v>9</v>
      </c>
      <c r="H20" s="6">
        <f t="shared" si="0"/>
        <v>15104</v>
      </c>
      <c r="I20" s="10"/>
      <c r="K20" s="9">
        <f t="shared" si="1"/>
        <v>28.799999999999997</v>
      </c>
      <c r="L20" s="9">
        <f t="shared" si="2"/>
        <v>2304</v>
      </c>
    </row>
    <row r="21" spans="1:12" s="9" customFormat="1" x14ac:dyDescent="0.2">
      <c r="A21" s="7">
        <v>19</v>
      </c>
      <c r="B21" s="8" t="s">
        <v>26</v>
      </c>
      <c r="C21" s="7">
        <v>32141000</v>
      </c>
      <c r="D21" s="6">
        <v>16</v>
      </c>
      <c r="E21" s="6">
        <v>108</v>
      </c>
      <c r="F21" s="6">
        <v>9</v>
      </c>
      <c r="G21" s="6">
        <v>9</v>
      </c>
      <c r="H21" s="6">
        <f t="shared" si="0"/>
        <v>2039.04</v>
      </c>
      <c r="I21" s="10"/>
      <c r="K21" s="9">
        <f t="shared" si="1"/>
        <v>19.439999999999998</v>
      </c>
      <c r="L21" s="9">
        <f t="shared" si="2"/>
        <v>311.03999999999996</v>
      </c>
    </row>
    <row r="22" spans="1:12" s="9" customFormat="1" x14ac:dyDescent="0.2">
      <c r="A22" s="7">
        <v>20</v>
      </c>
      <c r="B22" s="8" t="s">
        <v>27</v>
      </c>
      <c r="C22" s="7">
        <v>39174000</v>
      </c>
      <c r="D22" s="6">
        <v>40</v>
      </c>
      <c r="E22" s="6">
        <v>34.200000000000003</v>
      </c>
      <c r="F22" s="6">
        <v>9</v>
      </c>
      <c r="G22" s="6">
        <v>9</v>
      </c>
      <c r="H22" s="6">
        <f t="shared" si="0"/>
        <v>1614.24</v>
      </c>
      <c r="I22" s="10"/>
      <c r="K22" s="9">
        <f t="shared" si="1"/>
        <v>6.1560000000000006</v>
      </c>
      <c r="L22" s="9">
        <f t="shared" si="2"/>
        <v>246.24</v>
      </c>
    </row>
    <row r="23" spans="1:12" s="9" customFormat="1" x14ac:dyDescent="0.2">
      <c r="A23" s="7">
        <v>21</v>
      </c>
      <c r="B23" s="8" t="s">
        <v>28</v>
      </c>
      <c r="C23" s="7">
        <v>39174000</v>
      </c>
      <c r="D23" s="6">
        <v>240</v>
      </c>
      <c r="E23" s="6">
        <v>66.040000000000006</v>
      </c>
      <c r="F23" s="6">
        <v>9</v>
      </c>
      <c r="G23" s="6">
        <v>9</v>
      </c>
      <c r="H23" s="6">
        <f t="shared" si="0"/>
        <v>18702.527999999998</v>
      </c>
      <c r="I23" s="10"/>
      <c r="K23" s="9">
        <f t="shared" si="1"/>
        <v>11.8872</v>
      </c>
      <c r="L23" s="9">
        <f t="shared" si="2"/>
        <v>2852.9279999999999</v>
      </c>
    </row>
    <row r="24" spans="1:12" s="9" customFormat="1" x14ac:dyDescent="0.2">
      <c r="A24" s="7">
        <v>22</v>
      </c>
      <c r="B24" s="8" t="s">
        <v>29</v>
      </c>
      <c r="C24" s="7">
        <v>39174000</v>
      </c>
      <c r="D24" s="6">
        <v>120</v>
      </c>
      <c r="E24" s="6">
        <v>80.67</v>
      </c>
      <c r="F24" s="6">
        <v>9</v>
      </c>
      <c r="G24" s="6">
        <v>9</v>
      </c>
      <c r="H24" s="6">
        <f t="shared" si="0"/>
        <v>11422.872000000001</v>
      </c>
      <c r="I24" s="10"/>
      <c r="K24" s="9">
        <f t="shared" si="1"/>
        <v>14.5206</v>
      </c>
      <c r="L24" s="9">
        <f t="shared" si="2"/>
        <v>1742.472</v>
      </c>
    </row>
    <row r="25" spans="1:12" s="9" customFormat="1" x14ac:dyDescent="0.2">
      <c r="A25" s="7">
        <v>23</v>
      </c>
      <c r="B25" s="8" t="s">
        <v>30</v>
      </c>
      <c r="C25" s="7">
        <v>39174000</v>
      </c>
      <c r="D25" s="6">
        <v>480</v>
      </c>
      <c r="E25" s="6">
        <v>13.37</v>
      </c>
      <c r="F25" s="6">
        <v>9</v>
      </c>
      <c r="G25" s="6">
        <v>9</v>
      </c>
      <c r="H25" s="6">
        <f t="shared" si="0"/>
        <v>7572.7679999999991</v>
      </c>
      <c r="I25" s="10"/>
      <c r="K25" s="9">
        <f t="shared" si="1"/>
        <v>2.4065999999999996</v>
      </c>
      <c r="L25" s="9">
        <f t="shared" si="2"/>
        <v>1155.1679999999999</v>
      </c>
    </row>
    <row r="26" spans="1:12" s="9" customFormat="1" x14ac:dyDescent="0.2">
      <c r="A26" s="7">
        <v>24</v>
      </c>
      <c r="B26" s="8" t="s">
        <v>31</v>
      </c>
      <c r="C26" s="7">
        <v>39174000</v>
      </c>
      <c r="D26" s="6">
        <v>120</v>
      </c>
      <c r="E26" s="6">
        <v>6.11</v>
      </c>
      <c r="F26" s="6">
        <v>9</v>
      </c>
      <c r="G26" s="6">
        <v>9</v>
      </c>
      <c r="H26" s="6">
        <f t="shared" si="0"/>
        <v>865.17600000000004</v>
      </c>
      <c r="I26" s="10"/>
      <c r="K26" s="9">
        <f t="shared" si="1"/>
        <v>1.0998000000000001</v>
      </c>
      <c r="L26" s="9">
        <f t="shared" si="2"/>
        <v>131.976</v>
      </c>
    </row>
    <row r="27" spans="1:12" s="9" customFormat="1" x14ac:dyDescent="0.2">
      <c r="A27" s="7">
        <v>25</v>
      </c>
      <c r="B27" s="8" t="s">
        <v>32</v>
      </c>
      <c r="C27" s="7">
        <v>39174000</v>
      </c>
      <c r="D27" s="6">
        <v>40</v>
      </c>
      <c r="E27" s="6">
        <v>96</v>
      </c>
      <c r="F27" s="6">
        <v>9</v>
      </c>
      <c r="G27" s="6">
        <v>9</v>
      </c>
      <c r="H27" s="6">
        <f t="shared" si="0"/>
        <v>4531.2</v>
      </c>
      <c r="I27" s="10"/>
      <c r="K27" s="9">
        <f t="shared" si="1"/>
        <v>17.28</v>
      </c>
      <c r="L27" s="9">
        <f t="shared" si="2"/>
        <v>691.2</v>
      </c>
    </row>
    <row r="28" spans="1:12" s="9" customFormat="1" x14ac:dyDescent="0.2">
      <c r="A28" s="7">
        <v>26</v>
      </c>
      <c r="B28" s="8" t="s">
        <v>33</v>
      </c>
      <c r="C28" s="7">
        <v>39174000</v>
      </c>
      <c r="D28" s="6">
        <v>200</v>
      </c>
      <c r="E28" s="6">
        <v>23.41</v>
      </c>
      <c r="F28" s="6">
        <v>9</v>
      </c>
      <c r="G28" s="6">
        <v>9</v>
      </c>
      <c r="H28" s="6">
        <f t="shared" si="0"/>
        <v>5524.76</v>
      </c>
      <c r="I28" s="10"/>
      <c r="K28" s="9">
        <f t="shared" si="1"/>
        <v>4.2138</v>
      </c>
      <c r="L28" s="9">
        <f t="shared" si="2"/>
        <v>842.76</v>
      </c>
    </row>
    <row r="29" spans="1:12" s="9" customFormat="1" x14ac:dyDescent="0.2">
      <c r="A29" s="7">
        <v>27</v>
      </c>
      <c r="B29" s="8" t="s">
        <v>34</v>
      </c>
      <c r="C29" s="7">
        <v>39174000</v>
      </c>
      <c r="D29" s="6">
        <v>40</v>
      </c>
      <c r="E29" s="6">
        <v>28.77</v>
      </c>
      <c r="F29" s="6">
        <v>9</v>
      </c>
      <c r="G29" s="6">
        <v>9</v>
      </c>
      <c r="H29" s="6">
        <f t="shared" si="0"/>
        <v>1357.944</v>
      </c>
      <c r="I29" s="10"/>
      <c r="K29" s="9">
        <f t="shared" si="1"/>
        <v>5.1785999999999994</v>
      </c>
      <c r="L29" s="9">
        <f t="shared" si="2"/>
        <v>207.14399999999998</v>
      </c>
    </row>
    <row r="30" spans="1:12" s="9" customFormat="1" x14ac:dyDescent="0.2">
      <c r="A30" s="7">
        <v>28</v>
      </c>
      <c r="B30" s="8" t="s">
        <v>35</v>
      </c>
      <c r="C30" s="7">
        <v>39174000</v>
      </c>
      <c r="D30" s="6">
        <v>80</v>
      </c>
      <c r="E30" s="6">
        <v>9.18</v>
      </c>
      <c r="F30" s="6">
        <v>9</v>
      </c>
      <c r="G30" s="6">
        <v>9</v>
      </c>
      <c r="H30" s="6">
        <f t="shared" si="0"/>
        <v>866.59199999999998</v>
      </c>
      <c r="I30" s="10"/>
      <c r="K30" s="9">
        <f t="shared" si="1"/>
        <v>1.6523999999999999</v>
      </c>
      <c r="L30" s="9">
        <f t="shared" si="2"/>
        <v>132.19199999999998</v>
      </c>
    </row>
    <row r="31" spans="1:12" s="9" customFormat="1" x14ac:dyDescent="0.2">
      <c r="A31" s="7">
        <v>29</v>
      </c>
      <c r="B31" s="8" t="s">
        <v>36</v>
      </c>
      <c r="C31" s="7">
        <v>39174000</v>
      </c>
      <c r="D31" s="6">
        <v>120</v>
      </c>
      <c r="E31" s="6">
        <v>16.64</v>
      </c>
      <c r="F31" s="6">
        <v>9</v>
      </c>
      <c r="G31" s="6">
        <v>9</v>
      </c>
      <c r="H31" s="6">
        <f t="shared" si="0"/>
        <v>2356.2240000000002</v>
      </c>
      <c r="I31" s="10"/>
      <c r="K31" s="9">
        <f t="shared" si="1"/>
        <v>2.9952000000000001</v>
      </c>
      <c r="L31" s="9">
        <f t="shared" si="2"/>
        <v>359.42400000000004</v>
      </c>
    </row>
    <row r="32" spans="1:12" x14ac:dyDescent="0.2">
      <c r="A32" s="2">
        <v>30</v>
      </c>
      <c r="B32" s="4" t="s">
        <v>37</v>
      </c>
      <c r="C32" s="2">
        <v>39174000</v>
      </c>
      <c r="D32" s="12">
        <v>75</v>
      </c>
      <c r="E32" s="3">
        <v>30</v>
      </c>
      <c r="F32" s="3">
        <v>9</v>
      </c>
      <c r="G32" s="3">
        <v>9</v>
      </c>
      <c r="H32" s="6">
        <f t="shared" si="0"/>
        <v>2655</v>
      </c>
      <c r="K32" s="9">
        <f t="shared" si="1"/>
        <v>5.3999999999999995</v>
      </c>
      <c r="L32" s="9">
        <f t="shared" si="2"/>
        <v>404.99999999999994</v>
      </c>
    </row>
    <row r="33" spans="1:12" s="9" customFormat="1" x14ac:dyDescent="0.2">
      <c r="A33" s="7">
        <v>31</v>
      </c>
      <c r="B33" s="8" t="s">
        <v>44</v>
      </c>
      <c r="C33" s="7">
        <v>35061000</v>
      </c>
      <c r="D33" s="6">
        <v>10</v>
      </c>
      <c r="E33" s="6">
        <v>307.44</v>
      </c>
      <c r="F33" s="6">
        <v>9</v>
      </c>
      <c r="G33" s="6">
        <v>9</v>
      </c>
      <c r="H33" s="6">
        <f t="shared" si="0"/>
        <v>3627.7919999999999</v>
      </c>
      <c r="I33" s="10"/>
      <c r="K33" s="9">
        <f t="shared" si="1"/>
        <v>55.339199999999998</v>
      </c>
      <c r="L33" s="9">
        <f t="shared" si="2"/>
        <v>553.39199999999994</v>
      </c>
    </row>
    <row r="34" spans="1:12" s="9" customFormat="1" x14ac:dyDescent="0.2">
      <c r="A34" s="7">
        <v>32</v>
      </c>
      <c r="B34" s="8" t="s">
        <v>38</v>
      </c>
      <c r="C34" s="7">
        <v>39172390</v>
      </c>
      <c r="D34" s="6">
        <v>40</v>
      </c>
      <c r="E34" s="6">
        <v>326</v>
      </c>
      <c r="F34" s="6">
        <v>9</v>
      </c>
      <c r="G34" s="6">
        <v>9</v>
      </c>
      <c r="H34" s="6">
        <f t="shared" si="0"/>
        <v>15387.2</v>
      </c>
      <c r="I34" s="10"/>
      <c r="K34" s="9">
        <f t="shared" si="1"/>
        <v>58.68</v>
      </c>
      <c r="L34" s="9">
        <f t="shared" si="2"/>
        <v>2347.1999999999998</v>
      </c>
    </row>
    <row r="35" spans="1:12" s="9" customFormat="1" x14ac:dyDescent="0.2">
      <c r="A35" s="7">
        <v>33</v>
      </c>
      <c r="B35" s="8" t="s">
        <v>39</v>
      </c>
      <c r="C35" s="7">
        <v>39172390</v>
      </c>
      <c r="D35" s="6">
        <v>80</v>
      </c>
      <c r="E35" s="6">
        <v>202.52</v>
      </c>
      <c r="F35" s="6">
        <v>9</v>
      </c>
      <c r="G35" s="6">
        <v>9</v>
      </c>
      <c r="H35" s="6">
        <f t="shared" si="0"/>
        <v>19117.887999999999</v>
      </c>
      <c r="I35" s="10"/>
      <c r="K35" s="9">
        <f t="shared" si="1"/>
        <v>36.453600000000002</v>
      </c>
      <c r="L35" s="9">
        <f t="shared" si="2"/>
        <v>2916.288</v>
      </c>
    </row>
    <row r="36" spans="1:12" s="9" customFormat="1" x14ac:dyDescent="0.2">
      <c r="A36" s="7">
        <v>34</v>
      </c>
      <c r="B36" s="8" t="s">
        <v>40</v>
      </c>
      <c r="C36" s="7">
        <v>39172390</v>
      </c>
      <c r="D36" s="6">
        <v>200</v>
      </c>
      <c r="E36" s="6">
        <v>268.08</v>
      </c>
      <c r="F36" s="6">
        <v>9</v>
      </c>
      <c r="G36" s="6">
        <v>9</v>
      </c>
      <c r="H36" s="6">
        <f t="shared" si="0"/>
        <v>63266.87999999999</v>
      </c>
      <c r="I36" s="10"/>
      <c r="K36" s="9">
        <f t="shared" si="1"/>
        <v>48.254399999999997</v>
      </c>
      <c r="L36" s="9">
        <f t="shared" si="2"/>
        <v>9650.8799999999992</v>
      </c>
    </row>
    <row r="37" spans="1:12" s="9" customFormat="1" x14ac:dyDescent="0.2">
      <c r="A37" s="7">
        <v>35</v>
      </c>
      <c r="B37" s="8" t="s">
        <v>41</v>
      </c>
      <c r="C37" s="7">
        <v>39172390</v>
      </c>
      <c r="D37" s="6">
        <v>80</v>
      </c>
      <c r="E37" s="6">
        <v>139.08000000000001</v>
      </c>
      <c r="F37" s="6">
        <v>9</v>
      </c>
      <c r="G37" s="6">
        <v>9</v>
      </c>
      <c r="H37" s="6">
        <f t="shared" si="0"/>
        <v>13129.152000000002</v>
      </c>
      <c r="I37" s="10"/>
      <c r="K37" s="9">
        <f t="shared" si="1"/>
        <v>25.034400000000002</v>
      </c>
      <c r="L37" s="9">
        <f t="shared" si="2"/>
        <v>2002.7520000000002</v>
      </c>
    </row>
    <row r="38" spans="1:12" x14ac:dyDescent="0.2">
      <c r="A38" s="2">
        <v>36</v>
      </c>
      <c r="B38" s="4" t="s">
        <v>42</v>
      </c>
      <c r="C38" s="2">
        <v>39172390</v>
      </c>
      <c r="D38" s="6">
        <v>80</v>
      </c>
      <c r="E38" s="3">
        <v>471.9</v>
      </c>
      <c r="F38" s="3">
        <v>9</v>
      </c>
      <c r="G38" s="3">
        <v>9</v>
      </c>
      <c r="H38" s="6">
        <f t="shared" si="0"/>
        <v>44547.360000000001</v>
      </c>
      <c r="K38" s="9">
        <f t="shared" si="1"/>
        <v>84.941999999999993</v>
      </c>
      <c r="L38" s="9">
        <f t="shared" si="2"/>
        <v>6795.36</v>
      </c>
    </row>
    <row r="39" spans="1:12" s="9" customFormat="1" x14ac:dyDescent="0.2">
      <c r="A39" s="7">
        <v>38</v>
      </c>
      <c r="B39" s="8" t="s">
        <v>43</v>
      </c>
      <c r="C39" s="7">
        <v>39231090</v>
      </c>
      <c r="D39" s="6">
        <v>920</v>
      </c>
      <c r="E39" s="6">
        <v>2.98</v>
      </c>
      <c r="F39" s="6">
        <v>9</v>
      </c>
      <c r="G39" s="6">
        <v>9</v>
      </c>
      <c r="H39" s="6">
        <f t="shared" si="0"/>
        <v>3235.0880000000002</v>
      </c>
      <c r="I39" s="10"/>
      <c r="K39" s="9">
        <f t="shared" si="1"/>
        <v>0.53639999999999999</v>
      </c>
      <c r="L39" s="9">
        <f t="shared" si="2"/>
        <v>493.488</v>
      </c>
    </row>
    <row r="42" spans="1:12" x14ac:dyDescent="0.2">
      <c r="H42" s="11">
        <f>SUM(H3:H39)</f>
        <v>711888.33599999989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B0B24-39C1-CE4F-9C38-D8B4BE54B61B}">
  <dimension ref="A2:AE59"/>
  <sheetViews>
    <sheetView topLeftCell="F1" zoomScaleNormal="150" workbookViewId="0">
      <selection activeCell="S2" sqref="S2:U2"/>
    </sheetView>
  </sheetViews>
  <sheetFormatPr baseColWidth="10" defaultRowHeight="16" x14ac:dyDescent="0.2"/>
  <cols>
    <col min="1" max="1" width="10.83203125" style="1"/>
    <col min="2" max="2" width="36.33203125" style="1" customWidth="1"/>
    <col min="3" max="3" width="10.33203125" style="1" customWidth="1"/>
    <col min="4" max="8" width="10.83203125" style="1"/>
    <col min="10" max="10" width="10.83203125" style="1"/>
    <col min="12" max="30" width="10.83203125" style="1"/>
    <col min="31" max="31" width="20.83203125" style="1" customWidth="1"/>
    <col min="32" max="16384" width="10.83203125" style="1"/>
  </cols>
  <sheetData>
    <row r="2" spans="1:31" ht="26" x14ac:dyDescent="0.2">
      <c r="A2" s="4" t="s">
        <v>0</v>
      </c>
      <c r="B2" s="4" t="s">
        <v>1</v>
      </c>
      <c r="C2" s="5" t="s">
        <v>2</v>
      </c>
      <c r="D2" s="4" t="s">
        <v>3</v>
      </c>
      <c r="E2" s="4" t="s">
        <v>4</v>
      </c>
      <c r="F2" s="5" t="s">
        <v>5</v>
      </c>
      <c r="G2" s="5" t="s">
        <v>6</v>
      </c>
      <c r="H2" s="4" t="s">
        <v>7</v>
      </c>
      <c r="M2" s="13" t="s">
        <v>45</v>
      </c>
      <c r="N2" s="33" t="s">
        <v>46</v>
      </c>
      <c r="O2" s="34"/>
      <c r="P2" s="35"/>
      <c r="Q2" s="33" t="s">
        <v>47</v>
      </c>
      <c r="R2" s="35"/>
      <c r="S2" s="34" t="s">
        <v>48</v>
      </c>
      <c r="T2" s="34"/>
      <c r="U2" s="34"/>
      <c r="V2" s="33" t="s">
        <v>49</v>
      </c>
      <c r="W2" s="36"/>
      <c r="X2" s="35"/>
      <c r="Y2" s="34" t="s">
        <v>50</v>
      </c>
      <c r="Z2" s="34"/>
      <c r="AA2" s="34"/>
      <c r="AB2" s="34" t="s">
        <v>51</v>
      </c>
      <c r="AC2" s="34"/>
      <c r="AD2" s="34"/>
      <c r="AE2" s="13" t="s">
        <v>52</v>
      </c>
    </row>
    <row r="3" spans="1:31" x14ac:dyDescent="0.2">
      <c r="A3" s="2">
        <v>1</v>
      </c>
      <c r="B3" s="4" t="s">
        <v>8</v>
      </c>
      <c r="C3" s="2">
        <v>39174000</v>
      </c>
      <c r="D3" s="3">
        <v>240</v>
      </c>
      <c r="E3" s="3">
        <v>4.76</v>
      </c>
      <c r="F3" s="3">
        <v>9</v>
      </c>
      <c r="G3" s="3">
        <v>9</v>
      </c>
      <c r="H3" s="3">
        <f t="shared" ref="H3:H39" si="0">D3*(E3+K3)</f>
        <v>1348.0319999999999</v>
      </c>
      <c r="I3" s="1"/>
      <c r="K3" s="1">
        <f t="shared" ref="K3:K39" si="1">E3*0.18</f>
        <v>0.8567999999999999</v>
      </c>
      <c r="L3" s="1">
        <f>K3*D3</f>
        <v>205.63199999999998</v>
      </c>
      <c r="M3" s="14">
        <f>A3</f>
        <v>1</v>
      </c>
      <c r="N3" s="23" t="str">
        <f>B3</f>
        <v>CPVC ENDCAP 20MM SDR-11 (1/2 )</v>
      </c>
      <c r="O3" s="23"/>
      <c r="P3" s="24"/>
      <c r="Q3" s="25">
        <f>C3</f>
        <v>39174000</v>
      </c>
      <c r="R3" s="26"/>
      <c r="S3" s="27">
        <f>E3</f>
        <v>4.76</v>
      </c>
      <c r="T3" s="28"/>
      <c r="U3" s="27"/>
      <c r="V3" s="29">
        <f>D3</f>
        <v>240</v>
      </c>
      <c r="W3" s="30"/>
      <c r="X3" s="31"/>
      <c r="Y3" s="28">
        <f>S3*V3</f>
        <v>1142.3999999999999</v>
      </c>
      <c r="Z3" s="28"/>
      <c r="AA3" s="28"/>
      <c r="AB3" s="32">
        <f>Y3*0.18</f>
        <v>205.63199999999998</v>
      </c>
      <c r="AC3" s="32"/>
      <c r="AD3" s="32"/>
      <c r="AE3" s="15">
        <f>Y3+AB3</f>
        <v>1348.0319999999999</v>
      </c>
    </row>
    <row r="4" spans="1:31" x14ac:dyDescent="0.2">
      <c r="A4" s="2">
        <v>2</v>
      </c>
      <c r="B4" s="4" t="s">
        <v>9</v>
      </c>
      <c r="C4" s="2">
        <v>39174000</v>
      </c>
      <c r="D4" s="3">
        <v>560</v>
      </c>
      <c r="E4" s="3">
        <v>11.23</v>
      </c>
      <c r="F4" s="3">
        <v>9</v>
      </c>
      <c r="G4" s="3">
        <v>9</v>
      </c>
      <c r="H4" s="3">
        <f t="shared" si="0"/>
        <v>7420.7840000000006</v>
      </c>
      <c r="I4" s="1"/>
      <c r="K4" s="1">
        <f t="shared" si="1"/>
        <v>2.0213999999999999</v>
      </c>
      <c r="L4" s="1">
        <f t="shared" ref="L4:L39" si="2">K4*D4</f>
        <v>1131.9839999999999</v>
      </c>
      <c r="M4" s="14">
        <f t="shared" ref="M4:M39" si="3">A4</f>
        <v>2</v>
      </c>
      <c r="N4" s="23" t="str">
        <f t="shared" ref="N4:N39" si="4">B4</f>
        <v>CPVC TEE 20MM SDR-11 (1/2 )</v>
      </c>
      <c r="O4" s="23"/>
      <c r="P4" s="24"/>
      <c r="Q4" s="25">
        <f t="shared" ref="Q4:Q39" si="5">C4</f>
        <v>39174000</v>
      </c>
      <c r="R4" s="26"/>
      <c r="S4" s="27">
        <f t="shared" ref="S4:S39" si="6">E4</f>
        <v>11.23</v>
      </c>
      <c r="T4" s="28"/>
      <c r="U4" s="27"/>
      <c r="V4" s="29">
        <f t="shared" ref="V4:V39" si="7">D4</f>
        <v>560</v>
      </c>
      <c r="W4" s="30"/>
      <c r="X4" s="31"/>
      <c r="Y4" s="28">
        <f t="shared" ref="Y4:Y39" si="8">S4*V4</f>
        <v>6288.8</v>
      </c>
      <c r="Z4" s="28"/>
      <c r="AA4" s="28"/>
      <c r="AB4" s="32">
        <f t="shared" ref="AB4:AB39" si="9">Y4*0.18</f>
        <v>1131.9839999999999</v>
      </c>
      <c r="AC4" s="32"/>
      <c r="AD4" s="32"/>
      <c r="AE4" s="15">
        <f t="shared" ref="AE4:AE39" si="10">Y4+AB4</f>
        <v>7420.7839999999997</v>
      </c>
    </row>
    <row r="5" spans="1:31" x14ac:dyDescent="0.2">
      <c r="A5" s="2">
        <v>3</v>
      </c>
      <c r="B5" s="4" t="s">
        <v>10</v>
      </c>
      <c r="C5" s="2">
        <v>39174000</v>
      </c>
      <c r="D5" s="3">
        <v>800</v>
      </c>
      <c r="E5" s="3">
        <v>39.44</v>
      </c>
      <c r="F5" s="3">
        <v>9</v>
      </c>
      <c r="G5" s="3">
        <v>9</v>
      </c>
      <c r="H5" s="3">
        <f t="shared" si="0"/>
        <v>37231.359999999993</v>
      </c>
      <c r="I5" s="1"/>
      <c r="K5" s="1">
        <f t="shared" si="1"/>
        <v>7.0991999999999997</v>
      </c>
      <c r="L5" s="1">
        <f t="shared" si="2"/>
        <v>5679.36</v>
      </c>
      <c r="M5" s="14">
        <f t="shared" si="3"/>
        <v>3</v>
      </c>
      <c r="N5" s="23" t="str">
        <f t="shared" si="4"/>
        <v>CPVC ELBOW BRASS 20MM SDR-11 [1/2 ]</v>
      </c>
      <c r="O5" s="23"/>
      <c r="P5" s="24"/>
      <c r="Q5" s="25">
        <f t="shared" si="5"/>
        <v>39174000</v>
      </c>
      <c r="R5" s="26"/>
      <c r="S5" s="27">
        <f t="shared" si="6"/>
        <v>39.44</v>
      </c>
      <c r="T5" s="28"/>
      <c r="U5" s="27"/>
      <c r="V5" s="29">
        <f t="shared" si="7"/>
        <v>800</v>
      </c>
      <c r="W5" s="30"/>
      <c r="X5" s="31"/>
      <c r="Y5" s="28">
        <f t="shared" si="8"/>
        <v>31552</v>
      </c>
      <c r="Z5" s="28"/>
      <c r="AA5" s="28"/>
      <c r="AB5" s="32">
        <f t="shared" si="9"/>
        <v>5679.36</v>
      </c>
      <c r="AC5" s="32"/>
      <c r="AD5" s="32"/>
      <c r="AE5" s="15">
        <f t="shared" si="10"/>
        <v>37231.360000000001</v>
      </c>
    </row>
    <row r="6" spans="1:31" x14ac:dyDescent="0.2">
      <c r="A6" s="2">
        <v>4</v>
      </c>
      <c r="B6" s="4" t="s">
        <v>11</v>
      </c>
      <c r="C6" s="2">
        <v>39174000</v>
      </c>
      <c r="D6" s="3">
        <v>120</v>
      </c>
      <c r="E6" s="3">
        <v>78.55</v>
      </c>
      <c r="F6" s="3">
        <v>9</v>
      </c>
      <c r="G6" s="3">
        <v>9</v>
      </c>
      <c r="H6" s="3">
        <f t="shared" si="0"/>
        <v>11122.679999999998</v>
      </c>
      <c r="I6" s="1"/>
      <c r="K6" s="1">
        <f t="shared" si="1"/>
        <v>14.138999999999999</v>
      </c>
      <c r="L6" s="1">
        <f t="shared" si="2"/>
        <v>1696.6799999999998</v>
      </c>
      <c r="M6" s="14">
        <f t="shared" si="3"/>
        <v>4</v>
      </c>
      <c r="N6" s="23" t="str">
        <f t="shared" si="4"/>
        <v>CPVC FTA BRASS 20MM SDR-11 [1/2 ]</v>
      </c>
      <c r="O6" s="23"/>
      <c r="P6" s="24"/>
      <c r="Q6" s="25">
        <f t="shared" si="5"/>
        <v>39174000</v>
      </c>
      <c r="R6" s="26"/>
      <c r="S6" s="27">
        <f t="shared" si="6"/>
        <v>78.55</v>
      </c>
      <c r="T6" s="28"/>
      <c r="U6" s="27"/>
      <c r="V6" s="29">
        <f t="shared" si="7"/>
        <v>120</v>
      </c>
      <c r="W6" s="30"/>
      <c r="X6" s="31"/>
      <c r="Y6" s="28">
        <f t="shared" si="8"/>
        <v>9426</v>
      </c>
      <c r="Z6" s="28"/>
      <c r="AA6" s="28"/>
      <c r="AB6" s="32">
        <f t="shared" si="9"/>
        <v>1696.6799999999998</v>
      </c>
      <c r="AC6" s="32"/>
      <c r="AD6" s="32"/>
      <c r="AE6" s="15">
        <f t="shared" si="10"/>
        <v>11122.68</v>
      </c>
    </row>
    <row r="7" spans="1:31" x14ac:dyDescent="0.2">
      <c r="A7" s="2">
        <v>5</v>
      </c>
      <c r="B7" s="4" t="s">
        <v>12</v>
      </c>
      <c r="C7" s="2">
        <v>39174000</v>
      </c>
      <c r="D7" s="3">
        <v>560</v>
      </c>
      <c r="E7" s="3">
        <v>79.930000000000007</v>
      </c>
      <c r="F7" s="3">
        <v>9</v>
      </c>
      <c r="G7" s="3">
        <v>9</v>
      </c>
      <c r="H7" s="3">
        <f t="shared" si="0"/>
        <v>52817.744000000006</v>
      </c>
      <c r="I7" s="1"/>
      <c r="K7" s="1">
        <f t="shared" si="1"/>
        <v>14.387400000000001</v>
      </c>
      <c r="L7" s="1">
        <f t="shared" si="2"/>
        <v>8056.9440000000004</v>
      </c>
      <c r="M7" s="14">
        <f t="shared" si="3"/>
        <v>5</v>
      </c>
      <c r="N7" s="23" t="str">
        <f t="shared" si="4"/>
        <v>CPVC MTA BRASS 20MM SDR-11 [1/2]</v>
      </c>
      <c r="O7" s="23"/>
      <c r="P7" s="24"/>
      <c r="Q7" s="25">
        <f t="shared" si="5"/>
        <v>39174000</v>
      </c>
      <c r="R7" s="26"/>
      <c r="S7" s="27">
        <f t="shared" si="6"/>
        <v>79.930000000000007</v>
      </c>
      <c r="T7" s="28"/>
      <c r="U7" s="27"/>
      <c r="V7" s="29">
        <f t="shared" si="7"/>
        <v>560</v>
      </c>
      <c r="W7" s="30"/>
      <c r="X7" s="31"/>
      <c r="Y7" s="28">
        <f t="shared" si="8"/>
        <v>44760.800000000003</v>
      </c>
      <c r="Z7" s="28"/>
      <c r="AA7" s="28"/>
      <c r="AB7" s="32">
        <f t="shared" si="9"/>
        <v>8056.9440000000004</v>
      </c>
      <c r="AC7" s="32"/>
      <c r="AD7" s="32"/>
      <c r="AE7" s="15">
        <f t="shared" si="10"/>
        <v>52817.744000000006</v>
      </c>
    </row>
    <row r="8" spans="1:31" x14ac:dyDescent="0.2">
      <c r="A8" s="2">
        <v>6</v>
      </c>
      <c r="B8" s="4" t="s">
        <v>13</v>
      </c>
      <c r="C8" s="2">
        <v>39172390</v>
      </c>
      <c r="D8" s="3">
        <v>640</v>
      </c>
      <c r="E8" s="3">
        <v>129.4</v>
      </c>
      <c r="F8" s="3">
        <v>9</v>
      </c>
      <c r="G8" s="3">
        <v>9</v>
      </c>
      <c r="H8" s="3">
        <f t="shared" si="0"/>
        <v>97722.880000000005</v>
      </c>
      <c r="I8" s="1"/>
      <c r="K8" s="1">
        <f t="shared" si="1"/>
        <v>23.292000000000002</v>
      </c>
      <c r="L8" s="1">
        <f t="shared" si="2"/>
        <v>14906.880000000001</v>
      </c>
      <c r="M8" s="14">
        <f t="shared" si="3"/>
        <v>6</v>
      </c>
      <c r="N8" s="23" t="str">
        <f t="shared" si="4"/>
        <v>CPVC PIPES 1/2 INCH SDR-11 3 MTR</v>
      </c>
      <c r="O8" s="23"/>
      <c r="P8" s="24"/>
      <c r="Q8" s="25">
        <f t="shared" si="5"/>
        <v>39172390</v>
      </c>
      <c r="R8" s="26"/>
      <c r="S8" s="27">
        <f t="shared" si="6"/>
        <v>129.4</v>
      </c>
      <c r="T8" s="28"/>
      <c r="U8" s="27"/>
      <c r="V8" s="29">
        <f t="shared" si="7"/>
        <v>640</v>
      </c>
      <c r="W8" s="30"/>
      <c r="X8" s="31"/>
      <c r="Y8" s="28">
        <f t="shared" si="8"/>
        <v>82816</v>
      </c>
      <c r="Z8" s="28"/>
      <c r="AA8" s="28"/>
      <c r="AB8" s="32">
        <f t="shared" si="9"/>
        <v>14906.88</v>
      </c>
      <c r="AC8" s="32"/>
      <c r="AD8" s="32"/>
      <c r="AE8" s="15">
        <f t="shared" si="10"/>
        <v>97722.880000000005</v>
      </c>
    </row>
    <row r="9" spans="1:31" x14ac:dyDescent="0.2">
      <c r="A9" s="2">
        <v>7</v>
      </c>
      <c r="B9" s="4" t="s">
        <v>14</v>
      </c>
      <c r="C9" s="2">
        <v>39174000</v>
      </c>
      <c r="D9" s="3">
        <v>1440</v>
      </c>
      <c r="E9" s="3">
        <v>8.16</v>
      </c>
      <c r="F9" s="3">
        <v>9</v>
      </c>
      <c r="G9" s="3">
        <v>9</v>
      </c>
      <c r="H9" s="3">
        <f t="shared" si="0"/>
        <v>13865.472</v>
      </c>
      <c r="I9" s="1"/>
      <c r="K9" s="1">
        <f t="shared" si="1"/>
        <v>1.4687999999999999</v>
      </c>
      <c r="L9" s="1">
        <f t="shared" si="2"/>
        <v>2115.0719999999997</v>
      </c>
      <c r="M9" s="14">
        <f t="shared" si="3"/>
        <v>7</v>
      </c>
      <c r="N9" s="23" t="str">
        <f t="shared" si="4"/>
        <v>CPVC ELBOW 20MM SDR-11 (1/2 )</v>
      </c>
      <c r="O9" s="23"/>
      <c r="P9" s="24"/>
      <c r="Q9" s="25">
        <f t="shared" si="5"/>
        <v>39174000</v>
      </c>
      <c r="R9" s="26"/>
      <c r="S9" s="27">
        <f t="shared" si="6"/>
        <v>8.16</v>
      </c>
      <c r="T9" s="28"/>
      <c r="U9" s="27"/>
      <c r="V9" s="29">
        <f t="shared" si="7"/>
        <v>1440</v>
      </c>
      <c r="W9" s="30"/>
      <c r="X9" s="31"/>
      <c r="Y9" s="28">
        <f t="shared" si="8"/>
        <v>11750.4</v>
      </c>
      <c r="Z9" s="28"/>
      <c r="AA9" s="28"/>
      <c r="AB9" s="32">
        <f t="shared" si="9"/>
        <v>2115.0719999999997</v>
      </c>
      <c r="AC9" s="32"/>
      <c r="AD9" s="32"/>
      <c r="AE9" s="15">
        <f t="shared" si="10"/>
        <v>13865.472</v>
      </c>
    </row>
    <row r="10" spans="1:31" x14ac:dyDescent="0.2">
      <c r="A10" s="2">
        <v>8</v>
      </c>
      <c r="B10" s="4" t="s">
        <v>15</v>
      </c>
      <c r="C10" s="2">
        <v>39174000</v>
      </c>
      <c r="D10" s="3">
        <v>160</v>
      </c>
      <c r="E10" s="3">
        <v>5.81</v>
      </c>
      <c r="F10" s="3">
        <v>9</v>
      </c>
      <c r="G10" s="3">
        <v>9</v>
      </c>
      <c r="H10" s="3">
        <f t="shared" si="0"/>
        <v>1096.9279999999999</v>
      </c>
      <c r="K10" s="1">
        <f t="shared" si="1"/>
        <v>1.0457999999999998</v>
      </c>
      <c r="L10" s="1">
        <f t="shared" si="2"/>
        <v>167.32799999999997</v>
      </c>
      <c r="M10" s="14">
        <f t="shared" si="3"/>
        <v>8</v>
      </c>
      <c r="N10" s="23" t="str">
        <f t="shared" si="4"/>
        <v>CPVC COUPLER 20MM SDR-11 (1/2 )</v>
      </c>
      <c r="O10" s="23"/>
      <c r="P10" s="24"/>
      <c r="Q10" s="25">
        <f t="shared" si="5"/>
        <v>39174000</v>
      </c>
      <c r="R10" s="26"/>
      <c r="S10" s="27">
        <f t="shared" si="6"/>
        <v>5.81</v>
      </c>
      <c r="T10" s="28"/>
      <c r="U10" s="27"/>
      <c r="V10" s="29">
        <f t="shared" si="7"/>
        <v>160</v>
      </c>
      <c r="W10" s="30"/>
      <c r="X10" s="31"/>
      <c r="Y10" s="28">
        <f t="shared" si="8"/>
        <v>929.59999999999991</v>
      </c>
      <c r="Z10" s="28"/>
      <c r="AA10" s="28"/>
      <c r="AB10" s="32">
        <f t="shared" si="9"/>
        <v>167.32799999999997</v>
      </c>
      <c r="AC10" s="32"/>
      <c r="AD10" s="32"/>
      <c r="AE10" s="15">
        <f t="shared" si="10"/>
        <v>1096.9279999999999</v>
      </c>
    </row>
    <row r="11" spans="1:31" x14ac:dyDescent="0.2">
      <c r="A11" s="2">
        <v>9</v>
      </c>
      <c r="B11" s="4" t="s">
        <v>16</v>
      </c>
      <c r="C11" s="2">
        <v>39172390</v>
      </c>
      <c r="D11" s="3">
        <v>80</v>
      </c>
      <c r="E11" s="3">
        <v>456.91</v>
      </c>
      <c r="F11" s="3">
        <v>9</v>
      </c>
      <c r="G11" s="3">
        <v>9</v>
      </c>
      <c r="H11" s="3">
        <f t="shared" si="0"/>
        <v>43132.304000000004</v>
      </c>
      <c r="K11" s="1">
        <f t="shared" si="1"/>
        <v>82.243800000000007</v>
      </c>
      <c r="L11" s="1">
        <f t="shared" si="2"/>
        <v>6579.5040000000008</v>
      </c>
      <c r="M11" s="14">
        <f t="shared" si="3"/>
        <v>9</v>
      </c>
      <c r="N11" s="23" t="str">
        <f t="shared" si="4"/>
        <v>CPVC PIPES 11/4 INCH SDR-11 3 MTR</v>
      </c>
      <c r="O11" s="23"/>
      <c r="P11" s="24"/>
      <c r="Q11" s="25">
        <f t="shared" si="5"/>
        <v>39172390</v>
      </c>
      <c r="R11" s="26"/>
      <c r="S11" s="27">
        <f t="shared" si="6"/>
        <v>456.91</v>
      </c>
      <c r="T11" s="28"/>
      <c r="U11" s="27"/>
      <c r="V11" s="29">
        <f t="shared" si="7"/>
        <v>80</v>
      </c>
      <c r="W11" s="30"/>
      <c r="X11" s="31"/>
      <c r="Y11" s="28">
        <f t="shared" si="8"/>
        <v>36552.800000000003</v>
      </c>
      <c r="Z11" s="28"/>
      <c r="AA11" s="28"/>
      <c r="AB11" s="32">
        <f t="shared" si="9"/>
        <v>6579.5039999999999</v>
      </c>
      <c r="AC11" s="32"/>
      <c r="AD11" s="32"/>
      <c r="AE11" s="15">
        <f t="shared" si="10"/>
        <v>43132.304000000004</v>
      </c>
    </row>
    <row r="12" spans="1:31" x14ac:dyDescent="0.2">
      <c r="A12" s="2">
        <v>10</v>
      </c>
      <c r="B12" s="4" t="s">
        <v>17</v>
      </c>
      <c r="C12" s="2">
        <v>39174000</v>
      </c>
      <c r="D12" s="3">
        <v>120</v>
      </c>
      <c r="E12" s="3">
        <v>338.03</v>
      </c>
      <c r="F12" s="3">
        <v>9</v>
      </c>
      <c r="G12" s="3">
        <v>9</v>
      </c>
      <c r="H12" s="3">
        <f t="shared" si="0"/>
        <v>47865.047999999995</v>
      </c>
      <c r="K12" s="1">
        <f t="shared" si="1"/>
        <v>60.845399999999991</v>
      </c>
      <c r="L12" s="1">
        <f t="shared" si="2"/>
        <v>7301.4479999999985</v>
      </c>
      <c r="M12" s="14">
        <f t="shared" si="3"/>
        <v>10</v>
      </c>
      <c r="N12" s="23" t="str">
        <f t="shared" si="4"/>
        <v>CPVC MTA BRASS 40MM SDR-11[11/4 ]</v>
      </c>
      <c r="O12" s="23"/>
      <c r="P12" s="24"/>
      <c r="Q12" s="25">
        <f t="shared" si="5"/>
        <v>39174000</v>
      </c>
      <c r="R12" s="26"/>
      <c r="S12" s="27">
        <f t="shared" si="6"/>
        <v>338.03</v>
      </c>
      <c r="T12" s="28"/>
      <c r="U12" s="27"/>
      <c r="V12" s="29">
        <f t="shared" si="7"/>
        <v>120</v>
      </c>
      <c r="W12" s="30"/>
      <c r="X12" s="31"/>
      <c r="Y12" s="28">
        <f t="shared" si="8"/>
        <v>40563.599999999999</v>
      </c>
      <c r="Z12" s="28"/>
      <c r="AA12" s="28"/>
      <c r="AB12" s="32">
        <f t="shared" si="9"/>
        <v>7301.4479999999994</v>
      </c>
      <c r="AC12" s="32"/>
      <c r="AD12" s="32"/>
      <c r="AE12" s="15">
        <f t="shared" si="10"/>
        <v>47865.047999999995</v>
      </c>
    </row>
    <row r="13" spans="1:31" x14ac:dyDescent="0.2">
      <c r="A13" s="2">
        <v>11</v>
      </c>
      <c r="B13" s="4" t="s">
        <v>18</v>
      </c>
      <c r="C13" s="2">
        <v>39174000</v>
      </c>
      <c r="D13" s="3">
        <v>480</v>
      </c>
      <c r="E13" s="3">
        <v>44.25</v>
      </c>
      <c r="F13" s="3">
        <v>9</v>
      </c>
      <c r="G13" s="3">
        <v>9</v>
      </c>
      <c r="H13" s="3">
        <f t="shared" si="0"/>
        <v>25063.200000000001</v>
      </c>
      <c r="K13" s="1">
        <f t="shared" si="1"/>
        <v>7.9649999999999999</v>
      </c>
      <c r="L13" s="1">
        <f t="shared" si="2"/>
        <v>3823.2</v>
      </c>
      <c r="M13" s="14">
        <f t="shared" si="3"/>
        <v>11</v>
      </c>
      <c r="N13" s="23" t="str">
        <f t="shared" si="4"/>
        <v>CPVC ELBOW 40MM SDR-11 (11/4 )</v>
      </c>
      <c r="O13" s="23"/>
      <c r="P13" s="24"/>
      <c r="Q13" s="25">
        <f t="shared" si="5"/>
        <v>39174000</v>
      </c>
      <c r="R13" s="26"/>
      <c r="S13" s="27">
        <f t="shared" si="6"/>
        <v>44.25</v>
      </c>
      <c r="T13" s="28"/>
      <c r="U13" s="27"/>
      <c r="V13" s="29">
        <f t="shared" si="7"/>
        <v>480</v>
      </c>
      <c r="W13" s="30"/>
      <c r="X13" s="31"/>
      <c r="Y13" s="28">
        <f t="shared" si="8"/>
        <v>21240</v>
      </c>
      <c r="Z13" s="28"/>
      <c r="AA13" s="28"/>
      <c r="AB13" s="32">
        <f t="shared" si="9"/>
        <v>3823.2</v>
      </c>
      <c r="AC13" s="32"/>
      <c r="AD13" s="32"/>
      <c r="AE13" s="15">
        <f t="shared" si="10"/>
        <v>25063.200000000001</v>
      </c>
    </row>
    <row r="14" spans="1:31" x14ac:dyDescent="0.2">
      <c r="A14" s="2">
        <v>12</v>
      </c>
      <c r="B14" s="4" t="s">
        <v>19</v>
      </c>
      <c r="C14" s="2">
        <v>39174000</v>
      </c>
      <c r="D14" s="3">
        <v>120</v>
      </c>
      <c r="E14" s="3">
        <v>21.63</v>
      </c>
      <c r="F14" s="3">
        <v>9</v>
      </c>
      <c r="G14" s="3">
        <v>9</v>
      </c>
      <c r="H14" s="3">
        <f t="shared" si="0"/>
        <v>3062.808</v>
      </c>
      <c r="K14" s="1">
        <f t="shared" si="1"/>
        <v>3.8933999999999997</v>
      </c>
      <c r="L14" s="1">
        <f t="shared" si="2"/>
        <v>467.20799999999997</v>
      </c>
      <c r="M14" s="14">
        <f t="shared" si="3"/>
        <v>12</v>
      </c>
      <c r="N14" s="23" t="str">
        <f t="shared" si="4"/>
        <v>CPVC ENDCAP 40MM SDR-11 (11/4 )</v>
      </c>
      <c r="O14" s="23"/>
      <c r="P14" s="24"/>
      <c r="Q14" s="25">
        <f t="shared" si="5"/>
        <v>39174000</v>
      </c>
      <c r="R14" s="26"/>
      <c r="S14" s="27">
        <f t="shared" si="6"/>
        <v>21.63</v>
      </c>
      <c r="T14" s="28"/>
      <c r="U14" s="27"/>
      <c r="V14" s="29">
        <f t="shared" si="7"/>
        <v>120</v>
      </c>
      <c r="W14" s="30"/>
      <c r="X14" s="31"/>
      <c r="Y14" s="28">
        <f t="shared" si="8"/>
        <v>2595.6</v>
      </c>
      <c r="Z14" s="28"/>
      <c r="AA14" s="28"/>
      <c r="AB14" s="32">
        <f t="shared" si="9"/>
        <v>467.20799999999997</v>
      </c>
      <c r="AC14" s="32"/>
      <c r="AD14" s="32"/>
      <c r="AE14" s="15">
        <f t="shared" si="10"/>
        <v>3062.808</v>
      </c>
    </row>
    <row r="15" spans="1:31" x14ac:dyDescent="0.2">
      <c r="A15" s="2">
        <v>13</v>
      </c>
      <c r="B15" s="4" t="s">
        <v>20</v>
      </c>
      <c r="C15" s="2">
        <v>39174000</v>
      </c>
      <c r="D15" s="3">
        <v>120</v>
      </c>
      <c r="E15" s="3">
        <v>400.76</v>
      </c>
      <c r="F15" s="3">
        <v>9</v>
      </c>
      <c r="G15" s="3">
        <v>9</v>
      </c>
      <c r="H15" s="3">
        <f t="shared" si="0"/>
        <v>56747.615999999995</v>
      </c>
      <c r="K15" s="1">
        <f t="shared" si="1"/>
        <v>72.136799999999994</v>
      </c>
      <c r="L15" s="1">
        <f t="shared" si="2"/>
        <v>8656.4159999999993</v>
      </c>
      <c r="M15" s="14">
        <f t="shared" si="3"/>
        <v>13</v>
      </c>
      <c r="N15" s="23" t="str">
        <f t="shared" si="4"/>
        <v>CPVC FTA BRASS 50MM SDR-11 [11/2]</v>
      </c>
      <c r="O15" s="23"/>
      <c r="P15" s="24"/>
      <c r="Q15" s="25">
        <f t="shared" si="5"/>
        <v>39174000</v>
      </c>
      <c r="R15" s="26"/>
      <c r="S15" s="27">
        <f t="shared" si="6"/>
        <v>400.76</v>
      </c>
      <c r="T15" s="28"/>
      <c r="U15" s="27"/>
      <c r="V15" s="29">
        <f t="shared" si="7"/>
        <v>120</v>
      </c>
      <c r="W15" s="30"/>
      <c r="X15" s="31"/>
      <c r="Y15" s="28">
        <f t="shared" si="8"/>
        <v>48091.199999999997</v>
      </c>
      <c r="Z15" s="28"/>
      <c r="AA15" s="28"/>
      <c r="AB15" s="32">
        <f t="shared" si="9"/>
        <v>8656.4159999999993</v>
      </c>
      <c r="AC15" s="32"/>
      <c r="AD15" s="32"/>
      <c r="AE15" s="15">
        <f t="shared" si="10"/>
        <v>56747.615999999995</v>
      </c>
    </row>
    <row r="16" spans="1:31" x14ac:dyDescent="0.2">
      <c r="A16" s="2">
        <v>14</v>
      </c>
      <c r="B16" s="4" t="s">
        <v>21</v>
      </c>
      <c r="C16" s="2">
        <v>39174000</v>
      </c>
      <c r="D16" s="3">
        <v>120</v>
      </c>
      <c r="E16" s="3">
        <v>75.56</v>
      </c>
      <c r="F16" s="3">
        <v>9</v>
      </c>
      <c r="G16" s="3">
        <v>9</v>
      </c>
      <c r="H16" s="3">
        <f t="shared" si="0"/>
        <v>10699.295999999998</v>
      </c>
      <c r="K16" s="1">
        <f t="shared" si="1"/>
        <v>13.6008</v>
      </c>
      <c r="L16" s="1">
        <f t="shared" si="2"/>
        <v>1632.096</v>
      </c>
      <c r="M16" s="14">
        <f t="shared" si="3"/>
        <v>14</v>
      </c>
      <c r="N16" s="23" t="str">
        <f t="shared" si="4"/>
        <v>CPVC ELBOW 50MM SDR-11 (11/2 )</v>
      </c>
      <c r="O16" s="23"/>
      <c r="P16" s="24"/>
      <c r="Q16" s="25">
        <f t="shared" si="5"/>
        <v>39174000</v>
      </c>
      <c r="R16" s="26"/>
      <c r="S16" s="27">
        <f t="shared" si="6"/>
        <v>75.56</v>
      </c>
      <c r="T16" s="28"/>
      <c r="U16" s="27"/>
      <c r="V16" s="29">
        <f t="shared" si="7"/>
        <v>120</v>
      </c>
      <c r="W16" s="30"/>
      <c r="X16" s="31"/>
      <c r="Y16" s="28">
        <f t="shared" si="8"/>
        <v>9067.2000000000007</v>
      </c>
      <c r="Z16" s="28"/>
      <c r="AA16" s="28"/>
      <c r="AB16" s="32">
        <f t="shared" si="9"/>
        <v>1632.096</v>
      </c>
      <c r="AC16" s="32"/>
      <c r="AD16" s="32"/>
      <c r="AE16" s="15">
        <f t="shared" si="10"/>
        <v>10699.296</v>
      </c>
    </row>
    <row r="17" spans="1:31" x14ac:dyDescent="0.2">
      <c r="A17" s="2">
        <v>15</v>
      </c>
      <c r="B17" s="4" t="s">
        <v>22</v>
      </c>
      <c r="C17" s="2">
        <v>39172390</v>
      </c>
      <c r="D17" s="3">
        <v>80</v>
      </c>
      <c r="E17" s="3">
        <v>648.09</v>
      </c>
      <c r="F17" s="3">
        <v>9</v>
      </c>
      <c r="G17" s="3">
        <v>9</v>
      </c>
      <c r="H17" s="3">
        <f t="shared" si="0"/>
        <v>61179.696000000004</v>
      </c>
      <c r="K17" s="1">
        <f t="shared" si="1"/>
        <v>116.6562</v>
      </c>
      <c r="L17" s="1">
        <f t="shared" si="2"/>
        <v>9332.4959999999992</v>
      </c>
      <c r="M17" s="14">
        <f t="shared" si="3"/>
        <v>15</v>
      </c>
      <c r="N17" s="23" t="str">
        <f t="shared" si="4"/>
        <v>CPVC PIPES 11/2 INCH SDR-11-3 MTR</v>
      </c>
      <c r="O17" s="23"/>
      <c r="P17" s="24"/>
      <c r="Q17" s="25">
        <f t="shared" si="5"/>
        <v>39172390</v>
      </c>
      <c r="R17" s="26"/>
      <c r="S17" s="27">
        <f t="shared" si="6"/>
        <v>648.09</v>
      </c>
      <c r="T17" s="28"/>
      <c r="U17" s="27"/>
      <c r="V17" s="29">
        <f t="shared" si="7"/>
        <v>80</v>
      </c>
      <c r="W17" s="30"/>
      <c r="X17" s="31"/>
      <c r="Y17" s="28">
        <f t="shared" si="8"/>
        <v>51847.200000000004</v>
      </c>
      <c r="Z17" s="28"/>
      <c r="AA17" s="28"/>
      <c r="AB17" s="32">
        <f t="shared" si="9"/>
        <v>9332.496000000001</v>
      </c>
      <c r="AC17" s="32"/>
      <c r="AD17" s="32"/>
      <c r="AE17" s="15">
        <f t="shared" si="10"/>
        <v>61179.696000000004</v>
      </c>
    </row>
    <row r="18" spans="1:31" x14ac:dyDescent="0.2">
      <c r="A18" s="2">
        <v>16</v>
      </c>
      <c r="B18" s="4" t="s">
        <v>23</v>
      </c>
      <c r="C18" s="2">
        <v>39174000</v>
      </c>
      <c r="D18" s="3">
        <v>40</v>
      </c>
      <c r="E18" s="3">
        <v>30.81</v>
      </c>
      <c r="F18" s="3">
        <v>9</v>
      </c>
      <c r="G18" s="3">
        <v>9</v>
      </c>
      <c r="H18" s="3">
        <f t="shared" si="0"/>
        <v>1454.232</v>
      </c>
      <c r="I18" s="1"/>
      <c r="K18" s="1">
        <f t="shared" si="1"/>
        <v>5.5457999999999998</v>
      </c>
      <c r="L18" s="1">
        <f t="shared" si="2"/>
        <v>221.83199999999999</v>
      </c>
      <c r="M18" s="14">
        <f t="shared" si="3"/>
        <v>16</v>
      </c>
      <c r="N18" s="23" t="str">
        <f t="shared" si="4"/>
        <v>CPVC STEP OVER BEND 20MM SDR-11 (1/2)</v>
      </c>
      <c r="O18" s="23"/>
      <c r="P18" s="24"/>
      <c r="Q18" s="25">
        <f t="shared" si="5"/>
        <v>39174000</v>
      </c>
      <c r="R18" s="26"/>
      <c r="S18" s="27">
        <f t="shared" si="6"/>
        <v>30.81</v>
      </c>
      <c r="T18" s="28"/>
      <c r="U18" s="27"/>
      <c r="V18" s="29">
        <f t="shared" si="7"/>
        <v>40</v>
      </c>
      <c r="W18" s="30"/>
      <c r="X18" s="31"/>
      <c r="Y18" s="28">
        <f t="shared" si="8"/>
        <v>1232.3999999999999</v>
      </c>
      <c r="Z18" s="28"/>
      <c r="AA18" s="28"/>
      <c r="AB18" s="32">
        <f t="shared" si="9"/>
        <v>221.83199999999997</v>
      </c>
      <c r="AC18" s="32"/>
      <c r="AD18" s="32"/>
      <c r="AE18" s="15">
        <f t="shared" si="10"/>
        <v>1454.2319999999997</v>
      </c>
    </row>
    <row r="19" spans="1:31" x14ac:dyDescent="0.2">
      <c r="A19" s="2">
        <v>17</v>
      </c>
      <c r="B19" s="4" t="s">
        <v>24</v>
      </c>
      <c r="C19" s="2">
        <v>39174000</v>
      </c>
      <c r="D19" s="3">
        <v>40</v>
      </c>
      <c r="E19" s="3">
        <v>66.41</v>
      </c>
      <c r="F19" s="3">
        <v>9</v>
      </c>
      <c r="G19" s="3">
        <v>9</v>
      </c>
      <c r="H19" s="3">
        <f t="shared" si="0"/>
        <v>3134.5519999999997</v>
      </c>
      <c r="K19" s="1">
        <f t="shared" si="1"/>
        <v>11.953799999999999</v>
      </c>
      <c r="L19" s="1">
        <f t="shared" si="2"/>
        <v>478.15199999999999</v>
      </c>
      <c r="M19" s="14">
        <f t="shared" si="3"/>
        <v>17</v>
      </c>
      <c r="N19" s="23" t="str">
        <f t="shared" si="4"/>
        <v>NAHNITRAP W/O JALI 75MM</v>
      </c>
      <c r="O19" s="23"/>
      <c r="P19" s="24"/>
      <c r="Q19" s="25">
        <f t="shared" si="5"/>
        <v>39174000</v>
      </c>
      <c r="R19" s="26"/>
      <c r="S19" s="27">
        <f t="shared" si="6"/>
        <v>66.41</v>
      </c>
      <c r="T19" s="28"/>
      <c r="U19" s="27"/>
      <c r="V19" s="29">
        <f t="shared" si="7"/>
        <v>40</v>
      </c>
      <c r="W19" s="30"/>
      <c r="X19" s="31"/>
      <c r="Y19" s="28">
        <f t="shared" si="8"/>
        <v>2656.3999999999996</v>
      </c>
      <c r="Z19" s="28"/>
      <c r="AA19" s="28"/>
      <c r="AB19" s="32">
        <f t="shared" si="9"/>
        <v>478.15199999999993</v>
      </c>
      <c r="AC19" s="32"/>
      <c r="AD19" s="32"/>
      <c r="AE19" s="15">
        <f t="shared" si="10"/>
        <v>3134.5519999999997</v>
      </c>
    </row>
    <row r="20" spans="1:31" x14ac:dyDescent="0.2">
      <c r="A20" s="2">
        <v>18</v>
      </c>
      <c r="B20" s="4" t="s">
        <v>25</v>
      </c>
      <c r="C20" s="2">
        <v>35061000</v>
      </c>
      <c r="D20" s="3">
        <v>80</v>
      </c>
      <c r="E20" s="3">
        <v>160</v>
      </c>
      <c r="F20" s="3">
        <v>9</v>
      </c>
      <c r="G20" s="3">
        <v>9</v>
      </c>
      <c r="H20" s="3">
        <f t="shared" si="0"/>
        <v>15104</v>
      </c>
      <c r="K20" s="1">
        <f t="shared" si="1"/>
        <v>28.799999999999997</v>
      </c>
      <c r="L20" s="1">
        <f t="shared" si="2"/>
        <v>2304</v>
      </c>
      <c r="M20" s="14">
        <f t="shared" si="3"/>
        <v>18</v>
      </c>
      <c r="N20" s="23" t="str">
        <f t="shared" si="4"/>
        <v>CPVC SOLVENT 237ML TIN-HP</v>
      </c>
      <c r="O20" s="23"/>
      <c r="P20" s="24"/>
      <c r="Q20" s="25">
        <f t="shared" si="5"/>
        <v>35061000</v>
      </c>
      <c r="R20" s="26"/>
      <c r="S20" s="27">
        <f t="shared" si="6"/>
        <v>160</v>
      </c>
      <c r="T20" s="28"/>
      <c r="U20" s="27"/>
      <c r="V20" s="29">
        <f t="shared" si="7"/>
        <v>80</v>
      </c>
      <c r="W20" s="30"/>
      <c r="X20" s="31"/>
      <c r="Y20" s="28">
        <f t="shared" si="8"/>
        <v>12800</v>
      </c>
      <c r="Z20" s="28"/>
      <c r="AA20" s="28"/>
      <c r="AB20" s="32">
        <f t="shared" si="9"/>
        <v>2304</v>
      </c>
      <c r="AC20" s="32"/>
      <c r="AD20" s="32"/>
      <c r="AE20" s="15">
        <f t="shared" si="10"/>
        <v>15104</v>
      </c>
    </row>
    <row r="21" spans="1:31" x14ac:dyDescent="0.2">
      <c r="A21" s="2">
        <v>19</v>
      </c>
      <c r="B21" s="4" t="s">
        <v>26</v>
      </c>
      <c r="C21" s="2">
        <v>32141000</v>
      </c>
      <c r="D21" s="3">
        <v>16</v>
      </c>
      <c r="E21" s="3">
        <v>108</v>
      </c>
      <c r="F21" s="3">
        <v>9</v>
      </c>
      <c r="G21" s="3">
        <v>9</v>
      </c>
      <c r="H21" s="3">
        <f t="shared" si="0"/>
        <v>2039.04</v>
      </c>
      <c r="K21" s="1">
        <f t="shared" si="1"/>
        <v>19.439999999999998</v>
      </c>
      <c r="L21" s="1">
        <f t="shared" si="2"/>
        <v>311.03999999999996</v>
      </c>
      <c r="M21" s="14">
        <f t="shared" si="3"/>
        <v>19</v>
      </c>
      <c r="N21" s="23" t="str">
        <f t="shared" si="4"/>
        <v>HOLDTITE LIQUID SEALANT BLACK(500GM)</v>
      </c>
      <c r="O21" s="23"/>
      <c r="P21" s="24"/>
      <c r="Q21" s="25">
        <f t="shared" si="5"/>
        <v>32141000</v>
      </c>
      <c r="R21" s="26"/>
      <c r="S21" s="27">
        <f t="shared" si="6"/>
        <v>108</v>
      </c>
      <c r="T21" s="28"/>
      <c r="U21" s="27"/>
      <c r="V21" s="29">
        <f t="shared" si="7"/>
        <v>16</v>
      </c>
      <c r="W21" s="30"/>
      <c r="X21" s="31"/>
      <c r="Y21" s="28">
        <f t="shared" si="8"/>
        <v>1728</v>
      </c>
      <c r="Z21" s="28"/>
      <c r="AA21" s="28"/>
      <c r="AB21" s="32">
        <f t="shared" si="9"/>
        <v>311.03999999999996</v>
      </c>
      <c r="AC21" s="32"/>
      <c r="AD21" s="32"/>
      <c r="AE21" s="15">
        <f t="shared" si="10"/>
        <v>2039.04</v>
      </c>
    </row>
    <row r="22" spans="1:31" x14ac:dyDescent="0.2">
      <c r="A22" s="2">
        <v>20</v>
      </c>
      <c r="B22" s="4" t="s">
        <v>27</v>
      </c>
      <c r="C22" s="2">
        <v>39174000</v>
      </c>
      <c r="D22" s="3">
        <v>40</v>
      </c>
      <c r="E22" s="3">
        <v>34.200000000000003</v>
      </c>
      <c r="F22" s="3">
        <v>9</v>
      </c>
      <c r="G22" s="3">
        <v>9</v>
      </c>
      <c r="H22" s="3">
        <f t="shared" si="0"/>
        <v>1614.24</v>
      </c>
      <c r="K22" s="1">
        <f t="shared" si="1"/>
        <v>6.1560000000000006</v>
      </c>
      <c r="L22" s="1">
        <f t="shared" si="2"/>
        <v>246.24</v>
      </c>
      <c r="M22" s="14">
        <f t="shared" si="3"/>
        <v>20</v>
      </c>
      <c r="N22" s="23" t="str">
        <f t="shared" si="4"/>
        <v>MULTI FLOOR TRAP 4 HEIGHT W/O JALI</v>
      </c>
      <c r="O22" s="23"/>
      <c r="P22" s="24"/>
      <c r="Q22" s="25">
        <f t="shared" si="5"/>
        <v>39174000</v>
      </c>
      <c r="R22" s="26"/>
      <c r="S22" s="27">
        <f t="shared" si="6"/>
        <v>34.200000000000003</v>
      </c>
      <c r="T22" s="28"/>
      <c r="U22" s="27"/>
      <c r="V22" s="29">
        <f t="shared" si="7"/>
        <v>40</v>
      </c>
      <c r="W22" s="30"/>
      <c r="X22" s="31"/>
      <c r="Y22" s="28">
        <f t="shared" si="8"/>
        <v>1368</v>
      </c>
      <c r="Z22" s="28"/>
      <c r="AA22" s="28"/>
      <c r="AB22" s="32">
        <f t="shared" si="9"/>
        <v>246.23999999999998</v>
      </c>
      <c r="AC22" s="32"/>
      <c r="AD22" s="32"/>
      <c r="AE22" s="15">
        <f t="shared" si="10"/>
        <v>1614.24</v>
      </c>
    </row>
    <row r="23" spans="1:31" x14ac:dyDescent="0.2">
      <c r="A23" s="2">
        <v>21</v>
      </c>
      <c r="B23" s="4" t="s">
        <v>28</v>
      </c>
      <c r="C23" s="2">
        <v>39174000</v>
      </c>
      <c r="D23" s="3">
        <v>240</v>
      </c>
      <c r="E23" s="3">
        <v>66.040000000000006</v>
      </c>
      <c r="F23" s="3">
        <v>9</v>
      </c>
      <c r="G23" s="3">
        <v>9</v>
      </c>
      <c r="H23" s="3">
        <f t="shared" si="0"/>
        <v>18702.527999999998</v>
      </c>
      <c r="K23" s="1">
        <f t="shared" si="1"/>
        <v>11.8872</v>
      </c>
      <c r="L23" s="1">
        <f t="shared" si="2"/>
        <v>2852.9279999999999</v>
      </c>
      <c r="M23" s="14">
        <f t="shared" si="3"/>
        <v>21</v>
      </c>
      <c r="N23" s="23" t="str">
        <f t="shared" si="4"/>
        <v>PI BEND 45 110MM-ISI</v>
      </c>
      <c r="O23" s="23"/>
      <c r="P23" s="24"/>
      <c r="Q23" s="25">
        <f t="shared" si="5"/>
        <v>39174000</v>
      </c>
      <c r="R23" s="26"/>
      <c r="S23" s="27">
        <f t="shared" si="6"/>
        <v>66.040000000000006</v>
      </c>
      <c r="T23" s="28"/>
      <c r="U23" s="27"/>
      <c r="V23" s="29">
        <f t="shared" si="7"/>
        <v>240</v>
      </c>
      <c r="W23" s="30"/>
      <c r="X23" s="31"/>
      <c r="Y23" s="28">
        <f t="shared" si="8"/>
        <v>15849.600000000002</v>
      </c>
      <c r="Z23" s="28"/>
      <c r="AA23" s="28"/>
      <c r="AB23" s="32">
        <f t="shared" si="9"/>
        <v>2852.9280000000003</v>
      </c>
      <c r="AC23" s="32"/>
      <c r="AD23" s="32"/>
      <c r="AE23" s="15">
        <f t="shared" si="10"/>
        <v>18702.528000000002</v>
      </c>
    </row>
    <row r="24" spans="1:31" x14ac:dyDescent="0.2">
      <c r="A24" s="2">
        <v>22</v>
      </c>
      <c r="B24" s="4" t="s">
        <v>29</v>
      </c>
      <c r="C24" s="2">
        <v>39174000</v>
      </c>
      <c r="D24" s="3">
        <v>120</v>
      </c>
      <c r="E24" s="3">
        <v>80.67</v>
      </c>
      <c r="F24" s="3">
        <v>9</v>
      </c>
      <c r="G24" s="3">
        <v>9</v>
      </c>
      <c r="H24" s="3">
        <f t="shared" si="0"/>
        <v>11422.872000000001</v>
      </c>
      <c r="K24" s="1">
        <f t="shared" si="1"/>
        <v>14.5206</v>
      </c>
      <c r="L24" s="1">
        <f t="shared" si="2"/>
        <v>1742.472</v>
      </c>
      <c r="M24" s="14">
        <f t="shared" si="3"/>
        <v>22</v>
      </c>
      <c r="N24" s="23" t="str">
        <f t="shared" si="4"/>
        <v>PI PLAN BEND 87.5 110MM-ISI</v>
      </c>
      <c r="O24" s="23"/>
      <c r="P24" s="24"/>
      <c r="Q24" s="25">
        <f t="shared" si="5"/>
        <v>39174000</v>
      </c>
      <c r="R24" s="26"/>
      <c r="S24" s="27">
        <f t="shared" si="6"/>
        <v>80.67</v>
      </c>
      <c r="T24" s="28"/>
      <c r="U24" s="27"/>
      <c r="V24" s="29">
        <f t="shared" si="7"/>
        <v>120</v>
      </c>
      <c r="W24" s="30"/>
      <c r="X24" s="31"/>
      <c r="Y24" s="28">
        <f t="shared" si="8"/>
        <v>9680.4</v>
      </c>
      <c r="Z24" s="28"/>
      <c r="AA24" s="28"/>
      <c r="AB24" s="32">
        <f t="shared" si="9"/>
        <v>1742.472</v>
      </c>
      <c r="AC24" s="32"/>
      <c r="AD24" s="32"/>
      <c r="AE24" s="15">
        <f t="shared" si="10"/>
        <v>11422.871999999999</v>
      </c>
    </row>
    <row r="25" spans="1:31" x14ac:dyDescent="0.2">
      <c r="A25" s="2">
        <v>23</v>
      </c>
      <c r="B25" s="4" t="s">
        <v>30</v>
      </c>
      <c r="C25" s="2">
        <v>39174000</v>
      </c>
      <c r="D25" s="3">
        <v>480</v>
      </c>
      <c r="E25" s="3">
        <v>13.37</v>
      </c>
      <c r="F25" s="3">
        <v>9</v>
      </c>
      <c r="G25" s="3">
        <v>9</v>
      </c>
      <c r="H25" s="3">
        <f t="shared" si="0"/>
        <v>7572.7679999999991</v>
      </c>
      <c r="K25" s="1">
        <f t="shared" si="1"/>
        <v>2.4065999999999996</v>
      </c>
      <c r="L25" s="1">
        <f t="shared" si="2"/>
        <v>1155.1679999999999</v>
      </c>
      <c r="M25" s="14">
        <f t="shared" si="3"/>
        <v>23</v>
      </c>
      <c r="N25" s="23" t="str">
        <f t="shared" si="4"/>
        <v>ELBOW 40MM 6KG</v>
      </c>
      <c r="O25" s="23"/>
      <c r="P25" s="24"/>
      <c r="Q25" s="25">
        <f t="shared" si="5"/>
        <v>39174000</v>
      </c>
      <c r="R25" s="26"/>
      <c r="S25" s="27">
        <f t="shared" si="6"/>
        <v>13.37</v>
      </c>
      <c r="T25" s="28"/>
      <c r="U25" s="27"/>
      <c r="V25" s="29">
        <f t="shared" si="7"/>
        <v>480</v>
      </c>
      <c r="W25" s="30"/>
      <c r="X25" s="31"/>
      <c r="Y25" s="28">
        <f t="shared" si="8"/>
        <v>6417.5999999999995</v>
      </c>
      <c r="Z25" s="28"/>
      <c r="AA25" s="28"/>
      <c r="AB25" s="32">
        <f t="shared" si="9"/>
        <v>1155.1679999999999</v>
      </c>
      <c r="AC25" s="32"/>
      <c r="AD25" s="32"/>
      <c r="AE25" s="15">
        <f t="shared" si="10"/>
        <v>7572.7679999999991</v>
      </c>
    </row>
    <row r="26" spans="1:31" x14ac:dyDescent="0.2">
      <c r="A26" s="2">
        <v>24</v>
      </c>
      <c r="B26" s="4" t="s">
        <v>31</v>
      </c>
      <c r="C26" s="2">
        <v>39174000</v>
      </c>
      <c r="D26" s="3">
        <v>120</v>
      </c>
      <c r="E26" s="3">
        <v>6.11</v>
      </c>
      <c r="F26" s="3">
        <v>9</v>
      </c>
      <c r="G26" s="3">
        <v>9</v>
      </c>
      <c r="H26" s="3">
        <f t="shared" si="0"/>
        <v>865.17600000000004</v>
      </c>
      <c r="K26" s="1">
        <f t="shared" si="1"/>
        <v>1.0998000000000001</v>
      </c>
      <c r="L26" s="1">
        <f t="shared" si="2"/>
        <v>131.976</v>
      </c>
      <c r="M26" s="14">
        <f t="shared" si="3"/>
        <v>24</v>
      </c>
      <c r="N26" s="23" t="str">
        <f t="shared" si="4"/>
        <v>ENDCAP 40MM PLAIN</v>
      </c>
      <c r="O26" s="23"/>
      <c r="P26" s="24"/>
      <c r="Q26" s="25">
        <f t="shared" si="5"/>
        <v>39174000</v>
      </c>
      <c r="R26" s="26"/>
      <c r="S26" s="27">
        <f t="shared" si="6"/>
        <v>6.11</v>
      </c>
      <c r="T26" s="28"/>
      <c r="U26" s="27"/>
      <c r="V26" s="29">
        <f t="shared" si="7"/>
        <v>120</v>
      </c>
      <c r="W26" s="30"/>
      <c r="X26" s="31"/>
      <c r="Y26" s="28">
        <f t="shared" si="8"/>
        <v>733.2</v>
      </c>
      <c r="Z26" s="28"/>
      <c r="AA26" s="28"/>
      <c r="AB26" s="32">
        <f t="shared" si="9"/>
        <v>131.976</v>
      </c>
      <c r="AC26" s="32"/>
      <c r="AD26" s="32"/>
      <c r="AE26" s="15">
        <f t="shared" si="10"/>
        <v>865.17600000000004</v>
      </c>
    </row>
    <row r="27" spans="1:31" x14ac:dyDescent="0.2">
      <c r="A27" s="2">
        <v>25</v>
      </c>
      <c r="B27" s="4" t="s">
        <v>32</v>
      </c>
      <c r="C27" s="2">
        <v>39174000</v>
      </c>
      <c r="D27" s="3">
        <v>40</v>
      </c>
      <c r="E27" s="3">
        <v>96</v>
      </c>
      <c r="F27" s="3">
        <v>9</v>
      </c>
      <c r="G27" s="3">
        <v>9</v>
      </c>
      <c r="H27" s="3">
        <f t="shared" si="0"/>
        <v>4531.2</v>
      </c>
      <c r="K27" s="1">
        <f t="shared" si="1"/>
        <v>17.28</v>
      </c>
      <c r="L27" s="1">
        <f t="shared" si="2"/>
        <v>691.2</v>
      </c>
      <c r="M27" s="14">
        <f t="shared" si="3"/>
        <v>25</v>
      </c>
      <c r="N27" s="23" t="str">
        <f t="shared" si="4"/>
        <v>PI RTEE 110 X 75MM-ISI</v>
      </c>
      <c r="O27" s="23"/>
      <c r="P27" s="24"/>
      <c r="Q27" s="25">
        <f t="shared" si="5"/>
        <v>39174000</v>
      </c>
      <c r="R27" s="26"/>
      <c r="S27" s="27">
        <f t="shared" si="6"/>
        <v>96</v>
      </c>
      <c r="T27" s="28"/>
      <c r="U27" s="27"/>
      <c r="V27" s="29">
        <f t="shared" si="7"/>
        <v>40</v>
      </c>
      <c r="W27" s="30"/>
      <c r="X27" s="31"/>
      <c r="Y27" s="28">
        <f t="shared" si="8"/>
        <v>3840</v>
      </c>
      <c r="Z27" s="28"/>
      <c r="AA27" s="28"/>
      <c r="AB27" s="32">
        <f t="shared" si="9"/>
        <v>691.19999999999993</v>
      </c>
      <c r="AC27" s="32"/>
      <c r="AD27" s="32"/>
      <c r="AE27" s="15">
        <f t="shared" si="10"/>
        <v>4531.2</v>
      </c>
    </row>
    <row r="28" spans="1:31" x14ac:dyDescent="0.2">
      <c r="A28" s="2">
        <v>26</v>
      </c>
      <c r="B28" s="4" t="s">
        <v>33</v>
      </c>
      <c r="C28" s="2">
        <v>39174000</v>
      </c>
      <c r="D28" s="3">
        <v>200</v>
      </c>
      <c r="E28" s="3">
        <v>23.41</v>
      </c>
      <c r="F28" s="3">
        <v>9</v>
      </c>
      <c r="G28" s="3">
        <v>9</v>
      </c>
      <c r="H28" s="3">
        <f t="shared" si="0"/>
        <v>5524.76</v>
      </c>
      <c r="K28" s="1">
        <f t="shared" si="1"/>
        <v>4.2138</v>
      </c>
      <c r="L28" s="1">
        <f t="shared" si="2"/>
        <v>842.76</v>
      </c>
      <c r="M28" s="14">
        <f t="shared" si="3"/>
        <v>26</v>
      </c>
      <c r="N28" s="23" t="str">
        <f t="shared" si="4"/>
        <v>ELBOW 50MM 6KG</v>
      </c>
      <c r="O28" s="23"/>
      <c r="P28" s="24"/>
      <c r="Q28" s="25">
        <f t="shared" si="5"/>
        <v>39174000</v>
      </c>
      <c r="R28" s="26"/>
      <c r="S28" s="27">
        <f t="shared" si="6"/>
        <v>23.41</v>
      </c>
      <c r="T28" s="28"/>
      <c r="U28" s="27"/>
      <c r="V28" s="29">
        <f t="shared" si="7"/>
        <v>200</v>
      </c>
      <c r="W28" s="30"/>
      <c r="X28" s="31"/>
      <c r="Y28" s="28">
        <f t="shared" si="8"/>
        <v>4682</v>
      </c>
      <c r="Z28" s="28"/>
      <c r="AA28" s="28"/>
      <c r="AB28" s="32">
        <f t="shared" si="9"/>
        <v>842.76</v>
      </c>
      <c r="AC28" s="32"/>
      <c r="AD28" s="32"/>
      <c r="AE28" s="15">
        <f t="shared" si="10"/>
        <v>5524.76</v>
      </c>
    </row>
    <row r="29" spans="1:31" x14ac:dyDescent="0.2">
      <c r="A29" s="2">
        <v>27</v>
      </c>
      <c r="B29" s="4" t="s">
        <v>34</v>
      </c>
      <c r="C29" s="2">
        <v>39174000</v>
      </c>
      <c r="D29" s="3">
        <v>40</v>
      </c>
      <c r="E29" s="3">
        <v>28.77</v>
      </c>
      <c r="F29" s="3">
        <v>9</v>
      </c>
      <c r="G29" s="3">
        <v>9</v>
      </c>
      <c r="H29" s="3">
        <f t="shared" si="0"/>
        <v>1357.944</v>
      </c>
      <c r="K29" s="1">
        <f t="shared" si="1"/>
        <v>5.1785999999999994</v>
      </c>
      <c r="L29" s="1">
        <f t="shared" si="2"/>
        <v>207.14399999999998</v>
      </c>
      <c r="M29" s="14">
        <f t="shared" si="3"/>
        <v>27</v>
      </c>
      <c r="N29" s="23" t="str">
        <f t="shared" si="4"/>
        <v>TEE 50MM 6KG</v>
      </c>
      <c r="O29" s="23"/>
      <c r="P29" s="24"/>
      <c r="Q29" s="25">
        <f t="shared" si="5"/>
        <v>39174000</v>
      </c>
      <c r="R29" s="26"/>
      <c r="S29" s="27">
        <f t="shared" si="6"/>
        <v>28.77</v>
      </c>
      <c r="T29" s="28"/>
      <c r="U29" s="27"/>
      <c r="V29" s="29">
        <f t="shared" si="7"/>
        <v>40</v>
      </c>
      <c r="W29" s="30"/>
      <c r="X29" s="31"/>
      <c r="Y29" s="28">
        <f t="shared" si="8"/>
        <v>1150.8</v>
      </c>
      <c r="Z29" s="28"/>
      <c r="AA29" s="28"/>
      <c r="AB29" s="32">
        <f t="shared" si="9"/>
        <v>207.14399999999998</v>
      </c>
      <c r="AC29" s="32"/>
      <c r="AD29" s="32"/>
      <c r="AE29" s="15">
        <f t="shared" si="10"/>
        <v>1357.944</v>
      </c>
    </row>
    <row r="30" spans="1:31" x14ac:dyDescent="0.2">
      <c r="A30" s="2">
        <v>28</v>
      </c>
      <c r="B30" s="4" t="s">
        <v>35</v>
      </c>
      <c r="C30" s="2">
        <v>39174000</v>
      </c>
      <c r="D30" s="3">
        <v>80</v>
      </c>
      <c r="E30" s="3">
        <v>9.18</v>
      </c>
      <c r="F30" s="3">
        <v>9</v>
      </c>
      <c r="G30" s="3">
        <v>9</v>
      </c>
      <c r="H30" s="3">
        <f t="shared" si="0"/>
        <v>866.59199999999998</v>
      </c>
      <c r="K30" s="1">
        <f t="shared" si="1"/>
        <v>1.6523999999999999</v>
      </c>
      <c r="L30" s="1">
        <f t="shared" si="2"/>
        <v>132.19199999999998</v>
      </c>
      <c r="M30" s="14">
        <f t="shared" si="3"/>
        <v>28</v>
      </c>
      <c r="N30" s="23" t="str">
        <f t="shared" si="4"/>
        <v>ENDCAP 50MM PLAIN</v>
      </c>
      <c r="O30" s="23"/>
      <c r="P30" s="24"/>
      <c r="Q30" s="25">
        <f t="shared" si="5"/>
        <v>39174000</v>
      </c>
      <c r="R30" s="26"/>
      <c r="S30" s="27">
        <f t="shared" si="6"/>
        <v>9.18</v>
      </c>
      <c r="T30" s="28"/>
      <c r="U30" s="27"/>
      <c r="V30" s="29">
        <f t="shared" si="7"/>
        <v>80</v>
      </c>
      <c r="W30" s="30"/>
      <c r="X30" s="31"/>
      <c r="Y30" s="28">
        <f t="shared" si="8"/>
        <v>734.4</v>
      </c>
      <c r="Z30" s="28"/>
      <c r="AA30" s="28"/>
      <c r="AB30" s="32">
        <f t="shared" si="9"/>
        <v>132.19199999999998</v>
      </c>
      <c r="AC30" s="32"/>
      <c r="AD30" s="32"/>
      <c r="AE30" s="15">
        <f t="shared" si="10"/>
        <v>866.59199999999998</v>
      </c>
    </row>
    <row r="31" spans="1:31" x14ac:dyDescent="0.2">
      <c r="A31" s="2">
        <v>29</v>
      </c>
      <c r="B31" s="4" t="s">
        <v>36</v>
      </c>
      <c r="C31" s="2">
        <v>39174000</v>
      </c>
      <c r="D31" s="3">
        <v>120</v>
      </c>
      <c r="E31" s="3">
        <v>16.64</v>
      </c>
      <c r="F31" s="3">
        <v>9</v>
      </c>
      <c r="G31" s="3">
        <v>9</v>
      </c>
      <c r="H31" s="3">
        <f t="shared" si="0"/>
        <v>2356.2240000000002</v>
      </c>
      <c r="K31" s="1">
        <f t="shared" si="1"/>
        <v>2.9952000000000001</v>
      </c>
      <c r="L31" s="1">
        <f t="shared" si="2"/>
        <v>359.42400000000004</v>
      </c>
      <c r="M31" s="14">
        <f t="shared" si="3"/>
        <v>29</v>
      </c>
      <c r="N31" s="23" t="str">
        <f t="shared" si="4"/>
        <v>BEND 45- 50MM</v>
      </c>
      <c r="O31" s="23"/>
      <c r="P31" s="24"/>
      <c r="Q31" s="25">
        <f t="shared" si="5"/>
        <v>39174000</v>
      </c>
      <c r="R31" s="26"/>
      <c r="S31" s="27">
        <f t="shared" si="6"/>
        <v>16.64</v>
      </c>
      <c r="T31" s="28"/>
      <c r="U31" s="27"/>
      <c r="V31" s="29">
        <f t="shared" si="7"/>
        <v>120</v>
      </c>
      <c r="W31" s="30"/>
      <c r="X31" s="31"/>
      <c r="Y31" s="28">
        <f t="shared" si="8"/>
        <v>1996.8000000000002</v>
      </c>
      <c r="Z31" s="28"/>
      <c r="AA31" s="28"/>
      <c r="AB31" s="32">
        <f t="shared" si="9"/>
        <v>359.42400000000004</v>
      </c>
      <c r="AC31" s="32"/>
      <c r="AD31" s="32"/>
      <c r="AE31" s="15">
        <f t="shared" si="10"/>
        <v>2356.2240000000002</v>
      </c>
    </row>
    <row r="32" spans="1:31" x14ac:dyDescent="0.2">
      <c r="A32" s="2">
        <v>30</v>
      </c>
      <c r="B32" s="4" t="s">
        <v>37</v>
      </c>
      <c r="C32" s="2">
        <v>39174000</v>
      </c>
      <c r="D32" s="3">
        <v>75</v>
      </c>
      <c r="E32" s="3">
        <v>30</v>
      </c>
      <c r="F32" s="3">
        <v>9</v>
      </c>
      <c r="G32" s="3">
        <v>9</v>
      </c>
      <c r="H32" s="3">
        <f t="shared" si="0"/>
        <v>2655</v>
      </c>
      <c r="K32" s="1">
        <f t="shared" si="1"/>
        <v>5.3999999999999995</v>
      </c>
      <c r="L32" s="1">
        <f t="shared" si="2"/>
        <v>404.99999999999994</v>
      </c>
      <c r="M32" s="14">
        <f t="shared" si="3"/>
        <v>30</v>
      </c>
      <c r="N32" s="23" t="str">
        <f t="shared" si="4"/>
        <v>PI BEND 45 75MM-ISI</v>
      </c>
      <c r="O32" s="23"/>
      <c r="P32" s="24"/>
      <c r="Q32" s="25">
        <f t="shared" si="5"/>
        <v>39174000</v>
      </c>
      <c r="R32" s="26"/>
      <c r="S32" s="27">
        <f t="shared" si="6"/>
        <v>30</v>
      </c>
      <c r="T32" s="28"/>
      <c r="U32" s="27"/>
      <c r="V32" s="29">
        <f t="shared" si="7"/>
        <v>75</v>
      </c>
      <c r="W32" s="30"/>
      <c r="X32" s="31"/>
      <c r="Y32" s="28">
        <f t="shared" si="8"/>
        <v>2250</v>
      </c>
      <c r="Z32" s="28"/>
      <c r="AA32" s="28"/>
      <c r="AB32" s="32">
        <f t="shared" si="9"/>
        <v>405</v>
      </c>
      <c r="AC32" s="32"/>
      <c r="AD32" s="32"/>
      <c r="AE32" s="15">
        <f t="shared" si="10"/>
        <v>2655</v>
      </c>
    </row>
    <row r="33" spans="1:31" x14ac:dyDescent="0.2">
      <c r="A33" s="2">
        <v>31</v>
      </c>
      <c r="B33" s="4" t="s">
        <v>44</v>
      </c>
      <c r="C33" s="2">
        <v>35061000</v>
      </c>
      <c r="D33" s="3">
        <v>10</v>
      </c>
      <c r="E33" s="3">
        <v>307.44</v>
      </c>
      <c r="F33" s="3">
        <v>9</v>
      </c>
      <c r="G33" s="3">
        <v>9</v>
      </c>
      <c r="H33" s="3">
        <f t="shared" si="0"/>
        <v>3627.7919999999999</v>
      </c>
      <c r="K33" s="1">
        <f t="shared" si="1"/>
        <v>55.339199999999998</v>
      </c>
      <c r="L33" s="1">
        <f t="shared" si="2"/>
        <v>553.39199999999994</v>
      </c>
      <c r="M33" s="14">
        <f t="shared" si="3"/>
        <v>31</v>
      </c>
      <c r="N33" s="23" t="str">
        <f t="shared" si="4"/>
        <v>HP PVC SOLVENT 1L (250ml*4)</v>
      </c>
      <c r="O33" s="23"/>
      <c r="P33" s="24"/>
      <c r="Q33" s="25">
        <f t="shared" si="5"/>
        <v>35061000</v>
      </c>
      <c r="R33" s="26"/>
      <c r="S33" s="27">
        <f t="shared" si="6"/>
        <v>307.44</v>
      </c>
      <c r="T33" s="28"/>
      <c r="U33" s="27"/>
      <c r="V33" s="29">
        <f t="shared" si="7"/>
        <v>10</v>
      </c>
      <c r="W33" s="30"/>
      <c r="X33" s="31"/>
      <c r="Y33" s="28">
        <f t="shared" si="8"/>
        <v>3074.4</v>
      </c>
      <c r="Z33" s="28"/>
      <c r="AA33" s="28"/>
      <c r="AB33" s="32">
        <f t="shared" si="9"/>
        <v>553.39199999999994</v>
      </c>
      <c r="AC33" s="32"/>
      <c r="AD33" s="32"/>
      <c r="AE33" s="15">
        <f t="shared" si="10"/>
        <v>3627.7919999999999</v>
      </c>
    </row>
    <row r="34" spans="1:31" x14ac:dyDescent="0.2">
      <c r="A34" s="2">
        <v>32</v>
      </c>
      <c r="B34" s="4" t="s">
        <v>38</v>
      </c>
      <c r="C34" s="2">
        <v>39172390</v>
      </c>
      <c r="D34" s="3">
        <v>40</v>
      </c>
      <c r="E34" s="3">
        <v>326</v>
      </c>
      <c r="F34" s="3">
        <v>9</v>
      </c>
      <c r="G34" s="3">
        <v>9</v>
      </c>
      <c r="H34" s="3">
        <f t="shared" si="0"/>
        <v>15387.2</v>
      </c>
      <c r="K34" s="1">
        <f t="shared" si="1"/>
        <v>58.68</v>
      </c>
      <c r="L34" s="1">
        <f t="shared" si="2"/>
        <v>2347.1999999999998</v>
      </c>
      <c r="M34" s="14">
        <f t="shared" si="3"/>
        <v>32</v>
      </c>
      <c r="N34" s="23" t="str">
        <f t="shared" si="4"/>
        <v>O RING SWR PIPE 75MM 6KG-B TYPE</v>
      </c>
      <c r="O34" s="23"/>
      <c r="P34" s="24"/>
      <c r="Q34" s="25">
        <f t="shared" si="5"/>
        <v>39172390</v>
      </c>
      <c r="R34" s="26"/>
      <c r="S34" s="27">
        <f t="shared" si="6"/>
        <v>326</v>
      </c>
      <c r="T34" s="28"/>
      <c r="U34" s="27"/>
      <c r="V34" s="29">
        <f t="shared" si="7"/>
        <v>40</v>
      </c>
      <c r="W34" s="30"/>
      <c r="X34" s="31"/>
      <c r="Y34" s="28">
        <f t="shared" si="8"/>
        <v>13040</v>
      </c>
      <c r="Z34" s="28"/>
      <c r="AA34" s="28"/>
      <c r="AB34" s="32">
        <f t="shared" si="9"/>
        <v>2347.1999999999998</v>
      </c>
      <c r="AC34" s="32"/>
      <c r="AD34" s="32"/>
      <c r="AE34" s="15">
        <f t="shared" si="10"/>
        <v>15387.2</v>
      </c>
    </row>
    <row r="35" spans="1:31" x14ac:dyDescent="0.2">
      <c r="A35" s="2">
        <v>33</v>
      </c>
      <c r="B35" s="4" t="s">
        <v>39</v>
      </c>
      <c r="C35" s="2">
        <v>39172390</v>
      </c>
      <c r="D35" s="3">
        <v>80</v>
      </c>
      <c r="E35" s="3">
        <v>202.52</v>
      </c>
      <c r="F35" s="3">
        <v>9</v>
      </c>
      <c r="G35" s="3">
        <v>9</v>
      </c>
      <c r="H35" s="3">
        <f t="shared" si="0"/>
        <v>19117.887999999999</v>
      </c>
      <c r="K35" s="1">
        <f t="shared" si="1"/>
        <v>36.453600000000002</v>
      </c>
      <c r="L35" s="1">
        <f t="shared" si="2"/>
        <v>2916.288</v>
      </c>
      <c r="M35" s="14">
        <f t="shared" si="3"/>
        <v>33</v>
      </c>
      <c r="N35" s="23" t="str">
        <f t="shared" si="4"/>
        <v>PVC PIPES 50MM 6KG PARAS</v>
      </c>
      <c r="O35" s="23"/>
      <c r="P35" s="24"/>
      <c r="Q35" s="25">
        <f t="shared" si="5"/>
        <v>39172390</v>
      </c>
      <c r="R35" s="26"/>
      <c r="S35" s="27">
        <f t="shared" si="6"/>
        <v>202.52</v>
      </c>
      <c r="T35" s="28"/>
      <c r="U35" s="27"/>
      <c r="V35" s="29">
        <f t="shared" si="7"/>
        <v>80</v>
      </c>
      <c r="W35" s="30"/>
      <c r="X35" s="31"/>
      <c r="Y35" s="28">
        <f t="shared" si="8"/>
        <v>16201.6</v>
      </c>
      <c r="Z35" s="28"/>
      <c r="AA35" s="28"/>
      <c r="AB35" s="32">
        <f t="shared" si="9"/>
        <v>2916.288</v>
      </c>
      <c r="AC35" s="32"/>
      <c r="AD35" s="32"/>
      <c r="AE35" s="15">
        <f t="shared" si="10"/>
        <v>19117.887999999999</v>
      </c>
    </row>
    <row r="36" spans="1:31" x14ac:dyDescent="0.2">
      <c r="A36" s="2">
        <v>34</v>
      </c>
      <c r="B36" s="4" t="s">
        <v>40</v>
      </c>
      <c r="C36" s="2">
        <v>39172390</v>
      </c>
      <c r="D36" s="3">
        <v>200</v>
      </c>
      <c r="E36" s="3">
        <v>268.08</v>
      </c>
      <c r="F36" s="3">
        <v>9</v>
      </c>
      <c r="G36" s="3">
        <v>9</v>
      </c>
      <c r="H36" s="3">
        <f t="shared" si="0"/>
        <v>63266.87999999999</v>
      </c>
      <c r="K36" s="1">
        <f t="shared" si="1"/>
        <v>48.254399999999997</v>
      </c>
      <c r="L36" s="1">
        <f t="shared" si="2"/>
        <v>9650.8799999999992</v>
      </c>
      <c r="M36" s="14">
        <f t="shared" si="3"/>
        <v>34</v>
      </c>
      <c r="N36" s="23" t="str">
        <f t="shared" si="4"/>
        <v>110MM SWR PIPES 3 INCH [B]</v>
      </c>
      <c r="O36" s="23"/>
      <c r="P36" s="24"/>
      <c r="Q36" s="25">
        <f t="shared" si="5"/>
        <v>39172390</v>
      </c>
      <c r="R36" s="26"/>
      <c r="S36" s="27">
        <f t="shared" si="6"/>
        <v>268.08</v>
      </c>
      <c r="T36" s="28"/>
      <c r="U36" s="27"/>
      <c r="V36" s="29">
        <f t="shared" si="7"/>
        <v>200</v>
      </c>
      <c r="W36" s="30"/>
      <c r="X36" s="31"/>
      <c r="Y36" s="28">
        <f t="shared" si="8"/>
        <v>53616</v>
      </c>
      <c r="Z36" s="28"/>
      <c r="AA36" s="28"/>
      <c r="AB36" s="32">
        <f t="shared" si="9"/>
        <v>9650.8799999999992</v>
      </c>
      <c r="AC36" s="32"/>
      <c r="AD36" s="32"/>
      <c r="AE36" s="15">
        <f t="shared" si="10"/>
        <v>63266.879999999997</v>
      </c>
    </row>
    <row r="37" spans="1:31" x14ac:dyDescent="0.2">
      <c r="A37" s="2">
        <v>35</v>
      </c>
      <c r="B37" s="4" t="s">
        <v>41</v>
      </c>
      <c r="C37" s="2">
        <v>39172390</v>
      </c>
      <c r="D37" s="3">
        <v>80</v>
      </c>
      <c r="E37" s="3">
        <v>139.08000000000001</v>
      </c>
      <c r="F37" s="3">
        <v>9</v>
      </c>
      <c r="G37" s="3">
        <v>9</v>
      </c>
      <c r="H37" s="3">
        <f t="shared" si="0"/>
        <v>13129.152000000002</v>
      </c>
      <c r="K37" s="1">
        <f t="shared" si="1"/>
        <v>25.034400000000002</v>
      </c>
      <c r="L37" s="1">
        <f t="shared" si="2"/>
        <v>2002.7520000000002</v>
      </c>
      <c r="M37" s="14">
        <f t="shared" si="3"/>
        <v>35</v>
      </c>
      <c r="N37" s="23" t="str">
        <f t="shared" si="4"/>
        <v>PVC PIPES 40MM 6KG (PARAS)</v>
      </c>
      <c r="O37" s="23"/>
      <c r="P37" s="24"/>
      <c r="Q37" s="25">
        <f t="shared" si="5"/>
        <v>39172390</v>
      </c>
      <c r="R37" s="26"/>
      <c r="S37" s="27">
        <f t="shared" si="6"/>
        <v>139.08000000000001</v>
      </c>
      <c r="T37" s="28"/>
      <c r="U37" s="27"/>
      <c r="V37" s="29">
        <f t="shared" si="7"/>
        <v>80</v>
      </c>
      <c r="W37" s="30"/>
      <c r="X37" s="31"/>
      <c r="Y37" s="28">
        <f t="shared" si="8"/>
        <v>11126.400000000001</v>
      </c>
      <c r="Z37" s="28"/>
      <c r="AA37" s="28"/>
      <c r="AB37" s="32">
        <f t="shared" si="9"/>
        <v>2002.7520000000002</v>
      </c>
      <c r="AC37" s="32"/>
      <c r="AD37" s="32"/>
      <c r="AE37" s="15">
        <f t="shared" si="10"/>
        <v>13129.152000000002</v>
      </c>
    </row>
    <row r="38" spans="1:31" x14ac:dyDescent="0.2">
      <c r="A38" s="2">
        <v>36</v>
      </c>
      <c r="B38" s="4" t="s">
        <v>42</v>
      </c>
      <c r="C38" s="2">
        <v>39172390</v>
      </c>
      <c r="D38" s="3">
        <v>80</v>
      </c>
      <c r="E38" s="3">
        <v>471</v>
      </c>
      <c r="F38" s="3">
        <v>9</v>
      </c>
      <c r="G38" s="3">
        <v>9</v>
      </c>
      <c r="H38" s="3">
        <f t="shared" si="0"/>
        <v>44462.399999999994</v>
      </c>
      <c r="K38" s="1">
        <f t="shared" si="1"/>
        <v>84.78</v>
      </c>
      <c r="L38" s="1">
        <f t="shared" si="2"/>
        <v>6782.4</v>
      </c>
      <c r="M38" s="14">
        <f t="shared" si="3"/>
        <v>36</v>
      </c>
      <c r="N38" s="23" t="str">
        <f t="shared" si="4"/>
        <v>75mm SWR PIPES 6 INCH (B TYPE)</v>
      </c>
      <c r="O38" s="23"/>
      <c r="P38" s="24"/>
      <c r="Q38" s="25">
        <f t="shared" si="5"/>
        <v>39172390</v>
      </c>
      <c r="R38" s="26"/>
      <c r="S38" s="27">
        <f t="shared" si="6"/>
        <v>471</v>
      </c>
      <c r="T38" s="28"/>
      <c r="U38" s="27"/>
      <c r="V38" s="29">
        <f t="shared" si="7"/>
        <v>80</v>
      </c>
      <c r="W38" s="30"/>
      <c r="X38" s="31"/>
      <c r="Y38" s="28">
        <f t="shared" si="8"/>
        <v>37680</v>
      </c>
      <c r="Z38" s="28"/>
      <c r="AA38" s="28"/>
      <c r="AB38" s="32">
        <f t="shared" si="9"/>
        <v>6782.4</v>
      </c>
      <c r="AC38" s="32"/>
      <c r="AD38" s="32"/>
      <c r="AE38" s="15">
        <f t="shared" si="10"/>
        <v>44462.400000000001</v>
      </c>
    </row>
    <row r="39" spans="1:31" x14ac:dyDescent="0.2">
      <c r="A39" s="2">
        <v>38</v>
      </c>
      <c r="B39" s="4" t="s">
        <v>43</v>
      </c>
      <c r="C39" s="2">
        <v>39231090</v>
      </c>
      <c r="D39" s="3">
        <v>920</v>
      </c>
      <c r="E39" s="3">
        <v>2.98</v>
      </c>
      <c r="F39" s="3">
        <v>9</v>
      </c>
      <c r="G39" s="3">
        <v>9</v>
      </c>
      <c r="H39" s="3">
        <f t="shared" si="0"/>
        <v>3235.0880000000002</v>
      </c>
      <c r="K39" s="1">
        <f t="shared" si="1"/>
        <v>0.53639999999999999</v>
      </c>
      <c r="L39" s="1">
        <f t="shared" si="2"/>
        <v>493.488</v>
      </c>
      <c r="M39" s="14">
        <f t="shared" si="3"/>
        <v>38</v>
      </c>
      <c r="N39" s="23" t="str">
        <f t="shared" si="4"/>
        <v>CIRCUITE TESTING PLUG WHITE[PRO] UPVC</v>
      </c>
      <c r="O39" s="23"/>
      <c r="P39" s="24"/>
      <c r="Q39" s="25">
        <f t="shared" si="5"/>
        <v>39231090</v>
      </c>
      <c r="R39" s="26"/>
      <c r="S39" s="27">
        <f t="shared" si="6"/>
        <v>2.98</v>
      </c>
      <c r="T39" s="28"/>
      <c r="U39" s="27"/>
      <c r="V39" s="29">
        <f t="shared" si="7"/>
        <v>920</v>
      </c>
      <c r="W39" s="30"/>
      <c r="X39" s="31"/>
      <c r="Y39" s="28">
        <f t="shared" si="8"/>
        <v>2741.6</v>
      </c>
      <c r="Z39" s="28"/>
      <c r="AA39" s="28"/>
      <c r="AB39" s="32">
        <f t="shared" si="9"/>
        <v>493.48799999999994</v>
      </c>
      <c r="AC39" s="32"/>
      <c r="AD39" s="32"/>
      <c r="AE39" s="15">
        <f t="shared" si="10"/>
        <v>3235.0879999999997</v>
      </c>
    </row>
    <row r="40" spans="1:31" x14ac:dyDescent="0.2">
      <c r="AD40" s="1" t="s">
        <v>54</v>
      </c>
      <c r="AE40" s="16">
        <f>SUM(Y3:AA39)</f>
        <v>603223.19999999995</v>
      </c>
    </row>
    <row r="41" spans="1:31" x14ac:dyDescent="0.2">
      <c r="AD41" s="1" t="s">
        <v>53</v>
      </c>
      <c r="AE41" s="16">
        <f>SUM(AB3:AD39)</f>
        <v>108580.17599999996</v>
      </c>
    </row>
    <row r="42" spans="1:31" x14ac:dyDescent="0.2">
      <c r="H42" s="11">
        <f>SUM(H3:H39)</f>
        <v>711803.37599999993</v>
      </c>
      <c r="AD42" s="1" t="s">
        <v>55</v>
      </c>
      <c r="AE42" s="16">
        <f>AE41+AE40-0.38</f>
        <v>711802.99599999993</v>
      </c>
    </row>
    <row r="58" spans="31:31" x14ac:dyDescent="0.2">
      <c r="AE58" s="17">
        <v>108580.18</v>
      </c>
    </row>
    <row r="59" spans="31:31" x14ac:dyDescent="0.2">
      <c r="AE59" s="16">
        <f>AE58/2</f>
        <v>54290.09</v>
      </c>
    </row>
  </sheetData>
  <mergeCells count="228">
    <mergeCell ref="N39:P39"/>
    <mergeCell ref="Q39:R39"/>
    <mergeCell ref="S39:U39"/>
    <mergeCell ref="V39:X39"/>
    <mergeCell ref="Y39:AA39"/>
    <mergeCell ref="AB39:AD39"/>
    <mergeCell ref="N38:P38"/>
    <mergeCell ref="Q38:R38"/>
    <mergeCell ref="S38:U38"/>
    <mergeCell ref="V38:X38"/>
    <mergeCell ref="Y38:AA38"/>
    <mergeCell ref="AB38:AD38"/>
    <mergeCell ref="N37:P37"/>
    <mergeCell ref="Q37:R37"/>
    <mergeCell ref="S37:U37"/>
    <mergeCell ref="V37:X37"/>
    <mergeCell ref="Y37:AA37"/>
    <mergeCell ref="AB37:AD37"/>
    <mergeCell ref="N36:P36"/>
    <mergeCell ref="Q36:R36"/>
    <mergeCell ref="S36:U36"/>
    <mergeCell ref="V36:X36"/>
    <mergeCell ref="Y36:AA36"/>
    <mergeCell ref="AB36:AD36"/>
    <mergeCell ref="N35:P35"/>
    <mergeCell ref="Q35:R35"/>
    <mergeCell ref="S35:U35"/>
    <mergeCell ref="V35:X35"/>
    <mergeCell ref="Y35:AA35"/>
    <mergeCell ref="AB35:AD35"/>
    <mergeCell ref="N34:P34"/>
    <mergeCell ref="Q34:R34"/>
    <mergeCell ref="S34:U34"/>
    <mergeCell ref="V34:X34"/>
    <mergeCell ref="Y34:AA34"/>
    <mergeCell ref="AB34:AD34"/>
    <mergeCell ref="N33:P33"/>
    <mergeCell ref="Q33:R33"/>
    <mergeCell ref="S33:U33"/>
    <mergeCell ref="V33:X33"/>
    <mergeCell ref="Y33:AA33"/>
    <mergeCell ref="AB33:AD33"/>
    <mergeCell ref="N32:P32"/>
    <mergeCell ref="Q32:R32"/>
    <mergeCell ref="S32:U32"/>
    <mergeCell ref="V32:X32"/>
    <mergeCell ref="Y32:AA32"/>
    <mergeCell ref="AB32:AD32"/>
    <mergeCell ref="N31:P31"/>
    <mergeCell ref="Q31:R31"/>
    <mergeCell ref="S31:U31"/>
    <mergeCell ref="V31:X31"/>
    <mergeCell ref="Y31:AA31"/>
    <mergeCell ref="AB31:AD31"/>
    <mergeCell ref="N30:P30"/>
    <mergeCell ref="Q30:R30"/>
    <mergeCell ref="S30:U30"/>
    <mergeCell ref="V30:X30"/>
    <mergeCell ref="Y30:AA30"/>
    <mergeCell ref="AB30:AD30"/>
    <mergeCell ref="N29:P29"/>
    <mergeCell ref="Q29:R29"/>
    <mergeCell ref="S29:U29"/>
    <mergeCell ref="V29:X29"/>
    <mergeCell ref="Y29:AA29"/>
    <mergeCell ref="AB29:AD29"/>
    <mergeCell ref="N28:P28"/>
    <mergeCell ref="Q28:R28"/>
    <mergeCell ref="S28:U28"/>
    <mergeCell ref="V28:X28"/>
    <mergeCell ref="Y28:AA28"/>
    <mergeCell ref="AB28:AD28"/>
    <mergeCell ref="N27:P27"/>
    <mergeCell ref="Q27:R27"/>
    <mergeCell ref="S27:U27"/>
    <mergeCell ref="V27:X27"/>
    <mergeCell ref="Y27:AA27"/>
    <mergeCell ref="AB27:AD27"/>
    <mergeCell ref="N26:P26"/>
    <mergeCell ref="Q26:R26"/>
    <mergeCell ref="S26:U26"/>
    <mergeCell ref="V26:X26"/>
    <mergeCell ref="Y26:AA26"/>
    <mergeCell ref="AB26:AD26"/>
    <mergeCell ref="N25:P25"/>
    <mergeCell ref="Q25:R25"/>
    <mergeCell ref="S25:U25"/>
    <mergeCell ref="V25:X25"/>
    <mergeCell ref="Y25:AA25"/>
    <mergeCell ref="AB25:AD25"/>
    <mergeCell ref="N24:P24"/>
    <mergeCell ref="Q24:R24"/>
    <mergeCell ref="S24:U24"/>
    <mergeCell ref="V24:X24"/>
    <mergeCell ref="Y24:AA24"/>
    <mergeCell ref="AB24:AD24"/>
    <mergeCell ref="N23:P23"/>
    <mergeCell ref="Q23:R23"/>
    <mergeCell ref="S23:U23"/>
    <mergeCell ref="V23:X23"/>
    <mergeCell ref="Y23:AA23"/>
    <mergeCell ref="AB23:AD23"/>
    <mergeCell ref="N22:P22"/>
    <mergeCell ref="Q22:R22"/>
    <mergeCell ref="S22:U22"/>
    <mergeCell ref="V22:X22"/>
    <mergeCell ref="Y22:AA22"/>
    <mergeCell ref="AB22:AD22"/>
    <mergeCell ref="N21:P21"/>
    <mergeCell ref="Q21:R21"/>
    <mergeCell ref="S21:U21"/>
    <mergeCell ref="V21:X21"/>
    <mergeCell ref="Y21:AA21"/>
    <mergeCell ref="AB21:AD21"/>
    <mergeCell ref="N20:P20"/>
    <mergeCell ref="Q20:R20"/>
    <mergeCell ref="S20:U20"/>
    <mergeCell ref="V20:X20"/>
    <mergeCell ref="Y20:AA20"/>
    <mergeCell ref="AB20:AD20"/>
    <mergeCell ref="N19:P19"/>
    <mergeCell ref="Q19:R19"/>
    <mergeCell ref="S19:U19"/>
    <mergeCell ref="V19:X19"/>
    <mergeCell ref="Y19:AA19"/>
    <mergeCell ref="AB19:AD19"/>
    <mergeCell ref="N18:P18"/>
    <mergeCell ref="Q18:R18"/>
    <mergeCell ref="S18:U18"/>
    <mergeCell ref="V18:X18"/>
    <mergeCell ref="Y18:AA18"/>
    <mergeCell ref="AB18:AD18"/>
    <mergeCell ref="N17:P17"/>
    <mergeCell ref="Q17:R17"/>
    <mergeCell ref="S17:U17"/>
    <mergeCell ref="V17:X17"/>
    <mergeCell ref="Y17:AA17"/>
    <mergeCell ref="AB17:AD17"/>
    <mergeCell ref="N16:P16"/>
    <mergeCell ref="Q16:R16"/>
    <mergeCell ref="S16:U16"/>
    <mergeCell ref="V16:X16"/>
    <mergeCell ref="Y16:AA16"/>
    <mergeCell ref="AB16:AD16"/>
    <mergeCell ref="N15:P15"/>
    <mergeCell ref="Q15:R15"/>
    <mergeCell ref="S15:U15"/>
    <mergeCell ref="V15:X15"/>
    <mergeCell ref="Y15:AA15"/>
    <mergeCell ref="AB15:AD15"/>
    <mergeCell ref="N14:P14"/>
    <mergeCell ref="Q14:R14"/>
    <mergeCell ref="S14:U14"/>
    <mergeCell ref="V14:X14"/>
    <mergeCell ref="Y14:AA14"/>
    <mergeCell ref="AB14:AD14"/>
    <mergeCell ref="N13:P13"/>
    <mergeCell ref="Q13:R13"/>
    <mergeCell ref="S13:U13"/>
    <mergeCell ref="V13:X13"/>
    <mergeCell ref="Y13:AA13"/>
    <mergeCell ref="AB13:AD13"/>
    <mergeCell ref="N12:P12"/>
    <mergeCell ref="Q12:R12"/>
    <mergeCell ref="S12:U12"/>
    <mergeCell ref="V12:X12"/>
    <mergeCell ref="Y12:AA12"/>
    <mergeCell ref="AB12:AD12"/>
    <mergeCell ref="N11:P11"/>
    <mergeCell ref="Q11:R11"/>
    <mergeCell ref="S11:U11"/>
    <mergeCell ref="V11:X11"/>
    <mergeCell ref="Y11:AA11"/>
    <mergeCell ref="AB11:AD11"/>
    <mergeCell ref="N10:P10"/>
    <mergeCell ref="Q10:R10"/>
    <mergeCell ref="S10:U10"/>
    <mergeCell ref="V10:X10"/>
    <mergeCell ref="Y10:AA10"/>
    <mergeCell ref="AB10:AD10"/>
    <mergeCell ref="N9:P9"/>
    <mergeCell ref="Q9:R9"/>
    <mergeCell ref="S9:U9"/>
    <mergeCell ref="V9:X9"/>
    <mergeCell ref="Y9:AA9"/>
    <mergeCell ref="AB9:AD9"/>
    <mergeCell ref="N8:P8"/>
    <mergeCell ref="Q8:R8"/>
    <mergeCell ref="S8:U8"/>
    <mergeCell ref="V8:X8"/>
    <mergeCell ref="Y8:AA8"/>
    <mergeCell ref="AB8:AD8"/>
    <mergeCell ref="N7:P7"/>
    <mergeCell ref="Q7:R7"/>
    <mergeCell ref="S7:U7"/>
    <mergeCell ref="V7:X7"/>
    <mergeCell ref="Y7:AA7"/>
    <mergeCell ref="AB7:AD7"/>
    <mergeCell ref="N6:P6"/>
    <mergeCell ref="Q6:R6"/>
    <mergeCell ref="S6:U6"/>
    <mergeCell ref="V6:X6"/>
    <mergeCell ref="Y6:AA6"/>
    <mergeCell ref="AB6:AD6"/>
    <mergeCell ref="N5:P5"/>
    <mergeCell ref="Q5:R5"/>
    <mergeCell ref="S5:U5"/>
    <mergeCell ref="V5:X5"/>
    <mergeCell ref="Y5:AA5"/>
    <mergeCell ref="AB5:AD5"/>
    <mergeCell ref="N4:P4"/>
    <mergeCell ref="Q4:R4"/>
    <mergeCell ref="S4:U4"/>
    <mergeCell ref="V4:X4"/>
    <mergeCell ref="Y4:AA4"/>
    <mergeCell ref="AB4:AD4"/>
    <mergeCell ref="N3:P3"/>
    <mergeCell ref="Q3:R3"/>
    <mergeCell ref="S3:U3"/>
    <mergeCell ref="V3:X3"/>
    <mergeCell ref="Y3:AA3"/>
    <mergeCell ref="AB3:AD3"/>
    <mergeCell ref="N2:P2"/>
    <mergeCell ref="Q2:R2"/>
    <mergeCell ref="S2:U2"/>
    <mergeCell ref="V2:X2"/>
    <mergeCell ref="Y2:AA2"/>
    <mergeCell ref="AB2:AD2"/>
  </mergeCells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F5437-5B9A-E147-AC9C-AFEECC521352}">
  <dimension ref="A2:R35"/>
  <sheetViews>
    <sheetView tabSelected="1" topLeftCell="I1" zoomScale="108" workbookViewId="0">
      <selection activeCell="R33" sqref="R33"/>
    </sheetView>
  </sheetViews>
  <sheetFormatPr baseColWidth="10" defaultRowHeight="16" x14ac:dyDescent="0.2"/>
  <cols>
    <col min="1" max="1" width="10.83203125" style="21"/>
    <col min="2" max="2" width="9" style="21" bestFit="1" customWidth="1"/>
    <col min="3" max="3" width="36.5" style="21" bestFit="1" customWidth="1"/>
    <col min="4" max="4" width="9.5" style="21" bestFit="1" customWidth="1"/>
    <col min="5" max="5" width="13.5" style="21" bestFit="1" customWidth="1"/>
    <col min="6" max="6" width="10.6640625" style="20" bestFit="1" customWidth="1"/>
    <col min="7" max="7" width="12.1640625" style="20" bestFit="1" customWidth="1"/>
    <col min="8" max="8" width="10.6640625" style="20" bestFit="1" customWidth="1"/>
    <col min="9" max="11" width="10.83203125" style="21"/>
    <col min="12" max="12" width="36.5" style="21" bestFit="1" customWidth="1"/>
    <col min="13" max="13" width="10.83203125" style="21"/>
    <col min="14" max="14" width="13.33203125" style="21" customWidth="1"/>
    <col min="15" max="15" width="21.5" style="21" bestFit="1" customWidth="1"/>
    <col min="16" max="18" width="15.6640625" style="20" customWidth="1"/>
    <col min="19" max="16384" width="10.83203125" style="21"/>
  </cols>
  <sheetData>
    <row r="2" spans="1:18" x14ac:dyDescent="0.2">
      <c r="A2" s="19" t="s">
        <v>94</v>
      </c>
      <c r="B2" s="19" t="s">
        <v>92</v>
      </c>
      <c r="C2" s="19" t="s">
        <v>46</v>
      </c>
      <c r="D2" s="19" t="s">
        <v>112</v>
      </c>
      <c r="E2" s="19" t="s">
        <v>93</v>
      </c>
      <c r="F2" s="19" t="s">
        <v>48</v>
      </c>
      <c r="G2" s="20" t="s">
        <v>50</v>
      </c>
      <c r="H2" s="20" t="s">
        <v>51</v>
      </c>
      <c r="I2" s="20" t="s">
        <v>113</v>
      </c>
      <c r="K2" s="19" t="s">
        <v>92</v>
      </c>
      <c r="L2" s="19" t="s">
        <v>46</v>
      </c>
      <c r="M2" s="19" t="s">
        <v>112</v>
      </c>
      <c r="N2" s="19" t="s">
        <v>93</v>
      </c>
      <c r="O2" s="19" t="s">
        <v>48</v>
      </c>
      <c r="P2" s="22" t="s">
        <v>50</v>
      </c>
      <c r="Q2" s="22" t="s">
        <v>51</v>
      </c>
      <c r="R2" s="22" t="s">
        <v>113</v>
      </c>
    </row>
    <row r="3" spans="1:18" x14ac:dyDescent="0.2">
      <c r="A3" s="21">
        <v>8.6</v>
      </c>
      <c r="B3" s="21">
        <v>1</v>
      </c>
      <c r="C3" s="21" t="s">
        <v>95</v>
      </c>
      <c r="D3" s="21">
        <v>39174000</v>
      </c>
      <c r="E3" s="21">
        <v>408</v>
      </c>
      <c r="F3" s="21">
        <v>4.76</v>
      </c>
      <c r="G3" s="20">
        <f t="shared" ref="G3:G32" si="0">F3*E3</f>
        <v>1942.08</v>
      </c>
      <c r="H3" s="20">
        <f>G3*0.18</f>
        <v>349.57439999999997</v>
      </c>
      <c r="I3" s="20">
        <f>G3+H3</f>
        <v>2291.6543999999999</v>
      </c>
      <c r="K3" s="21">
        <v>1</v>
      </c>
      <c r="L3" s="21" t="s">
        <v>95</v>
      </c>
      <c r="M3" s="21">
        <v>39174000</v>
      </c>
      <c r="N3" s="21">
        <v>408</v>
      </c>
      <c r="O3" s="21">
        <v>4.28</v>
      </c>
      <c r="P3" s="20">
        <f>N3*O3</f>
        <v>1746.24</v>
      </c>
      <c r="Q3" s="20">
        <f>P3*0.18</f>
        <v>314.32319999999999</v>
      </c>
      <c r="R3" s="20">
        <f>P3+Q3</f>
        <v>2060.5632000000001</v>
      </c>
    </row>
    <row r="4" spans="1:18" x14ac:dyDescent="0.2">
      <c r="A4" s="21">
        <v>5.2</v>
      </c>
      <c r="B4" s="21">
        <v>2</v>
      </c>
      <c r="C4" s="21" t="s">
        <v>91</v>
      </c>
      <c r="D4" s="21">
        <v>39231090</v>
      </c>
      <c r="E4" s="21">
        <v>1566</v>
      </c>
      <c r="F4" s="21">
        <v>2.98</v>
      </c>
      <c r="G4" s="20">
        <f t="shared" si="0"/>
        <v>4666.68</v>
      </c>
      <c r="H4" s="20">
        <f t="shared" ref="H4:H32" si="1">G4*0.18</f>
        <v>840.00239999999997</v>
      </c>
      <c r="I4" s="20">
        <f t="shared" ref="I4:I32" si="2">G4+H4</f>
        <v>5506.6824000000006</v>
      </c>
      <c r="K4" s="21">
        <v>2</v>
      </c>
      <c r="L4" s="21" t="s">
        <v>91</v>
      </c>
      <c r="M4" s="21">
        <v>39231090</v>
      </c>
      <c r="N4" s="21">
        <v>1566</v>
      </c>
      <c r="O4" s="21">
        <v>2.59</v>
      </c>
      <c r="P4" s="20">
        <f t="shared" ref="P4:P32" si="3">N4*O4</f>
        <v>4055.9399999999996</v>
      </c>
      <c r="Q4" s="20">
        <f t="shared" ref="Q4:Q33" si="4">P4*0.18</f>
        <v>730.06919999999991</v>
      </c>
      <c r="R4" s="20">
        <f t="shared" ref="R4:R33" si="5">P4+Q4</f>
        <v>4786.0091999999995</v>
      </c>
    </row>
    <row r="5" spans="1:18" x14ac:dyDescent="0.2">
      <c r="A5" s="21">
        <v>20.3</v>
      </c>
      <c r="B5" s="21">
        <v>3</v>
      </c>
      <c r="C5" s="21" t="s">
        <v>96</v>
      </c>
      <c r="D5" s="21">
        <v>39174000</v>
      </c>
      <c r="E5" s="21">
        <v>952</v>
      </c>
      <c r="F5" s="21">
        <v>11.23</v>
      </c>
      <c r="G5" s="20">
        <f t="shared" si="0"/>
        <v>10690.960000000001</v>
      </c>
      <c r="H5" s="20">
        <f t="shared" si="1"/>
        <v>1924.3728000000001</v>
      </c>
      <c r="I5" s="20">
        <f t="shared" si="2"/>
        <v>12615.3328</v>
      </c>
      <c r="K5" s="21">
        <v>3</v>
      </c>
      <c r="L5" s="21" t="s">
        <v>96</v>
      </c>
      <c r="M5" s="21">
        <v>39174000</v>
      </c>
      <c r="N5" s="21">
        <v>952</v>
      </c>
      <c r="O5" s="21">
        <v>10.11</v>
      </c>
      <c r="P5" s="20">
        <f t="shared" si="3"/>
        <v>9624.7199999999993</v>
      </c>
      <c r="Q5" s="20">
        <f t="shared" si="4"/>
        <v>1732.4495999999999</v>
      </c>
      <c r="R5" s="20">
        <f t="shared" si="5"/>
        <v>11357.169599999999</v>
      </c>
    </row>
    <row r="6" spans="1:18" x14ac:dyDescent="0.2">
      <c r="A6" s="21">
        <v>71.3</v>
      </c>
      <c r="B6" s="21">
        <v>4</v>
      </c>
      <c r="C6" s="21" t="s">
        <v>97</v>
      </c>
      <c r="D6" s="21">
        <v>39174000</v>
      </c>
      <c r="E6" s="21">
        <v>1360</v>
      </c>
      <c r="F6" s="21">
        <v>39.44</v>
      </c>
      <c r="G6" s="20">
        <f t="shared" si="0"/>
        <v>53638.399999999994</v>
      </c>
      <c r="H6" s="20">
        <f t="shared" si="1"/>
        <v>9654.9119999999984</v>
      </c>
      <c r="I6" s="20">
        <f t="shared" si="2"/>
        <v>63293.311999999991</v>
      </c>
      <c r="K6" s="21">
        <v>4</v>
      </c>
      <c r="L6" s="21" t="s">
        <v>97</v>
      </c>
      <c r="M6" s="21">
        <v>39174000</v>
      </c>
      <c r="N6" s="21">
        <v>1360</v>
      </c>
      <c r="O6" s="21">
        <v>35.51</v>
      </c>
      <c r="P6" s="20">
        <f t="shared" si="3"/>
        <v>48293.599999999999</v>
      </c>
      <c r="Q6" s="20">
        <f t="shared" si="4"/>
        <v>8692.848</v>
      </c>
      <c r="R6" s="20">
        <f t="shared" si="5"/>
        <v>56986.447999999997</v>
      </c>
    </row>
    <row r="7" spans="1:18" x14ac:dyDescent="0.2">
      <c r="A7" s="21">
        <v>142</v>
      </c>
      <c r="B7" s="21">
        <v>5</v>
      </c>
      <c r="C7" s="21" t="s">
        <v>98</v>
      </c>
      <c r="D7" s="21">
        <v>39174000</v>
      </c>
      <c r="E7" s="21">
        <v>204</v>
      </c>
      <c r="F7" s="21">
        <v>78.55</v>
      </c>
      <c r="G7" s="20">
        <f t="shared" si="0"/>
        <v>16024.199999999999</v>
      </c>
      <c r="H7" s="20">
        <f t="shared" si="1"/>
        <v>2884.3559999999998</v>
      </c>
      <c r="I7" s="20">
        <f t="shared" si="2"/>
        <v>18908.555999999997</v>
      </c>
      <c r="K7" s="21">
        <v>5</v>
      </c>
      <c r="L7" s="21" t="s">
        <v>98</v>
      </c>
      <c r="M7" s="21">
        <v>39174000</v>
      </c>
      <c r="N7" s="21">
        <v>204</v>
      </c>
      <c r="O7" s="21">
        <v>70.75</v>
      </c>
      <c r="P7" s="20">
        <f t="shared" si="3"/>
        <v>14433</v>
      </c>
      <c r="Q7" s="20">
        <f t="shared" si="4"/>
        <v>2597.94</v>
      </c>
      <c r="R7" s="20">
        <f t="shared" si="5"/>
        <v>17030.939999999999</v>
      </c>
    </row>
    <row r="8" spans="1:18" x14ac:dyDescent="0.2">
      <c r="A8" s="21">
        <v>144.5</v>
      </c>
      <c r="B8" s="21">
        <v>6</v>
      </c>
      <c r="C8" s="21" t="s">
        <v>99</v>
      </c>
      <c r="D8" s="21">
        <v>39174000</v>
      </c>
      <c r="E8" s="21">
        <v>952</v>
      </c>
      <c r="F8" s="21">
        <v>79.930000000000007</v>
      </c>
      <c r="G8" s="20">
        <f t="shared" si="0"/>
        <v>76093.36</v>
      </c>
      <c r="H8" s="20">
        <f t="shared" si="1"/>
        <v>13696.8048</v>
      </c>
      <c r="I8" s="20">
        <f t="shared" si="2"/>
        <v>89790.164799999999</v>
      </c>
      <c r="K8" s="21">
        <v>6</v>
      </c>
      <c r="L8" s="21" t="s">
        <v>99</v>
      </c>
      <c r="M8" s="21">
        <v>39174000</v>
      </c>
      <c r="N8" s="21">
        <v>952</v>
      </c>
      <c r="O8" s="21">
        <v>71.92</v>
      </c>
      <c r="P8" s="20">
        <f t="shared" si="3"/>
        <v>68467.839999999997</v>
      </c>
      <c r="Q8" s="20">
        <f t="shared" si="4"/>
        <v>12324.2112</v>
      </c>
      <c r="R8" s="20">
        <f t="shared" si="5"/>
        <v>80792.051200000002</v>
      </c>
    </row>
    <row r="9" spans="1:18" x14ac:dyDescent="0.2">
      <c r="A9" s="21">
        <v>243</v>
      </c>
      <c r="B9" s="21">
        <v>7</v>
      </c>
      <c r="C9" s="21" t="s">
        <v>61</v>
      </c>
      <c r="D9" s="21">
        <v>39172390</v>
      </c>
      <c r="E9" s="21">
        <v>1076</v>
      </c>
      <c r="F9" s="21">
        <v>129.4</v>
      </c>
      <c r="G9" s="20">
        <f t="shared" si="0"/>
        <v>139234.4</v>
      </c>
      <c r="H9" s="20">
        <f t="shared" si="1"/>
        <v>25062.191999999999</v>
      </c>
      <c r="I9" s="20">
        <f t="shared" si="2"/>
        <v>164296.592</v>
      </c>
      <c r="K9" s="21">
        <v>7</v>
      </c>
      <c r="L9" s="21" t="s">
        <v>61</v>
      </c>
      <c r="M9" s="21">
        <v>39172390</v>
      </c>
      <c r="N9" s="21">
        <v>1076</v>
      </c>
      <c r="O9" s="21">
        <v>116.48</v>
      </c>
      <c r="P9" s="20">
        <f t="shared" si="3"/>
        <v>125332.48000000001</v>
      </c>
      <c r="Q9" s="20">
        <f t="shared" si="4"/>
        <v>22559.846400000002</v>
      </c>
      <c r="R9" s="20">
        <f t="shared" si="5"/>
        <v>147892.32640000002</v>
      </c>
    </row>
    <row r="10" spans="1:18" x14ac:dyDescent="0.2">
      <c r="A10" s="21">
        <v>14.75</v>
      </c>
      <c r="B10" s="21">
        <v>8</v>
      </c>
      <c r="C10" s="21" t="s">
        <v>100</v>
      </c>
      <c r="D10" s="21">
        <v>39174000</v>
      </c>
      <c r="E10" s="21">
        <v>2448</v>
      </c>
      <c r="F10" s="21">
        <v>8.16</v>
      </c>
      <c r="G10" s="20">
        <f t="shared" si="0"/>
        <v>19975.68</v>
      </c>
      <c r="H10" s="20">
        <f t="shared" si="1"/>
        <v>3595.6223999999997</v>
      </c>
      <c r="I10" s="20">
        <f t="shared" si="2"/>
        <v>23571.3024</v>
      </c>
      <c r="K10" s="21">
        <v>8</v>
      </c>
      <c r="L10" s="21" t="s">
        <v>100</v>
      </c>
      <c r="M10" s="21">
        <v>39174000</v>
      </c>
      <c r="N10" s="21">
        <v>2448</v>
      </c>
      <c r="O10" s="21">
        <v>7.35</v>
      </c>
      <c r="P10" s="20">
        <f t="shared" si="3"/>
        <v>17992.8</v>
      </c>
      <c r="Q10" s="20">
        <f t="shared" si="4"/>
        <v>3238.7039999999997</v>
      </c>
      <c r="R10" s="20">
        <f t="shared" si="5"/>
        <v>21231.504000000001</v>
      </c>
    </row>
    <row r="11" spans="1:18" x14ac:dyDescent="0.2">
      <c r="A11" s="21">
        <v>10.5</v>
      </c>
      <c r="B11" s="21">
        <v>9</v>
      </c>
      <c r="C11" s="21" t="s">
        <v>101</v>
      </c>
      <c r="D11" s="21">
        <v>39174000</v>
      </c>
      <c r="E11" s="21">
        <v>272</v>
      </c>
      <c r="F11" s="21">
        <v>5.81</v>
      </c>
      <c r="G11" s="20">
        <f t="shared" si="0"/>
        <v>1580.32</v>
      </c>
      <c r="H11" s="20">
        <f t="shared" si="1"/>
        <v>284.45759999999996</v>
      </c>
      <c r="I11" s="20">
        <f t="shared" si="2"/>
        <v>1864.7775999999999</v>
      </c>
      <c r="K11" s="21">
        <v>9</v>
      </c>
      <c r="L11" s="21" t="s">
        <v>101</v>
      </c>
      <c r="M11" s="21">
        <v>39174000</v>
      </c>
      <c r="N11" s="21">
        <v>272</v>
      </c>
      <c r="O11" s="21">
        <v>5.23</v>
      </c>
      <c r="P11" s="20">
        <f t="shared" si="3"/>
        <v>1422.5600000000002</v>
      </c>
      <c r="Q11" s="20">
        <f t="shared" si="4"/>
        <v>256.06080000000003</v>
      </c>
      <c r="R11" s="20">
        <f t="shared" si="5"/>
        <v>1678.6208000000001</v>
      </c>
    </row>
    <row r="12" spans="1:18" x14ac:dyDescent="0.2">
      <c r="A12" s="21">
        <v>858</v>
      </c>
      <c r="B12" s="21">
        <v>10</v>
      </c>
      <c r="C12" s="21" t="s">
        <v>64</v>
      </c>
      <c r="D12" s="21">
        <v>39172390</v>
      </c>
      <c r="E12" s="21">
        <v>84</v>
      </c>
      <c r="F12" s="21">
        <v>456.91</v>
      </c>
      <c r="G12" s="20">
        <f t="shared" si="0"/>
        <v>38380.44</v>
      </c>
      <c r="H12" s="20">
        <f t="shared" si="1"/>
        <v>6908.4791999999998</v>
      </c>
      <c r="I12" s="20">
        <f t="shared" si="2"/>
        <v>45288.919200000004</v>
      </c>
      <c r="K12" s="21">
        <v>10</v>
      </c>
      <c r="L12" s="21" t="s">
        <v>64</v>
      </c>
      <c r="M12" s="21">
        <v>39172390</v>
      </c>
      <c r="N12" s="21">
        <v>84</v>
      </c>
      <c r="O12" s="21">
        <v>410.47</v>
      </c>
      <c r="P12" s="20">
        <f t="shared" si="3"/>
        <v>34479.480000000003</v>
      </c>
      <c r="Q12" s="20">
        <f t="shared" si="4"/>
        <v>6206.3064000000004</v>
      </c>
      <c r="R12" s="20">
        <f t="shared" si="5"/>
        <v>40685.786400000005</v>
      </c>
    </row>
    <row r="13" spans="1:18" x14ac:dyDescent="0.2">
      <c r="A13" s="21">
        <v>611.1</v>
      </c>
      <c r="B13" s="21">
        <v>11</v>
      </c>
      <c r="C13" s="21" t="s">
        <v>102</v>
      </c>
      <c r="D13" s="21">
        <v>39174000</v>
      </c>
      <c r="E13" s="21">
        <v>204</v>
      </c>
      <c r="F13" s="21">
        <v>338.03</v>
      </c>
      <c r="G13" s="20">
        <f t="shared" si="0"/>
        <v>68958.12</v>
      </c>
      <c r="H13" s="20">
        <f t="shared" si="1"/>
        <v>12412.461599999999</v>
      </c>
      <c r="I13" s="20">
        <f t="shared" si="2"/>
        <v>81370.58159999999</v>
      </c>
      <c r="K13" s="21">
        <v>11</v>
      </c>
      <c r="L13" s="21" t="s">
        <v>102</v>
      </c>
      <c r="M13" s="21">
        <v>39174000</v>
      </c>
      <c r="N13" s="21">
        <v>204</v>
      </c>
      <c r="O13" s="21">
        <v>304.23</v>
      </c>
      <c r="P13" s="20">
        <f t="shared" si="3"/>
        <v>62062.920000000006</v>
      </c>
      <c r="Q13" s="20">
        <f t="shared" si="4"/>
        <v>11171.3256</v>
      </c>
      <c r="R13" s="20">
        <f t="shared" si="5"/>
        <v>73234.245600000009</v>
      </c>
    </row>
    <row r="14" spans="1:18" x14ac:dyDescent="0.2">
      <c r="A14" s="21">
        <v>80</v>
      </c>
      <c r="B14" s="21">
        <v>12</v>
      </c>
      <c r="C14" s="21" t="s">
        <v>103</v>
      </c>
      <c r="D14" s="21">
        <v>39174000</v>
      </c>
      <c r="E14" s="21">
        <v>816</v>
      </c>
      <c r="F14" s="21">
        <v>44.25</v>
      </c>
      <c r="G14" s="20">
        <f t="shared" si="0"/>
        <v>36108</v>
      </c>
      <c r="H14" s="20">
        <f t="shared" si="1"/>
        <v>6499.44</v>
      </c>
      <c r="I14" s="20">
        <f t="shared" si="2"/>
        <v>42607.44</v>
      </c>
      <c r="K14" s="21">
        <v>12</v>
      </c>
      <c r="L14" s="21" t="s">
        <v>103</v>
      </c>
      <c r="M14" s="21">
        <v>39174000</v>
      </c>
      <c r="N14" s="21">
        <v>816</v>
      </c>
      <c r="O14" s="21">
        <v>39.82</v>
      </c>
      <c r="P14" s="20">
        <f t="shared" si="3"/>
        <v>32493.119999999999</v>
      </c>
      <c r="Q14" s="20">
        <f t="shared" si="4"/>
        <v>5848.7615999999998</v>
      </c>
      <c r="R14" s="20">
        <f t="shared" si="5"/>
        <v>38341.881600000001</v>
      </c>
    </row>
    <row r="15" spans="1:18" x14ac:dyDescent="0.2">
      <c r="A15" s="21">
        <v>39.1</v>
      </c>
      <c r="B15" s="21">
        <v>13</v>
      </c>
      <c r="C15" s="21" t="s">
        <v>104</v>
      </c>
      <c r="D15" s="21">
        <v>39174000</v>
      </c>
      <c r="E15" s="21">
        <v>204</v>
      </c>
      <c r="F15" s="21">
        <v>21.63</v>
      </c>
      <c r="G15" s="20">
        <f t="shared" si="0"/>
        <v>4412.5199999999995</v>
      </c>
      <c r="H15" s="20">
        <f t="shared" si="1"/>
        <v>794.25359999999989</v>
      </c>
      <c r="I15" s="20">
        <f t="shared" si="2"/>
        <v>5206.7735999999995</v>
      </c>
      <c r="K15" s="21">
        <v>13</v>
      </c>
      <c r="L15" s="21" t="s">
        <v>104</v>
      </c>
      <c r="M15" s="21">
        <v>39174000</v>
      </c>
      <c r="N15" s="21">
        <v>204</v>
      </c>
      <c r="O15" s="21">
        <v>19.46</v>
      </c>
      <c r="P15" s="20">
        <f t="shared" si="3"/>
        <v>3969.84</v>
      </c>
      <c r="Q15" s="20">
        <f t="shared" si="4"/>
        <v>714.57119999999998</v>
      </c>
      <c r="R15" s="20">
        <f t="shared" si="5"/>
        <v>4684.4112000000005</v>
      </c>
    </row>
    <row r="16" spans="1:18" x14ac:dyDescent="0.2">
      <c r="A16" s="21">
        <v>724.5</v>
      </c>
      <c r="B16" s="21">
        <v>14</v>
      </c>
      <c r="C16" s="21" t="s">
        <v>105</v>
      </c>
      <c r="D16" s="21">
        <v>39174000</v>
      </c>
      <c r="E16" s="21">
        <v>360</v>
      </c>
      <c r="F16" s="21">
        <v>400.76</v>
      </c>
      <c r="G16" s="20">
        <f t="shared" si="0"/>
        <v>144273.60000000001</v>
      </c>
      <c r="H16" s="20">
        <f t="shared" si="1"/>
        <v>25969.248</v>
      </c>
      <c r="I16" s="20">
        <f t="shared" si="2"/>
        <v>170242.848</v>
      </c>
      <c r="K16" s="21">
        <v>14</v>
      </c>
      <c r="L16" s="21" t="s">
        <v>105</v>
      </c>
      <c r="M16" s="21">
        <v>39174000</v>
      </c>
      <c r="N16" s="21">
        <v>360</v>
      </c>
      <c r="O16" s="21">
        <v>360.61</v>
      </c>
      <c r="P16" s="20">
        <f t="shared" si="3"/>
        <v>129819.6</v>
      </c>
      <c r="Q16" s="20">
        <f t="shared" si="4"/>
        <v>23367.527999999998</v>
      </c>
      <c r="R16" s="20">
        <f t="shared" si="5"/>
        <v>153187.128</v>
      </c>
    </row>
    <row r="17" spans="1:18" x14ac:dyDescent="0.2">
      <c r="A17" s="21">
        <v>136.6</v>
      </c>
      <c r="B17" s="21">
        <v>15</v>
      </c>
      <c r="C17" s="21" t="s">
        <v>106</v>
      </c>
      <c r="D17" s="21">
        <v>39174000</v>
      </c>
      <c r="E17" s="21">
        <v>204</v>
      </c>
      <c r="F17" s="21">
        <v>75.56</v>
      </c>
      <c r="G17" s="20">
        <f t="shared" si="0"/>
        <v>15414.24</v>
      </c>
      <c r="H17" s="20">
        <f t="shared" si="1"/>
        <v>2774.5632000000001</v>
      </c>
      <c r="I17" s="20">
        <f t="shared" si="2"/>
        <v>18188.803199999998</v>
      </c>
      <c r="K17" s="21">
        <v>15</v>
      </c>
      <c r="L17" s="21" t="s">
        <v>106</v>
      </c>
      <c r="M17" s="21">
        <v>39174000</v>
      </c>
      <c r="N17" s="21">
        <v>204</v>
      </c>
      <c r="O17" s="21">
        <v>68</v>
      </c>
      <c r="P17" s="20">
        <f t="shared" si="3"/>
        <v>13872</v>
      </c>
      <c r="Q17" s="20">
        <f t="shared" si="4"/>
        <v>2496.96</v>
      </c>
      <c r="R17" s="20">
        <f t="shared" si="5"/>
        <v>16368.96</v>
      </c>
    </row>
    <row r="18" spans="1:18" x14ac:dyDescent="0.2">
      <c r="A18" s="21">
        <v>1217</v>
      </c>
      <c r="B18" s="21">
        <v>16</v>
      </c>
      <c r="C18" s="21" t="s">
        <v>70</v>
      </c>
      <c r="D18" s="21">
        <v>39172390</v>
      </c>
      <c r="E18" s="21">
        <v>132</v>
      </c>
      <c r="F18" s="21">
        <v>648.09</v>
      </c>
      <c r="G18" s="20">
        <f t="shared" si="0"/>
        <v>85547.88</v>
      </c>
      <c r="H18" s="20">
        <f t="shared" si="1"/>
        <v>15398.618399999999</v>
      </c>
      <c r="I18" s="20">
        <f t="shared" si="2"/>
        <v>100946.49840000001</v>
      </c>
      <c r="K18" s="21">
        <v>16</v>
      </c>
      <c r="L18" s="21" t="s">
        <v>70</v>
      </c>
      <c r="M18" s="21">
        <v>39172390</v>
      </c>
      <c r="N18" s="21">
        <v>132</v>
      </c>
      <c r="O18" s="21">
        <v>583.46</v>
      </c>
      <c r="P18" s="20">
        <f t="shared" si="3"/>
        <v>77016.72</v>
      </c>
      <c r="Q18" s="20">
        <f t="shared" si="4"/>
        <v>13863.009599999999</v>
      </c>
      <c r="R18" s="20">
        <f t="shared" si="5"/>
        <v>90879.729600000006</v>
      </c>
    </row>
    <row r="19" spans="1:18" x14ac:dyDescent="0.2">
      <c r="A19" s="21">
        <v>115.75</v>
      </c>
      <c r="B19" s="21">
        <v>17</v>
      </c>
      <c r="C19" s="21" t="s">
        <v>72</v>
      </c>
      <c r="D19" s="21">
        <v>39174000</v>
      </c>
      <c r="E19" s="21">
        <v>68</v>
      </c>
      <c r="F19" s="21">
        <v>66.41</v>
      </c>
      <c r="G19" s="20">
        <f t="shared" si="0"/>
        <v>4515.88</v>
      </c>
      <c r="H19" s="20">
        <f t="shared" si="1"/>
        <v>812.85839999999996</v>
      </c>
      <c r="I19" s="20">
        <f t="shared" si="2"/>
        <v>5328.7384000000002</v>
      </c>
      <c r="K19" s="21">
        <v>17</v>
      </c>
      <c r="L19" s="21" t="s">
        <v>72</v>
      </c>
      <c r="M19" s="21">
        <v>39174000</v>
      </c>
      <c r="N19" s="21">
        <v>68</v>
      </c>
      <c r="O19" s="21">
        <v>55.04</v>
      </c>
      <c r="P19" s="20">
        <f t="shared" si="3"/>
        <v>3742.72</v>
      </c>
      <c r="Q19" s="20">
        <f t="shared" si="4"/>
        <v>673.68959999999993</v>
      </c>
      <c r="R19" s="20">
        <f t="shared" si="5"/>
        <v>4416.4096</v>
      </c>
    </row>
    <row r="20" spans="1:18" x14ac:dyDescent="0.2">
      <c r="A20" s="21">
        <v>59.6</v>
      </c>
      <c r="B20" s="21">
        <v>18</v>
      </c>
      <c r="C20" s="21" t="s">
        <v>107</v>
      </c>
      <c r="D20" s="21">
        <v>39174000</v>
      </c>
      <c r="E20" s="21">
        <v>122</v>
      </c>
      <c r="F20" s="21">
        <v>30</v>
      </c>
      <c r="G20" s="20">
        <f t="shared" si="0"/>
        <v>3660</v>
      </c>
      <c r="H20" s="20">
        <f t="shared" si="1"/>
        <v>658.8</v>
      </c>
      <c r="I20" s="20">
        <f t="shared" si="2"/>
        <v>4318.8</v>
      </c>
      <c r="K20" s="21">
        <v>18</v>
      </c>
      <c r="L20" s="21" t="s">
        <v>107</v>
      </c>
      <c r="M20" s="21">
        <v>39174000</v>
      </c>
      <c r="N20" s="21">
        <v>122</v>
      </c>
      <c r="O20" s="21">
        <v>28.34</v>
      </c>
      <c r="P20" s="20">
        <f t="shared" si="3"/>
        <v>3457.48</v>
      </c>
      <c r="Q20" s="20">
        <f t="shared" si="4"/>
        <v>622.34640000000002</v>
      </c>
      <c r="R20" s="20">
        <f t="shared" si="5"/>
        <v>4079.8263999999999</v>
      </c>
    </row>
    <row r="21" spans="1:18" x14ac:dyDescent="0.2">
      <c r="A21" s="21">
        <v>296</v>
      </c>
      <c r="B21" s="21">
        <v>19</v>
      </c>
      <c r="C21" s="21" t="s">
        <v>73</v>
      </c>
      <c r="D21" s="21">
        <v>35061000</v>
      </c>
      <c r="E21" s="21">
        <v>71</v>
      </c>
      <c r="F21" s="21">
        <v>160</v>
      </c>
      <c r="G21" s="20">
        <f t="shared" si="0"/>
        <v>11360</v>
      </c>
      <c r="H21" s="20">
        <f t="shared" si="1"/>
        <v>2044.8</v>
      </c>
      <c r="I21" s="20">
        <f t="shared" si="2"/>
        <v>13404.8</v>
      </c>
      <c r="K21" s="21">
        <v>19</v>
      </c>
      <c r="L21" s="21" t="s">
        <v>73</v>
      </c>
      <c r="M21" s="21">
        <v>35061000</v>
      </c>
      <c r="N21" s="21">
        <v>71</v>
      </c>
      <c r="O21" s="21">
        <v>195.36</v>
      </c>
      <c r="P21" s="20">
        <f t="shared" si="3"/>
        <v>13870.560000000001</v>
      </c>
      <c r="Q21" s="20">
        <f t="shared" si="4"/>
        <v>2496.7008000000001</v>
      </c>
      <c r="R21" s="20">
        <f t="shared" si="5"/>
        <v>16367.260800000002</v>
      </c>
    </row>
    <row r="22" spans="1:18" x14ac:dyDescent="0.2">
      <c r="A22" s="21">
        <v>187</v>
      </c>
      <c r="B22" s="21">
        <v>20</v>
      </c>
      <c r="C22" s="21" t="s">
        <v>75</v>
      </c>
      <c r="D22" s="21">
        <v>39174000</v>
      </c>
      <c r="E22" s="21">
        <v>40</v>
      </c>
      <c r="F22" s="21">
        <v>34.200000000000003</v>
      </c>
      <c r="G22" s="20">
        <f t="shared" si="0"/>
        <v>1368</v>
      </c>
      <c r="H22" s="20">
        <f t="shared" si="1"/>
        <v>246.23999999999998</v>
      </c>
      <c r="I22" s="20">
        <f t="shared" si="2"/>
        <v>1614.24</v>
      </c>
      <c r="K22" s="21">
        <v>20</v>
      </c>
      <c r="L22" s="21" t="s">
        <v>75</v>
      </c>
      <c r="M22" s="21">
        <v>39174000</v>
      </c>
      <c r="N22" s="21">
        <v>40</v>
      </c>
      <c r="O22" s="21">
        <v>88.96</v>
      </c>
      <c r="P22" s="20">
        <f t="shared" si="3"/>
        <v>3558.3999999999996</v>
      </c>
      <c r="Q22" s="20">
        <f t="shared" si="4"/>
        <v>640.51199999999994</v>
      </c>
      <c r="R22" s="20">
        <f t="shared" si="5"/>
        <v>4198.9119999999994</v>
      </c>
    </row>
    <row r="23" spans="1:18" x14ac:dyDescent="0.2">
      <c r="A23" s="21">
        <v>23.3</v>
      </c>
      <c r="B23" s="21">
        <v>21</v>
      </c>
      <c r="C23" s="21" t="s">
        <v>78</v>
      </c>
      <c r="D23" s="21">
        <v>39174000</v>
      </c>
      <c r="E23" s="21">
        <v>300</v>
      </c>
      <c r="F23" s="21">
        <v>13.37</v>
      </c>
      <c r="G23" s="20">
        <f t="shared" si="0"/>
        <v>4010.9999999999995</v>
      </c>
      <c r="H23" s="20">
        <f t="shared" si="1"/>
        <v>721.9799999999999</v>
      </c>
      <c r="I23" s="20">
        <f t="shared" si="2"/>
        <v>4732.9799999999996</v>
      </c>
      <c r="K23" s="21">
        <v>21</v>
      </c>
      <c r="L23" s="21" t="s">
        <v>78</v>
      </c>
      <c r="M23" s="21">
        <v>39174000</v>
      </c>
      <c r="N23" s="21">
        <v>300</v>
      </c>
      <c r="O23" s="21">
        <v>25.63</v>
      </c>
      <c r="P23" s="20">
        <f t="shared" si="3"/>
        <v>7689</v>
      </c>
      <c r="Q23" s="20">
        <f t="shared" si="4"/>
        <v>1384.02</v>
      </c>
      <c r="R23" s="20">
        <f t="shared" si="5"/>
        <v>9073.02</v>
      </c>
    </row>
    <row r="24" spans="1:18" x14ac:dyDescent="0.2">
      <c r="A24" s="21">
        <v>10.65</v>
      </c>
      <c r="B24" s="21">
        <v>22</v>
      </c>
      <c r="C24" s="21" t="s">
        <v>79</v>
      </c>
      <c r="D24" s="21">
        <v>39174000</v>
      </c>
      <c r="E24" s="21">
        <v>204</v>
      </c>
      <c r="F24" s="21">
        <v>6.11</v>
      </c>
      <c r="G24" s="20">
        <f t="shared" si="0"/>
        <v>1246.44</v>
      </c>
      <c r="H24" s="20">
        <f t="shared" si="1"/>
        <v>224.35920000000002</v>
      </c>
      <c r="I24" s="20">
        <f t="shared" si="2"/>
        <v>1470.7992000000002</v>
      </c>
      <c r="K24" s="21">
        <v>22</v>
      </c>
      <c r="L24" s="21" t="s">
        <v>79</v>
      </c>
      <c r="M24" s="21">
        <v>39174000</v>
      </c>
      <c r="N24" s="21">
        <v>204</v>
      </c>
      <c r="O24" s="21">
        <v>11.72</v>
      </c>
      <c r="P24" s="20">
        <f t="shared" si="3"/>
        <v>2390.88</v>
      </c>
      <c r="Q24" s="20">
        <f t="shared" si="4"/>
        <v>430.35840000000002</v>
      </c>
      <c r="R24" s="20">
        <f t="shared" si="5"/>
        <v>2821.2384000000002</v>
      </c>
    </row>
    <row r="25" spans="1:18" x14ac:dyDescent="0.2">
      <c r="A25" s="21">
        <v>40.799999999999997</v>
      </c>
      <c r="B25" s="21">
        <v>23</v>
      </c>
      <c r="C25" s="21" t="s">
        <v>81</v>
      </c>
      <c r="D25" s="21">
        <v>39174000</v>
      </c>
      <c r="E25" s="21">
        <v>200</v>
      </c>
      <c r="F25" s="21">
        <v>23.41</v>
      </c>
      <c r="G25" s="20">
        <f t="shared" si="0"/>
        <v>4682</v>
      </c>
      <c r="H25" s="20">
        <f t="shared" si="1"/>
        <v>842.76</v>
      </c>
      <c r="I25" s="20">
        <f t="shared" si="2"/>
        <v>5524.76</v>
      </c>
      <c r="K25" s="21">
        <v>23</v>
      </c>
      <c r="L25" s="21" t="s">
        <v>81</v>
      </c>
      <c r="M25" s="21">
        <v>39174000</v>
      </c>
      <c r="N25" s="21">
        <v>200</v>
      </c>
      <c r="O25" s="21">
        <v>44.88</v>
      </c>
      <c r="P25" s="20">
        <f t="shared" si="3"/>
        <v>8976</v>
      </c>
      <c r="Q25" s="20">
        <f t="shared" si="4"/>
        <v>1615.6799999999998</v>
      </c>
      <c r="R25" s="20">
        <f t="shared" si="5"/>
        <v>10591.68</v>
      </c>
    </row>
    <row r="26" spans="1:18" x14ac:dyDescent="0.2">
      <c r="A26" s="21">
        <v>16</v>
      </c>
      <c r="B26" s="21">
        <v>24</v>
      </c>
      <c r="C26" s="21" t="s">
        <v>83</v>
      </c>
      <c r="D26" s="21">
        <v>39174000</v>
      </c>
      <c r="E26" s="21">
        <v>136</v>
      </c>
      <c r="F26" s="21">
        <v>9.18</v>
      </c>
      <c r="G26" s="20">
        <f t="shared" si="0"/>
        <v>1248.48</v>
      </c>
      <c r="H26" s="20">
        <f t="shared" si="1"/>
        <v>224.72639999999998</v>
      </c>
      <c r="I26" s="20">
        <f t="shared" si="2"/>
        <v>1473.2064</v>
      </c>
      <c r="K26" s="21">
        <v>24</v>
      </c>
      <c r="L26" s="21" t="s">
        <v>83</v>
      </c>
      <c r="M26" s="21">
        <v>39174000</v>
      </c>
      <c r="N26" s="21">
        <v>136</v>
      </c>
      <c r="O26" s="21">
        <v>17.600000000000001</v>
      </c>
      <c r="P26" s="20">
        <f t="shared" si="3"/>
        <v>2393.6000000000004</v>
      </c>
      <c r="Q26" s="20">
        <f t="shared" si="4"/>
        <v>430.84800000000007</v>
      </c>
      <c r="R26" s="20">
        <f t="shared" si="5"/>
        <v>2824.4480000000003</v>
      </c>
    </row>
    <row r="27" spans="1:18" x14ac:dyDescent="0.2">
      <c r="A27" s="21">
        <v>29</v>
      </c>
      <c r="B27" s="21">
        <v>25</v>
      </c>
      <c r="C27" s="21" t="s">
        <v>84</v>
      </c>
      <c r="D27" s="21">
        <v>39174000</v>
      </c>
      <c r="E27" s="21">
        <v>204</v>
      </c>
      <c r="F27" s="21">
        <v>16.64</v>
      </c>
      <c r="G27" s="20">
        <f t="shared" si="0"/>
        <v>3394.56</v>
      </c>
      <c r="H27" s="20">
        <f t="shared" si="1"/>
        <v>611.02080000000001</v>
      </c>
      <c r="I27" s="20">
        <f t="shared" si="2"/>
        <v>4005.5807999999997</v>
      </c>
      <c r="K27" s="21">
        <v>25</v>
      </c>
      <c r="L27" s="21" t="s">
        <v>84</v>
      </c>
      <c r="M27" s="21">
        <v>39174000</v>
      </c>
      <c r="N27" s="21">
        <v>204</v>
      </c>
      <c r="O27" s="21">
        <v>31.9</v>
      </c>
      <c r="P27" s="20">
        <f t="shared" si="3"/>
        <v>6507.5999999999995</v>
      </c>
      <c r="Q27" s="20">
        <f t="shared" si="4"/>
        <v>1171.3679999999999</v>
      </c>
      <c r="R27" s="20">
        <f t="shared" si="5"/>
        <v>7678.9679999999989</v>
      </c>
    </row>
    <row r="28" spans="1:18" x14ac:dyDescent="0.2">
      <c r="A28" s="21">
        <v>95</v>
      </c>
      <c r="B28" s="21">
        <v>26</v>
      </c>
      <c r="C28" s="21" t="s">
        <v>108</v>
      </c>
      <c r="D28" s="21">
        <v>39174000</v>
      </c>
      <c r="E28" s="21">
        <v>76</v>
      </c>
      <c r="F28" s="21">
        <v>47.2</v>
      </c>
      <c r="G28" s="20">
        <f t="shared" si="0"/>
        <v>3587.2000000000003</v>
      </c>
      <c r="H28" s="20">
        <f t="shared" si="1"/>
        <v>645.69600000000003</v>
      </c>
      <c r="I28" s="20">
        <f t="shared" si="2"/>
        <v>4232.8960000000006</v>
      </c>
      <c r="K28" s="21">
        <v>26</v>
      </c>
      <c r="L28" s="21" t="s">
        <v>108</v>
      </c>
      <c r="M28" s="21">
        <v>39174000</v>
      </c>
      <c r="N28" s="21">
        <v>76</v>
      </c>
      <c r="O28" s="21">
        <v>95</v>
      </c>
      <c r="P28" s="20">
        <f t="shared" si="3"/>
        <v>7220</v>
      </c>
      <c r="Q28" s="20">
        <f t="shared" si="4"/>
        <v>1299.5999999999999</v>
      </c>
      <c r="R28" s="20">
        <f t="shared" si="5"/>
        <v>8519.6</v>
      </c>
    </row>
    <row r="29" spans="1:18" x14ac:dyDescent="0.2">
      <c r="A29" s="21">
        <v>126.7</v>
      </c>
      <c r="B29" s="21">
        <v>27</v>
      </c>
      <c r="C29" s="21" t="s">
        <v>109</v>
      </c>
      <c r="D29" s="21">
        <v>39174000</v>
      </c>
      <c r="E29" s="21">
        <v>173</v>
      </c>
      <c r="F29" s="21">
        <v>80.67</v>
      </c>
      <c r="G29" s="20">
        <f t="shared" si="0"/>
        <v>13955.91</v>
      </c>
      <c r="H29" s="20">
        <f t="shared" si="1"/>
        <v>2512.0637999999999</v>
      </c>
      <c r="I29" s="20">
        <f t="shared" si="2"/>
        <v>16467.9738</v>
      </c>
      <c r="K29" s="21">
        <v>27</v>
      </c>
      <c r="L29" s="21" t="s">
        <v>109</v>
      </c>
      <c r="M29" s="21">
        <v>39174000</v>
      </c>
      <c r="N29" s="21">
        <v>173</v>
      </c>
      <c r="O29" s="21">
        <v>126.7</v>
      </c>
      <c r="P29" s="20">
        <f t="shared" si="3"/>
        <v>21919.100000000002</v>
      </c>
      <c r="Q29" s="20">
        <f t="shared" si="4"/>
        <v>3945.4380000000001</v>
      </c>
      <c r="R29" s="20">
        <f t="shared" si="5"/>
        <v>25864.538</v>
      </c>
    </row>
    <row r="30" spans="1:18" x14ac:dyDescent="0.2">
      <c r="A30" s="21">
        <v>420</v>
      </c>
      <c r="B30" s="21">
        <v>28</v>
      </c>
      <c r="C30" s="21" t="s">
        <v>110</v>
      </c>
      <c r="D30" s="21">
        <v>35061000</v>
      </c>
      <c r="E30" s="21">
        <v>8</v>
      </c>
      <c r="F30" s="21">
        <v>307.44</v>
      </c>
      <c r="G30" s="20">
        <f t="shared" si="0"/>
        <v>2459.52</v>
      </c>
      <c r="H30" s="20">
        <f t="shared" si="1"/>
        <v>442.71359999999999</v>
      </c>
      <c r="I30" s="20">
        <f t="shared" si="2"/>
        <v>2902.2336</v>
      </c>
      <c r="K30" s="21">
        <v>28</v>
      </c>
      <c r="L30" s="21" t="s">
        <v>110</v>
      </c>
      <c r="M30" s="21">
        <v>35061000</v>
      </c>
      <c r="N30" s="21">
        <v>8</v>
      </c>
      <c r="O30" s="21">
        <v>277.2</v>
      </c>
      <c r="P30" s="20">
        <f t="shared" si="3"/>
        <v>2217.6</v>
      </c>
      <c r="Q30" s="20">
        <f t="shared" si="4"/>
        <v>399.16799999999995</v>
      </c>
      <c r="R30" s="20">
        <f t="shared" si="5"/>
        <v>2616.768</v>
      </c>
    </row>
    <row r="31" spans="1:18" x14ac:dyDescent="0.2">
      <c r="A31" s="21">
        <v>111.2</v>
      </c>
      <c r="B31" s="21">
        <v>29</v>
      </c>
      <c r="C31" s="21" t="s">
        <v>111</v>
      </c>
      <c r="D31" s="21">
        <v>39174000</v>
      </c>
      <c r="E31" s="21">
        <v>384</v>
      </c>
      <c r="F31" s="21">
        <v>66.040000000000006</v>
      </c>
      <c r="G31" s="20">
        <f t="shared" si="0"/>
        <v>25359.360000000001</v>
      </c>
      <c r="H31" s="20">
        <f t="shared" si="1"/>
        <v>4564.6848</v>
      </c>
      <c r="I31" s="20">
        <f t="shared" si="2"/>
        <v>29924.0448</v>
      </c>
      <c r="K31" s="21">
        <v>29</v>
      </c>
      <c r="L31" s="21" t="s">
        <v>111</v>
      </c>
      <c r="M31" s="21">
        <v>39174000</v>
      </c>
      <c r="N31" s="21">
        <v>384</v>
      </c>
      <c r="O31" s="21">
        <v>111.2</v>
      </c>
      <c r="P31" s="20">
        <f t="shared" si="3"/>
        <v>42700.800000000003</v>
      </c>
      <c r="Q31" s="20">
        <f t="shared" si="4"/>
        <v>7686.1440000000002</v>
      </c>
      <c r="R31" s="20">
        <f t="shared" si="5"/>
        <v>50386.944000000003</v>
      </c>
    </row>
    <row r="32" spans="1:18" x14ac:dyDescent="0.2">
      <c r="A32" s="21">
        <v>815</v>
      </c>
      <c r="B32" s="21">
        <v>30</v>
      </c>
      <c r="C32" s="21" t="s">
        <v>86</v>
      </c>
      <c r="D32" s="21">
        <v>39172390</v>
      </c>
      <c r="E32" s="21">
        <v>32</v>
      </c>
      <c r="F32" s="21">
        <v>326</v>
      </c>
      <c r="G32" s="20">
        <f t="shared" si="0"/>
        <v>10432</v>
      </c>
      <c r="H32" s="20">
        <f t="shared" si="1"/>
        <v>1877.76</v>
      </c>
      <c r="I32" s="20">
        <f t="shared" si="2"/>
        <v>12309.76</v>
      </c>
      <c r="K32" s="21">
        <v>30</v>
      </c>
      <c r="L32" s="21" t="s">
        <v>86</v>
      </c>
      <c r="M32" s="21">
        <v>39172390</v>
      </c>
      <c r="N32" s="21">
        <v>32</v>
      </c>
      <c r="O32" s="21">
        <v>896.5</v>
      </c>
      <c r="P32" s="20">
        <f t="shared" si="3"/>
        <v>28688</v>
      </c>
      <c r="Q32" s="20">
        <f t="shared" si="4"/>
        <v>5163.84</v>
      </c>
      <c r="R32" s="20">
        <f t="shared" si="5"/>
        <v>33851.839999999997</v>
      </c>
    </row>
    <row r="33" spans="7:18" x14ac:dyDescent="0.2">
      <c r="G33" s="20">
        <f>SUM(G3:G32)</f>
        <v>808221.23</v>
      </c>
      <c r="H33" s="20">
        <f>G33*0.18</f>
        <v>145479.82139999999</v>
      </c>
      <c r="I33" s="20">
        <f>G33+H33</f>
        <v>953701.0514</v>
      </c>
      <c r="P33" s="20">
        <f>SUM(P3:P32)</f>
        <v>800414.6</v>
      </c>
      <c r="Q33" s="20">
        <f t="shared" si="4"/>
        <v>144074.628</v>
      </c>
      <c r="R33" s="20">
        <f t="shared" si="5"/>
        <v>944489.228</v>
      </c>
    </row>
    <row r="35" spans="7:18" x14ac:dyDescent="0.2">
      <c r="Q35" s="20">
        <f>Q33/2</f>
        <v>72037.313999999998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9FE09-6253-104E-8299-9C6BECAB53F6}">
  <dimension ref="A1:G72"/>
  <sheetViews>
    <sheetView topLeftCell="A24" workbookViewId="0">
      <selection activeCell="F42" sqref="F42:F72"/>
    </sheetView>
  </sheetViews>
  <sheetFormatPr baseColWidth="10" defaultRowHeight="16" x14ac:dyDescent="0.2"/>
  <sheetData>
    <row r="1" spans="1:7" x14ac:dyDescent="0.2">
      <c r="A1" t="s">
        <v>45</v>
      </c>
      <c r="B1" t="s">
        <v>46</v>
      </c>
      <c r="E1" t="s">
        <v>47</v>
      </c>
      <c r="G1" t="s">
        <v>48</v>
      </c>
    </row>
    <row r="2" spans="1:7" x14ac:dyDescent="0.2">
      <c r="A2">
        <v>1</v>
      </c>
      <c r="B2" t="s">
        <v>56</v>
      </c>
      <c r="E2">
        <v>39174000</v>
      </c>
      <c r="G2">
        <v>4.76</v>
      </c>
    </row>
    <row r="3" spans="1:7" x14ac:dyDescent="0.2">
      <c r="A3">
        <v>2</v>
      </c>
      <c r="B3" t="s">
        <v>57</v>
      </c>
      <c r="E3">
        <v>39174000</v>
      </c>
      <c r="G3">
        <v>11.23</v>
      </c>
    </row>
    <row r="4" spans="1:7" x14ac:dyDescent="0.2">
      <c r="A4">
        <v>3</v>
      </c>
      <c r="B4" t="s">
        <v>58</v>
      </c>
      <c r="E4">
        <v>39174000</v>
      </c>
      <c r="G4">
        <v>39.44</v>
      </c>
    </row>
    <row r="5" spans="1:7" x14ac:dyDescent="0.2">
      <c r="A5">
        <v>4</v>
      </c>
      <c r="B5" t="s">
        <v>59</v>
      </c>
      <c r="E5">
        <v>39174000</v>
      </c>
      <c r="G5">
        <v>78.55</v>
      </c>
    </row>
    <row r="6" spans="1:7" x14ac:dyDescent="0.2">
      <c r="A6">
        <v>5</v>
      </c>
      <c r="B6" t="s">
        <v>60</v>
      </c>
      <c r="E6">
        <v>39174000</v>
      </c>
      <c r="G6">
        <v>79.930000000000007</v>
      </c>
    </row>
    <row r="7" spans="1:7" x14ac:dyDescent="0.2">
      <c r="A7">
        <v>6</v>
      </c>
      <c r="B7" t="s">
        <v>61</v>
      </c>
      <c r="E7">
        <v>39172390</v>
      </c>
      <c r="G7">
        <v>129.4</v>
      </c>
    </row>
    <row r="8" spans="1:7" x14ac:dyDescent="0.2">
      <c r="A8">
        <v>7</v>
      </c>
      <c r="B8" t="s">
        <v>62</v>
      </c>
      <c r="E8">
        <v>39174000</v>
      </c>
      <c r="G8">
        <v>8.16</v>
      </c>
    </row>
    <row r="9" spans="1:7" x14ac:dyDescent="0.2">
      <c r="A9">
        <v>8</v>
      </c>
      <c r="B9" t="s">
        <v>63</v>
      </c>
      <c r="E9">
        <v>39174000</v>
      </c>
      <c r="G9">
        <v>5.81</v>
      </c>
    </row>
    <row r="10" spans="1:7" x14ac:dyDescent="0.2">
      <c r="A10">
        <v>9</v>
      </c>
      <c r="B10" t="s">
        <v>64</v>
      </c>
      <c r="E10">
        <v>39172390</v>
      </c>
      <c r="G10">
        <v>456.91</v>
      </c>
    </row>
    <row r="11" spans="1:7" x14ac:dyDescent="0.2">
      <c r="A11">
        <v>10</v>
      </c>
      <c r="B11" t="s">
        <v>65</v>
      </c>
      <c r="E11">
        <v>39174000</v>
      </c>
      <c r="G11">
        <v>338.03</v>
      </c>
    </row>
    <row r="12" spans="1:7" x14ac:dyDescent="0.2">
      <c r="A12">
        <v>11</v>
      </c>
      <c r="B12" t="s">
        <v>66</v>
      </c>
      <c r="E12">
        <v>39174000</v>
      </c>
      <c r="G12">
        <v>44.25</v>
      </c>
    </row>
    <row r="13" spans="1:7" x14ac:dyDescent="0.2">
      <c r="A13">
        <v>12</v>
      </c>
      <c r="B13" t="s">
        <v>67</v>
      </c>
      <c r="E13">
        <v>39174000</v>
      </c>
      <c r="G13">
        <v>21.63</v>
      </c>
    </row>
    <row r="14" spans="1:7" x14ac:dyDescent="0.2">
      <c r="A14">
        <v>13</v>
      </c>
      <c r="B14" t="s">
        <v>68</v>
      </c>
      <c r="E14">
        <v>39174000</v>
      </c>
      <c r="G14">
        <v>400.76</v>
      </c>
    </row>
    <row r="15" spans="1:7" x14ac:dyDescent="0.2">
      <c r="A15">
        <v>14</v>
      </c>
      <c r="B15" t="s">
        <v>69</v>
      </c>
      <c r="E15">
        <v>39174000</v>
      </c>
      <c r="G15">
        <v>75.56</v>
      </c>
    </row>
    <row r="16" spans="1:7" x14ac:dyDescent="0.2">
      <c r="A16">
        <v>15</v>
      </c>
      <c r="B16" t="s">
        <v>70</v>
      </c>
      <c r="E16">
        <v>39172390</v>
      </c>
      <c r="G16">
        <v>648.09</v>
      </c>
    </row>
    <row r="17" spans="1:7" x14ac:dyDescent="0.2">
      <c r="A17">
        <v>16</v>
      </c>
      <c r="B17" t="s">
        <v>71</v>
      </c>
      <c r="E17">
        <v>39174000</v>
      </c>
      <c r="G17">
        <v>30.81</v>
      </c>
    </row>
    <row r="18" spans="1:7" x14ac:dyDescent="0.2">
      <c r="A18">
        <v>17</v>
      </c>
      <c r="B18" t="s">
        <v>72</v>
      </c>
      <c r="E18">
        <v>39174000</v>
      </c>
      <c r="G18">
        <v>66.41</v>
      </c>
    </row>
    <row r="19" spans="1:7" x14ac:dyDescent="0.2">
      <c r="A19">
        <v>18</v>
      </c>
      <c r="B19" t="s">
        <v>73</v>
      </c>
      <c r="E19">
        <v>35061000</v>
      </c>
      <c r="G19">
        <v>160</v>
      </c>
    </row>
    <row r="20" spans="1:7" x14ac:dyDescent="0.2">
      <c r="A20">
        <v>19</v>
      </c>
      <c r="B20" t="s">
        <v>74</v>
      </c>
      <c r="E20">
        <v>32141000</v>
      </c>
      <c r="G20">
        <v>108</v>
      </c>
    </row>
    <row r="21" spans="1:7" x14ac:dyDescent="0.2">
      <c r="A21">
        <v>20</v>
      </c>
      <c r="B21" t="s">
        <v>75</v>
      </c>
      <c r="E21">
        <v>39174000</v>
      </c>
      <c r="G21">
        <v>34.200000000000003</v>
      </c>
    </row>
    <row r="22" spans="1:7" x14ac:dyDescent="0.2">
      <c r="A22">
        <v>21</v>
      </c>
      <c r="B22" t="s">
        <v>76</v>
      </c>
      <c r="E22">
        <v>39174000</v>
      </c>
      <c r="G22">
        <v>66.040000000000006</v>
      </c>
    </row>
    <row r="23" spans="1:7" x14ac:dyDescent="0.2">
      <c r="A23">
        <v>22</v>
      </c>
      <c r="B23" t="s">
        <v>77</v>
      </c>
      <c r="E23">
        <v>39174000</v>
      </c>
      <c r="G23">
        <v>80.67</v>
      </c>
    </row>
    <row r="24" spans="1:7" x14ac:dyDescent="0.2">
      <c r="A24">
        <v>23</v>
      </c>
      <c r="B24" t="s">
        <v>78</v>
      </c>
      <c r="E24">
        <v>39174000</v>
      </c>
      <c r="G24">
        <v>13.37</v>
      </c>
    </row>
    <row r="25" spans="1:7" x14ac:dyDescent="0.2">
      <c r="A25">
        <v>24</v>
      </c>
      <c r="B25" t="s">
        <v>79</v>
      </c>
      <c r="E25">
        <v>39174000</v>
      </c>
      <c r="G25">
        <v>6.11</v>
      </c>
    </row>
    <row r="26" spans="1:7" x14ac:dyDescent="0.2">
      <c r="A26">
        <v>25</v>
      </c>
      <c r="B26" t="s">
        <v>80</v>
      </c>
      <c r="E26">
        <v>39174000</v>
      </c>
      <c r="G26">
        <v>96</v>
      </c>
    </row>
    <row r="27" spans="1:7" x14ac:dyDescent="0.2">
      <c r="A27">
        <v>26</v>
      </c>
      <c r="B27" t="s">
        <v>81</v>
      </c>
      <c r="E27">
        <v>39174000</v>
      </c>
      <c r="G27">
        <v>23.41</v>
      </c>
    </row>
    <row r="28" spans="1:7" x14ac:dyDescent="0.2">
      <c r="A28">
        <v>27</v>
      </c>
      <c r="B28" t="s">
        <v>82</v>
      </c>
      <c r="E28">
        <v>39174000</v>
      </c>
      <c r="G28">
        <v>28.77</v>
      </c>
    </row>
    <row r="29" spans="1:7" x14ac:dyDescent="0.2">
      <c r="A29">
        <v>28</v>
      </c>
      <c r="B29" t="s">
        <v>83</v>
      </c>
      <c r="E29">
        <v>39174000</v>
      </c>
      <c r="G29">
        <v>9.18</v>
      </c>
    </row>
    <row r="30" spans="1:7" x14ac:dyDescent="0.2">
      <c r="A30">
        <v>29</v>
      </c>
      <c r="B30" t="s">
        <v>84</v>
      </c>
      <c r="E30">
        <v>39174000</v>
      </c>
      <c r="G30">
        <v>16.64</v>
      </c>
    </row>
    <row r="31" spans="1:7" x14ac:dyDescent="0.2">
      <c r="A31">
        <v>30</v>
      </c>
      <c r="B31" t="s">
        <v>85</v>
      </c>
      <c r="E31">
        <v>39174000</v>
      </c>
      <c r="G31">
        <v>30</v>
      </c>
    </row>
    <row r="32" spans="1:7" x14ac:dyDescent="0.2">
      <c r="A32">
        <v>31</v>
      </c>
      <c r="B32" t="s">
        <v>44</v>
      </c>
      <c r="E32">
        <v>35061000</v>
      </c>
      <c r="G32">
        <v>307.44</v>
      </c>
    </row>
    <row r="33" spans="1:7" x14ac:dyDescent="0.2">
      <c r="A33">
        <v>32</v>
      </c>
      <c r="B33" t="s">
        <v>86</v>
      </c>
      <c r="E33">
        <v>39172390</v>
      </c>
      <c r="G33">
        <v>326</v>
      </c>
    </row>
    <row r="34" spans="1:7" x14ac:dyDescent="0.2">
      <c r="A34">
        <v>33</v>
      </c>
      <c r="B34" t="s">
        <v>87</v>
      </c>
      <c r="E34">
        <v>39172390</v>
      </c>
      <c r="G34">
        <v>202.52</v>
      </c>
    </row>
    <row r="35" spans="1:7" x14ac:dyDescent="0.2">
      <c r="A35">
        <v>34</v>
      </c>
      <c r="B35" t="s">
        <v>88</v>
      </c>
      <c r="E35">
        <v>39172390</v>
      </c>
      <c r="G35">
        <v>268.08</v>
      </c>
    </row>
    <row r="36" spans="1:7" x14ac:dyDescent="0.2">
      <c r="A36">
        <v>35</v>
      </c>
      <c r="B36" t="s">
        <v>89</v>
      </c>
      <c r="E36">
        <v>39172390</v>
      </c>
      <c r="G36">
        <v>139.08000000000001</v>
      </c>
    </row>
    <row r="37" spans="1:7" x14ac:dyDescent="0.2">
      <c r="A37">
        <v>36</v>
      </c>
      <c r="B37" t="s">
        <v>90</v>
      </c>
      <c r="E37">
        <v>39172390</v>
      </c>
      <c r="G37">
        <v>471</v>
      </c>
    </row>
    <row r="38" spans="1:7" x14ac:dyDescent="0.2">
      <c r="A38">
        <v>38</v>
      </c>
      <c r="B38" t="s">
        <v>91</v>
      </c>
      <c r="E38">
        <v>39231090</v>
      </c>
      <c r="G38">
        <v>2.98</v>
      </c>
    </row>
    <row r="42" spans="1:7" x14ac:dyDescent="0.2">
      <c r="E42" s="18" t="s">
        <v>92</v>
      </c>
      <c r="F42" s="18" t="s">
        <v>112</v>
      </c>
      <c r="G42" s="18" t="s">
        <v>46</v>
      </c>
    </row>
    <row r="43" spans="1:7" x14ac:dyDescent="0.2">
      <c r="E43">
        <v>1</v>
      </c>
      <c r="F43">
        <v>39174000</v>
      </c>
      <c r="G43" t="s">
        <v>95</v>
      </c>
    </row>
    <row r="44" spans="1:7" x14ac:dyDescent="0.2">
      <c r="E44">
        <v>2</v>
      </c>
      <c r="F44">
        <v>39231090</v>
      </c>
      <c r="G44" t="s">
        <v>91</v>
      </c>
    </row>
    <row r="45" spans="1:7" x14ac:dyDescent="0.2">
      <c r="E45">
        <v>3</v>
      </c>
      <c r="F45">
        <v>39174000</v>
      </c>
      <c r="G45" t="s">
        <v>96</v>
      </c>
    </row>
    <row r="46" spans="1:7" x14ac:dyDescent="0.2">
      <c r="E46">
        <v>4</v>
      </c>
      <c r="F46">
        <v>39174000</v>
      </c>
      <c r="G46" t="s">
        <v>97</v>
      </c>
    </row>
    <row r="47" spans="1:7" x14ac:dyDescent="0.2">
      <c r="E47">
        <v>5</v>
      </c>
      <c r="F47">
        <v>39174000</v>
      </c>
      <c r="G47" t="s">
        <v>98</v>
      </c>
    </row>
    <row r="48" spans="1:7" x14ac:dyDescent="0.2">
      <c r="E48">
        <v>6</v>
      </c>
      <c r="F48">
        <v>39174000</v>
      </c>
      <c r="G48" t="s">
        <v>99</v>
      </c>
    </row>
    <row r="49" spans="5:7" x14ac:dyDescent="0.2">
      <c r="E49">
        <v>7</v>
      </c>
      <c r="F49">
        <v>39172390</v>
      </c>
      <c r="G49" t="s">
        <v>61</v>
      </c>
    </row>
    <row r="50" spans="5:7" x14ac:dyDescent="0.2">
      <c r="E50">
        <v>8</v>
      </c>
      <c r="F50">
        <v>39174000</v>
      </c>
      <c r="G50" t="s">
        <v>100</v>
      </c>
    </row>
    <row r="51" spans="5:7" x14ac:dyDescent="0.2">
      <c r="E51">
        <v>9</v>
      </c>
      <c r="F51">
        <v>39174000</v>
      </c>
      <c r="G51" t="s">
        <v>101</v>
      </c>
    </row>
    <row r="52" spans="5:7" x14ac:dyDescent="0.2">
      <c r="E52">
        <v>10</v>
      </c>
      <c r="F52">
        <v>39172390</v>
      </c>
      <c r="G52" t="s">
        <v>64</v>
      </c>
    </row>
    <row r="53" spans="5:7" x14ac:dyDescent="0.2">
      <c r="E53">
        <v>11</v>
      </c>
      <c r="F53">
        <v>39174000</v>
      </c>
      <c r="G53" t="s">
        <v>102</v>
      </c>
    </row>
    <row r="54" spans="5:7" x14ac:dyDescent="0.2">
      <c r="E54">
        <v>12</v>
      </c>
      <c r="F54">
        <v>39174000</v>
      </c>
      <c r="G54" t="s">
        <v>103</v>
      </c>
    </row>
    <row r="55" spans="5:7" x14ac:dyDescent="0.2">
      <c r="E55">
        <v>13</v>
      </c>
      <c r="F55">
        <v>39174000</v>
      </c>
      <c r="G55" t="s">
        <v>104</v>
      </c>
    </row>
    <row r="56" spans="5:7" x14ac:dyDescent="0.2">
      <c r="E56">
        <v>14</v>
      </c>
      <c r="F56">
        <v>39174000</v>
      </c>
      <c r="G56" t="s">
        <v>105</v>
      </c>
    </row>
    <row r="57" spans="5:7" x14ac:dyDescent="0.2">
      <c r="E57">
        <v>15</v>
      </c>
      <c r="F57">
        <v>39174000</v>
      </c>
      <c r="G57" t="s">
        <v>106</v>
      </c>
    </row>
    <row r="58" spans="5:7" x14ac:dyDescent="0.2">
      <c r="E58">
        <v>16</v>
      </c>
      <c r="F58">
        <v>39172390</v>
      </c>
      <c r="G58" t="s">
        <v>70</v>
      </c>
    </row>
    <row r="59" spans="5:7" x14ac:dyDescent="0.2">
      <c r="E59">
        <v>17</v>
      </c>
      <c r="F59">
        <v>39174000</v>
      </c>
      <c r="G59" t="s">
        <v>72</v>
      </c>
    </row>
    <row r="60" spans="5:7" x14ac:dyDescent="0.2">
      <c r="E60">
        <v>18</v>
      </c>
      <c r="F60">
        <v>39174000</v>
      </c>
      <c r="G60" t="s">
        <v>107</v>
      </c>
    </row>
    <row r="61" spans="5:7" x14ac:dyDescent="0.2">
      <c r="E61">
        <v>19</v>
      </c>
      <c r="F61">
        <v>35061000</v>
      </c>
      <c r="G61" t="s">
        <v>73</v>
      </c>
    </row>
    <row r="62" spans="5:7" x14ac:dyDescent="0.2">
      <c r="E62">
        <v>20</v>
      </c>
      <c r="F62">
        <v>39174000</v>
      </c>
      <c r="G62" t="s">
        <v>75</v>
      </c>
    </row>
    <row r="63" spans="5:7" x14ac:dyDescent="0.2">
      <c r="E63">
        <v>21</v>
      </c>
      <c r="F63">
        <v>39174000</v>
      </c>
      <c r="G63" t="s">
        <v>78</v>
      </c>
    </row>
    <row r="64" spans="5:7" x14ac:dyDescent="0.2">
      <c r="E64">
        <v>22</v>
      </c>
      <c r="F64">
        <v>39174000</v>
      </c>
      <c r="G64" t="s">
        <v>79</v>
      </c>
    </row>
    <row r="65" spans="5:7" x14ac:dyDescent="0.2">
      <c r="E65">
        <v>23</v>
      </c>
      <c r="F65">
        <v>39174000</v>
      </c>
      <c r="G65" t="s">
        <v>81</v>
      </c>
    </row>
    <row r="66" spans="5:7" x14ac:dyDescent="0.2">
      <c r="E66">
        <v>24</v>
      </c>
      <c r="F66">
        <v>39174000</v>
      </c>
      <c r="G66" t="s">
        <v>83</v>
      </c>
    </row>
    <row r="67" spans="5:7" x14ac:dyDescent="0.2">
      <c r="E67">
        <v>25</v>
      </c>
      <c r="F67">
        <v>39174000</v>
      </c>
      <c r="G67" t="s">
        <v>84</v>
      </c>
    </row>
    <row r="68" spans="5:7" x14ac:dyDescent="0.2">
      <c r="E68">
        <v>26</v>
      </c>
      <c r="F68">
        <v>39174000</v>
      </c>
      <c r="G68" t="s">
        <v>108</v>
      </c>
    </row>
    <row r="69" spans="5:7" x14ac:dyDescent="0.2">
      <c r="E69">
        <v>27</v>
      </c>
      <c r="F69">
        <v>39174000</v>
      </c>
      <c r="G69" t="s">
        <v>109</v>
      </c>
    </row>
    <row r="70" spans="5:7" x14ac:dyDescent="0.2">
      <c r="E70">
        <v>28</v>
      </c>
      <c r="F70">
        <v>35061000</v>
      </c>
      <c r="G70" t="s">
        <v>110</v>
      </c>
    </row>
    <row r="71" spans="5:7" x14ac:dyDescent="0.2">
      <c r="E71">
        <v>29</v>
      </c>
      <c r="F71">
        <v>39174000</v>
      </c>
      <c r="G71" t="s">
        <v>111</v>
      </c>
    </row>
    <row r="72" spans="5:7" x14ac:dyDescent="0.2">
      <c r="E72">
        <v>30</v>
      </c>
      <c r="F72">
        <v>39172390</v>
      </c>
      <c r="G72" t="s">
        <v>86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 (2)</vt:lpstr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Mihir Group</dc:creator>
  <cp:lastModifiedBy>Mihir Group</cp:lastModifiedBy>
  <dcterms:created xsi:type="dcterms:W3CDTF">2024-10-10T08:10:21Z</dcterms:created>
  <dcterms:modified xsi:type="dcterms:W3CDTF">2024-12-11T06:35:35Z</dcterms:modified>
</cp:coreProperties>
</file>