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data" sheetId="1" r:id="rId4"/>
    <sheet name="Table1" sheetId="2" r:id="rId5"/>
    <sheet name="Table2" sheetId="3" r:id="rId6"/>
    <sheet name="Table3" sheetId="4" r:id="rId7"/>
    <sheet name="readme" sheetId="5" r:id="rId8"/>
  </sheets>
</workbook>
</file>

<file path=xl/sharedStrings.xml><?xml version="1.0" encoding="utf-8"?>
<sst xmlns="http://schemas.openxmlformats.org/spreadsheetml/2006/main" uniqueCount="50">
  <si>
    <t>Weathervane Version:</t>
  </si>
  <si>
    <t>micro</t>
  </si>
  <si>
    <t>microLowCpu</t>
  </si>
  <si>
    <t>xsmall</t>
  </si>
  <si>
    <t>smallLowCpu</t>
  </si>
  <si>
    <t>small</t>
  </si>
  <si>
    <t>small2</t>
  </si>
  <si>
    <t>medium</t>
  </si>
  <si>
    <t>large</t>
  </si>
  <si>
    <t>small2-applimit2</t>
  </si>
  <si>
    <t>Small3</t>
  </si>
  <si>
    <t>Tier</t>
  </si>
  <si>
    <t>Instances</t>
  </si>
  <si>
    <t>CPU</t>
  </si>
  <si>
    <t>Memory</t>
  </si>
  <si>
    <t>Disk</t>
  </si>
  <si>
    <t>Driver</t>
  </si>
  <si>
    <t>DriverController</t>
  </si>
  <si>
    <t>Total Driver</t>
  </si>
  <si>
    <t>Web</t>
  </si>
  <si>
    <t>AppServer</t>
  </si>
  <si>
    <t>Bid Server</t>
  </si>
  <si>
    <t>CoordinationServer</t>
  </si>
  <si>
    <t>MessageServer</t>
  </si>
  <si>
    <t>DbServer</t>
  </si>
  <si>
    <t>NosqlServer</t>
  </si>
  <si>
    <t>Total App</t>
  </si>
  <si>
    <t>Total</t>
  </si>
  <si>
    <t>SUT Required Free CPU/Memory</t>
  </si>
  <si>
    <t>small3</t>
  </si>
  <si>
    <t>Num Instances</t>
  </si>
  <si>
    <t>Memory (MiB)</t>
  </si>
  <si>
    <t>Configuration&lt;BR&gt;Size</t>
  </si>
  <si>
    <t>Memory&lt;BR&gt;(GiB)</t>
  </si>
  <si>
    <t>Disk&lt;BR&gt;(GiB)</t>
  </si>
  <si>
    <t>Number of&lt;BR&gt;Application&lt;BR&gt;Instances</t>
  </si>
  <si>
    <t>To convert spreadsheets to markdown tables:</t>
  </si>
  <si>
    <t>Copy all of the yellow cells from the spreadsheet you want to convert (Table1, Table2, etc.)</t>
  </si>
  <si>
    <t>Go to the website</t>
  </si>
  <si>
    <r>
      <rPr>
        <u val="single"/>
        <sz val="12"/>
        <color indexed="12"/>
        <rFont val="Calibri"/>
      </rPr>
      <t>https://tableconvert.com/</t>
    </r>
  </si>
  <si>
    <t>(there are other excel to markdown converters online too)</t>
  </si>
  <si>
    <t>Also see this page: https://tableconvert.com/Excel-Converter/excel-to-markdown-table.html</t>
  </si>
  <si>
    <t xml:space="preserve">Click "Import" </t>
  </si>
  <si>
    <t>Paste into the popup box</t>
  </si>
  <si>
    <t>Click Import Data</t>
  </si>
  <si>
    <t>Click Copy at the bottom</t>
  </si>
  <si>
    <t>right side of the page</t>
  </si>
  <si>
    <t>next to the markdown</t>
  </si>
  <si>
    <t>text</t>
  </si>
  <si>
    <t>Paste this into usersGuide.md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</si>
</sst>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&quot; &quot;* #,##0.00&quot; &quot;;&quot; &quot;* (#,##0.00);&quot; &quot;* &quot;-&quot;??&quot; &quot;"/>
    <numFmt numFmtId="60" formatCode="&quot; &quot;* #,##0&quot; &quot;;&quot; &quot;* (#,##0);&quot; &quot;* &quot;-&quot;??&quot; &quot;"/>
    <numFmt numFmtId="61" formatCode="0.0"/>
  </numFmts>
  <fonts count="5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u val="single"/>
      <sz val="12"/>
      <color indexed="12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4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bottom"/>
    </xf>
    <xf numFmtId="0" fontId="0" fillId="2" borderId="5" applyNumberFormat="0" applyFont="1" applyFill="1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horizontal="center" vertical="bottom"/>
    </xf>
    <xf numFmtId="49" fontId="0" fillId="2" borderId="8" applyNumberFormat="1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49" fontId="0" fillId="2" borderId="9" applyNumberFormat="1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0" fillId="2" borderId="11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3" applyNumberFormat="1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49" fontId="0" fillId="2" borderId="15" applyNumberFormat="1" applyFont="1" applyFill="1" applyBorder="1" applyAlignment="1" applyProtection="0">
      <alignment vertical="bottom"/>
    </xf>
    <xf numFmtId="0" fontId="0" fillId="2" borderId="8" applyNumberFormat="1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16" applyNumberFormat="1" applyFont="1" applyFill="1" applyBorder="1" applyAlignment="1" applyProtection="0">
      <alignment vertical="bottom"/>
    </xf>
    <xf numFmtId="0" fontId="0" fillId="2" borderId="13" applyNumberFormat="1" applyFont="1" applyFill="1" applyBorder="1" applyAlignment="1" applyProtection="0">
      <alignment vertical="bottom"/>
    </xf>
    <xf numFmtId="0" fontId="0" fillId="2" borderId="2" applyNumberFormat="1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49" fontId="0" fillId="2" borderId="17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9" applyNumberFormat="1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0" fontId="0" fillId="2" borderId="7" applyNumberFormat="1" applyFont="1" applyFill="1" applyBorder="1" applyAlignment="1" applyProtection="0">
      <alignment vertical="bottom"/>
    </xf>
    <xf numFmtId="49" fontId="0" fillId="2" borderId="22" applyNumberFormat="1" applyFont="1" applyFill="1" applyBorder="1" applyAlignment="1" applyProtection="0">
      <alignment vertical="bottom"/>
    </xf>
    <xf numFmtId="0" fontId="0" fillId="2" borderId="23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0" fontId="3" fillId="2" borderId="23" applyNumberFormat="1" applyFont="1" applyFill="1" applyBorder="1" applyAlignment="1" applyProtection="0">
      <alignment vertical="bottom"/>
    </xf>
    <xf numFmtId="0" fontId="0" fillId="2" borderId="14" applyNumberFormat="1" applyFont="1" applyFill="1" applyBorder="1" applyAlignment="1" applyProtection="0">
      <alignment vertical="bottom"/>
    </xf>
    <xf numFmtId="0" fontId="0" fillId="2" borderId="12" applyNumberFormat="1" applyFont="1" applyFill="1" applyBorder="1" applyAlignment="1" applyProtection="0">
      <alignment vertical="bottom"/>
    </xf>
    <xf numFmtId="49" fontId="0" fillId="2" borderId="24" applyNumberFormat="1" applyFont="1" applyFill="1" applyBorder="1" applyAlignment="1" applyProtection="0">
      <alignment vertical="bottom"/>
    </xf>
    <xf numFmtId="0" fontId="0" fillId="2" borderId="25" applyNumberFormat="0" applyFont="1" applyFill="1" applyBorder="1" applyAlignment="1" applyProtection="0">
      <alignment vertical="bottom"/>
    </xf>
    <xf numFmtId="0" fontId="0" fillId="2" borderId="26" applyNumberFormat="1" applyFont="1" applyFill="1" applyBorder="1" applyAlignment="1" applyProtection="0">
      <alignment vertical="bottom"/>
    </xf>
    <xf numFmtId="0" fontId="0" fillId="2" borderId="20" applyNumberFormat="1" applyFont="1" applyFill="1" applyBorder="1" applyAlignment="1" applyProtection="0">
      <alignment vertical="bottom"/>
    </xf>
    <xf numFmtId="0" fontId="0" fillId="2" borderId="18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49" fontId="0" fillId="2" borderId="14" applyNumberFormat="1" applyFont="1" applyFill="1" applyBorder="1" applyAlignment="1" applyProtection="0">
      <alignment vertical="bottom"/>
    </xf>
    <xf numFmtId="0" fontId="0" fillId="2" borderId="27" applyNumberFormat="0" applyFont="1" applyFill="1" applyBorder="1" applyAlignment="1" applyProtection="0">
      <alignment vertical="bottom"/>
    </xf>
    <xf numFmtId="0" fontId="0" fillId="2" borderId="28" applyNumberFormat="1" applyFont="1" applyFill="1" applyBorder="1" applyAlignment="1" applyProtection="0">
      <alignment vertical="bottom"/>
    </xf>
    <xf numFmtId="0" fontId="0" fillId="2" borderId="29" applyNumberFormat="1" applyFont="1" applyFill="1" applyBorder="1" applyAlignment="1" applyProtection="0">
      <alignment vertical="bottom"/>
    </xf>
    <xf numFmtId="0" fontId="0" fillId="2" borderId="30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2" fontId="0" fillId="2" borderId="31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/>
    </xf>
    <xf numFmtId="49" fontId="0" fillId="2" borderId="32" applyNumberFormat="1" applyFont="1" applyFill="1" applyBorder="1" applyAlignment="1" applyProtection="0">
      <alignment horizontal="center" vertical="bottom"/>
    </xf>
    <xf numFmtId="0" fontId="0" fillId="2" borderId="33" applyNumberFormat="0" applyFont="1" applyFill="1" applyBorder="1" applyAlignment="1" applyProtection="0">
      <alignment horizontal="center" vertical="bottom"/>
    </xf>
    <xf numFmtId="49" fontId="0" fillId="2" borderId="23" applyNumberFormat="1" applyFont="1" applyFill="1" applyBorder="1" applyAlignment="1" applyProtection="0">
      <alignment vertical="bottom"/>
    </xf>
    <xf numFmtId="59" fontId="0" fillId="2" borderId="23" applyNumberFormat="1" applyFont="1" applyFill="1" applyBorder="1" applyAlignment="1" applyProtection="0">
      <alignment vertical="bottom"/>
    </xf>
    <xf numFmtId="60" fontId="0" fillId="2" borderId="14" applyNumberFormat="1" applyFont="1" applyFill="1" applyBorder="1" applyAlignment="1" applyProtection="0">
      <alignment vertical="bottom"/>
    </xf>
    <xf numFmtId="59" fontId="0" fillId="2" borderId="14" applyNumberFormat="1" applyFont="1" applyFill="1" applyBorder="1" applyAlignment="1" applyProtection="0">
      <alignment vertical="bottom"/>
    </xf>
    <xf numFmtId="59" fontId="0" fillId="2" borderId="27" applyNumberFormat="1" applyFont="1" applyFill="1" applyBorder="1" applyAlignment="1" applyProtection="0">
      <alignment vertical="bottom"/>
    </xf>
    <xf numFmtId="60" fontId="0" fillId="2" borderId="29" applyNumberFormat="1" applyFont="1" applyFill="1" applyBorder="1" applyAlignment="1" applyProtection="0">
      <alignment vertical="bottom"/>
    </xf>
    <xf numFmtId="59" fontId="0" fillId="2" borderId="29" applyNumberFormat="1" applyFont="1" applyFill="1" applyBorder="1" applyAlignment="1" applyProtection="0">
      <alignment vertical="bottom"/>
    </xf>
    <xf numFmtId="59" fontId="0" fillId="2" borderId="34" applyNumberFormat="1" applyFont="1" applyFill="1" applyBorder="1" applyAlignment="1" applyProtection="0">
      <alignment vertical="bottom"/>
    </xf>
    <xf numFmtId="60" fontId="0" fillId="2" borderId="35" applyNumberFormat="1" applyFont="1" applyFill="1" applyBorder="1" applyAlignment="1" applyProtection="0">
      <alignment vertical="bottom"/>
    </xf>
    <xf numFmtId="59" fontId="0" fillId="2" borderId="3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0" fontId="0" fillId="3" borderId="37" applyNumberFormat="0" applyFont="1" applyFill="1" applyBorder="1" applyAlignment="1" applyProtection="0">
      <alignment vertical="bottom"/>
    </xf>
    <xf numFmtId="49" fontId="0" fillId="3" borderId="37" applyNumberFormat="1" applyFont="1" applyFill="1" applyBorder="1" applyAlignment="1" applyProtection="0">
      <alignment vertical="bottom"/>
    </xf>
    <xf numFmtId="0" fontId="0" fillId="3" borderId="38" applyNumberFormat="0" applyFont="1" applyFill="1" applyBorder="1" applyAlignment="1" applyProtection="0">
      <alignment vertical="bottom"/>
    </xf>
    <xf numFmtId="0" fontId="0" fillId="3" borderId="39" applyNumberFormat="0" applyFont="1" applyFill="1" applyBorder="1" applyAlignment="1" applyProtection="0">
      <alignment vertical="bottom"/>
    </xf>
    <xf numFmtId="49" fontId="0" fillId="3" borderId="40" applyNumberFormat="1" applyFont="1" applyFill="1" applyBorder="1" applyAlignment="1" applyProtection="0">
      <alignment vertical="bottom"/>
    </xf>
    <xf numFmtId="49" fontId="0" fillId="3" borderId="41" applyNumberFormat="1" applyFont="1" applyFill="1" applyBorder="1" applyAlignment="1" applyProtection="0">
      <alignment vertical="bottom"/>
    </xf>
    <xf numFmtId="49" fontId="0" fillId="3" borderId="39" applyNumberFormat="1" applyFont="1" applyFill="1" applyBorder="1" applyAlignment="1" applyProtection="0">
      <alignment vertical="bottom"/>
    </xf>
    <xf numFmtId="2" fontId="0" fillId="3" borderId="40" applyNumberFormat="1" applyFont="1" applyFill="1" applyBorder="1" applyAlignment="1" applyProtection="0">
      <alignment vertical="bottom"/>
    </xf>
    <xf numFmtId="2" fontId="0" fillId="3" borderId="41" applyNumberFormat="1" applyFont="1" applyFill="1" applyBorder="1" applyAlignment="1" applyProtection="0">
      <alignment vertical="bottom"/>
    </xf>
    <xf numFmtId="0" fontId="0" fillId="2" borderId="42" applyNumberFormat="0" applyFont="1" applyFill="1" applyBorder="1" applyAlignment="1" applyProtection="0">
      <alignment vertical="bottom"/>
    </xf>
    <xf numFmtId="0" fontId="0" fillId="2" borderId="43" applyNumberFormat="0" applyFont="1" applyFill="1" applyBorder="1" applyAlignment="1" applyProtection="0">
      <alignment vertical="bottom"/>
    </xf>
    <xf numFmtId="0" fontId="0" fillId="3" borderId="40" applyNumberFormat="0" applyFont="1" applyFill="1" applyBorder="1" applyAlignment="1" applyProtection="0">
      <alignment vertical="bottom"/>
    </xf>
    <xf numFmtId="0" fontId="0" fillId="3" borderId="41" applyNumberFormat="0" applyFont="1" applyFill="1" applyBorder="1" applyAlignment="1" applyProtection="0">
      <alignment vertical="bottom"/>
    </xf>
    <xf numFmtId="0" fontId="0" fillId="3" borderId="44" applyNumberFormat="0" applyFont="1" applyFill="1" applyBorder="1" applyAlignment="1" applyProtection="0">
      <alignment vertical="bottom"/>
    </xf>
    <xf numFmtId="2" fontId="0" fillId="3" borderId="45" applyNumberFormat="1" applyFont="1" applyFill="1" applyBorder="1" applyAlignment="1" applyProtection="0">
      <alignment vertical="bottom"/>
    </xf>
    <xf numFmtId="61" fontId="0" fillId="3" borderId="45" applyNumberFormat="1" applyFont="1" applyFill="1" applyBorder="1" applyAlignment="1" applyProtection="0">
      <alignment vertical="bottom"/>
    </xf>
    <xf numFmtId="2" fontId="0" fillId="3" borderId="4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59" fontId="0" fillId="3" borderId="40" applyNumberFormat="1" applyFont="1" applyFill="1" applyBorder="1" applyAlignment="1" applyProtection="0">
      <alignment vertical="bottom"/>
    </xf>
    <xf numFmtId="59" fontId="0" fillId="3" borderId="41" applyNumberFormat="1" applyFont="1" applyFill="1" applyBorder="1" applyAlignment="1" applyProtection="0">
      <alignment vertical="bottom"/>
    </xf>
    <xf numFmtId="0" fontId="0" fillId="3" borderId="44" applyNumberFormat="1" applyFont="1" applyFill="1" applyBorder="1" applyAlignment="1" applyProtection="0">
      <alignment vertical="bottom"/>
    </xf>
    <xf numFmtId="59" fontId="0" fillId="3" borderId="45" applyNumberFormat="1" applyFont="1" applyFill="1" applyBorder="1" applyAlignment="1" applyProtection="0">
      <alignment vertical="bottom"/>
    </xf>
    <xf numFmtId="59" fontId="0" fillId="3" borderId="46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b"/>
      <rgbColor rgb="ff0563c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</xdr:col>
      <xdr:colOff>50800</xdr:colOff>
      <xdr:row>5</xdr:row>
      <xdr:rowOff>12700</xdr:rowOff>
    </xdr:from>
    <xdr:to>
      <xdr:col>3</xdr:col>
      <xdr:colOff>546100</xdr:colOff>
      <xdr:row>7</xdr:row>
      <xdr:rowOff>88900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1727200" y="1012825"/>
          <a:ext cx="1333500" cy="47625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12700</xdr:colOff>
      <xdr:row>8</xdr:row>
      <xdr:rowOff>0</xdr:rowOff>
    </xdr:from>
    <xdr:to>
      <xdr:col>5</xdr:col>
      <xdr:colOff>342900</xdr:colOff>
      <xdr:row>19</xdr:row>
      <xdr:rowOff>66664</xdr:rowOff>
    </xdr:to>
    <xdr:pic>
      <xdr:nvPicPr>
        <xdr:cNvPr id="3" name="Picture 3" descr="Picture 3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689100" y="1600200"/>
          <a:ext cx="2844800" cy="226694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20</xdr:row>
      <xdr:rowOff>0</xdr:rowOff>
    </xdr:from>
    <xdr:to>
      <xdr:col>3</xdr:col>
      <xdr:colOff>419100</xdr:colOff>
      <xdr:row>23</xdr:row>
      <xdr:rowOff>12700</xdr:rowOff>
    </xdr:to>
    <xdr:pic>
      <xdr:nvPicPr>
        <xdr:cNvPr id="4" name="Picture 4" descr="Picture 4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1676400" y="4000500"/>
          <a:ext cx="1257300" cy="6127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tableconvert.com/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P49"/>
  <sheetViews>
    <sheetView workbookViewId="0" showGridLines="0" defaultGridColor="1"/>
  </sheetViews>
  <sheetFormatPr defaultColWidth="11" defaultRowHeight="15.75" customHeight="1" outlineLevelRow="0" outlineLevelCol="0"/>
  <cols>
    <col min="1" max="42" width="11" style="1" customWidth="1"/>
    <col min="43" max="16384" width="11" style="1" customWidth="1"/>
  </cols>
  <sheetData>
    <row r="1" ht="15.35" customHeight="1">
      <c r="A1" t="s" s="2">
        <v>0</v>
      </c>
      <c r="B1" s="3">
        <v>2.1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</row>
    <row r="2" ht="16.5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5.85" customHeight="1">
      <c r="A3" s="6"/>
      <c r="B3" t="s" s="7">
        <v>1</v>
      </c>
      <c r="C3" s="8"/>
      <c r="D3" s="8"/>
      <c r="E3" s="9"/>
      <c r="F3" t="s" s="7">
        <v>2</v>
      </c>
      <c r="G3" s="8"/>
      <c r="H3" s="8"/>
      <c r="I3" s="9"/>
      <c r="J3" t="s" s="7">
        <v>3</v>
      </c>
      <c r="K3" s="8"/>
      <c r="L3" s="8"/>
      <c r="M3" s="10"/>
      <c r="N3" t="s" s="11">
        <v>4</v>
      </c>
      <c r="O3" s="8"/>
      <c r="P3" s="8"/>
      <c r="Q3" s="10"/>
      <c r="R3" t="s" s="11">
        <v>5</v>
      </c>
      <c r="S3" s="8"/>
      <c r="T3" s="8"/>
      <c r="U3" s="10"/>
      <c r="V3" t="s" s="11">
        <v>6</v>
      </c>
      <c r="W3" s="8"/>
      <c r="X3" s="8"/>
      <c r="Y3" s="10"/>
      <c r="Z3" t="s" s="11">
        <v>7</v>
      </c>
      <c r="AA3" s="8"/>
      <c r="AB3" s="8"/>
      <c r="AC3" s="10"/>
      <c r="AD3" t="s" s="11">
        <v>8</v>
      </c>
      <c r="AE3" s="8"/>
      <c r="AF3" s="8"/>
      <c r="AG3" s="10"/>
      <c r="AH3" t="s" s="11">
        <v>9</v>
      </c>
      <c r="AI3" s="8"/>
      <c r="AJ3" s="8"/>
      <c r="AK3" s="10"/>
      <c r="AL3" t="s" s="11">
        <v>10</v>
      </c>
      <c r="AM3" s="8"/>
      <c r="AN3" s="8"/>
      <c r="AO3" s="10"/>
      <c r="AP3" s="12"/>
    </row>
    <row r="4" ht="16.5" customHeight="1">
      <c r="A4" t="s" s="13">
        <v>11</v>
      </c>
      <c r="B4" t="s" s="14">
        <v>12</v>
      </c>
      <c r="C4" t="s" s="15">
        <v>13</v>
      </c>
      <c r="D4" t="s" s="15">
        <v>14</v>
      </c>
      <c r="E4" t="s" s="16">
        <v>15</v>
      </c>
      <c r="F4" t="s" s="14">
        <v>12</v>
      </c>
      <c r="G4" t="s" s="15">
        <v>13</v>
      </c>
      <c r="H4" t="s" s="15">
        <v>14</v>
      </c>
      <c r="I4" t="s" s="16">
        <v>15</v>
      </c>
      <c r="J4" t="s" s="14">
        <v>12</v>
      </c>
      <c r="K4" t="s" s="15">
        <v>13</v>
      </c>
      <c r="L4" t="s" s="15">
        <v>14</v>
      </c>
      <c r="M4" t="s" s="17">
        <v>15</v>
      </c>
      <c r="N4" t="s" s="18">
        <v>12</v>
      </c>
      <c r="O4" t="s" s="15">
        <v>13</v>
      </c>
      <c r="P4" t="s" s="15">
        <v>14</v>
      </c>
      <c r="Q4" t="s" s="17">
        <v>15</v>
      </c>
      <c r="R4" t="s" s="18">
        <v>12</v>
      </c>
      <c r="S4" t="s" s="15">
        <v>13</v>
      </c>
      <c r="T4" t="s" s="15">
        <v>14</v>
      </c>
      <c r="U4" t="s" s="17">
        <v>15</v>
      </c>
      <c r="V4" t="s" s="18">
        <v>12</v>
      </c>
      <c r="W4" t="s" s="15">
        <v>13</v>
      </c>
      <c r="X4" t="s" s="15">
        <v>14</v>
      </c>
      <c r="Y4" t="s" s="15">
        <v>15</v>
      </c>
      <c r="Z4" s="4"/>
      <c r="AA4" s="4"/>
      <c r="AB4" s="4"/>
      <c r="AC4" s="4"/>
      <c r="AD4" s="4"/>
      <c r="AE4" s="4"/>
      <c r="AF4" s="4"/>
      <c r="AG4" s="19"/>
      <c r="AH4" t="s" s="18">
        <v>12</v>
      </c>
      <c r="AI4" t="s" s="15">
        <v>13</v>
      </c>
      <c r="AJ4" t="s" s="15">
        <v>14</v>
      </c>
      <c r="AK4" t="s" s="17">
        <v>15</v>
      </c>
      <c r="AL4" t="s" s="18">
        <v>12</v>
      </c>
      <c r="AM4" t="s" s="15">
        <v>13</v>
      </c>
      <c r="AN4" t="s" s="15">
        <v>14</v>
      </c>
      <c r="AO4" t="s" s="15">
        <v>15</v>
      </c>
      <c r="AP4" s="5"/>
    </row>
    <row r="5" ht="15.85" customHeight="1">
      <c r="A5" t="s" s="20">
        <v>16</v>
      </c>
      <c r="B5" s="21">
        <v>1</v>
      </c>
      <c r="C5" s="22">
        <v>450</v>
      </c>
      <c r="D5" s="22">
        <v>1300</v>
      </c>
      <c r="E5" s="23"/>
      <c r="F5" s="21">
        <v>1</v>
      </c>
      <c r="G5" s="22">
        <v>450</v>
      </c>
      <c r="H5" s="22">
        <v>1300</v>
      </c>
      <c r="I5" s="23"/>
      <c r="J5" s="21">
        <v>3</v>
      </c>
      <c r="K5" s="22">
        <v>750</v>
      </c>
      <c r="L5" s="22">
        <v>2700</v>
      </c>
      <c r="M5" s="23"/>
      <c r="N5" s="21">
        <v>4</v>
      </c>
      <c r="O5" s="22">
        <v>750</v>
      </c>
      <c r="P5" s="22">
        <v>4500</v>
      </c>
      <c r="Q5" s="23"/>
      <c r="R5" s="21">
        <v>4</v>
      </c>
      <c r="S5" s="22">
        <v>700</v>
      </c>
      <c r="T5" s="22">
        <v>3700</v>
      </c>
      <c r="U5" s="23"/>
      <c r="V5" s="21">
        <v>4</v>
      </c>
      <c r="W5" s="22">
        <v>700</v>
      </c>
      <c r="X5" s="22">
        <v>3700</v>
      </c>
      <c r="Y5" s="24"/>
      <c r="Z5" s="4"/>
      <c r="AA5" s="4"/>
      <c r="AB5" s="4"/>
      <c r="AC5" s="4"/>
      <c r="AD5" s="4"/>
      <c r="AE5" s="4"/>
      <c r="AF5" s="4"/>
      <c r="AG5" s="19"/>
      <c r="AH5" s="21">
        <v>4</v>
      </c>
      <c r="AI5" s="22">
        <v>700</v>
      </c>
      <c r="AJ5" s="22">
        <v>3700</v>
      </c>
      <c r="AK5" s="23"/>
      <c r="AL5" s="21">
        <v>4</v>
      </c>
      <c r="AM5" s="22">
        <v>700</v>
      </c>
      <c r="AN5" s="22">
        <v>3700</v>
      </c>
      <c r="AO5" s="24"/>
      <c r="AP5" s="24"/>
    </row>
    <row r="6" ht="16.5" customHeight="1">
      <c r="A6" t="s" s="25">
        <v>17</v>
      </c>
      <c r="B6" s="26">
        <v>1</v>
      </c>
      <c r="C6" s="27">
        <v>50</v>
      </c>
      <c r="D6" s="27">
        <v>400</v>
      </c>
      <c r="E6" s="28"/>
      <c r="F6" s="26">
        <v>1</v>
      </c>
      <c r="G6" s="27">
        <v>50</v>
      </c>
      <c r="H6" s="27">
        <v>400</v>
      </c>
      <c r="I6" s="28"/>
      <c r="J6" s="26">
        <v>1</v>
      </c>
      <c r="K6" s="27">
        <v>300</v>
      </c>
      <c r="L6" s="27">
        <v>1500</v>
      </c>
      <c r="M6" s="28"/>
      <c r="N6" s="26">
        <v>1</v>
      </c>
      <c r="O6" s="27">
        <v>300</v>
      </c>
      <c r="P6" s="27">
        <v>1500</v>
      </c>
      <c r="Q6" s="28"/>
      <c r="R6" s="26">
        <v>1</v>
      </c>
      <c r="S6" s="27">
        <v>300</v>
      </c>
      <c r="T6" s="27">
        <v>1500</v>
      </c>
      <c r="U6" s="28"/>
      <c r="V6" s="26">
        <v>1</v>
      </c>
      <c r="W6" s="27">
        <v>300</v>
      </c>
      <c r="X6" s="27">
        <v>1500</v>
      </c>
      <c r="Y6" s="5"/>
      <c r="Z6" s="4"/>
      <c r="AA6" s="4"/>
      <c r="AB6" s="4"/>
      <c r="AC6" s="4"/>
      <c r="AD6" s="4"/>
      <c r="AE6" s="4"/>
      <c r="AF6" s="4"/>
      <c r="AG6" s="19"/>
      <c r="AH6" s="26">
        <v>1</v>
      </c>
      <c r="AI6" s="27">
        <v>300</v>
      </c>
      <c r="AJ6" s="27">
        <v>1500</v>
      </c>
      <c r="AK6" s="28"/>
      <c r="AL6" s="26">
        <v>1</v>
      </c>
      <c r="AM6" s="27">
        <v>300</v>
      </c>
      <c r="AN6" s="27">
        <v>1500</v>
      </c>
      <c r="AO6" s="5"/>
      <c r="AP6" s="5"/>
    </row>
    <row r="7" ht="16.5" customHeight="1">
      <c r="A7" t="s" s="29">
        <v>18</v>
      </c>
      <c r="B7" s="30"/>
      <c r="C7" s="31">
        <f>SUM(B5*C5,B6*C6)/1000</f>
        <v>0.5</v>
      </c>
      <c r="D7" s="31">
        <f>SUM(B5*D5,B6*D6)</f>
        <v>1700</v>
      </c>
      <c r="E7" s="32"/>
      <c r="F7" s="30"/>
      <c r="G7" s="31">
        <f>SUM(F5*G5,F6*G6)/1000</f>
        <v>0.5</v>
      </c>
      <c r="H7" s="31">
        <f>SUM(F5*H5,F6*H6)</f>
        <v>1700</v>
      </c>
      <c r="I7" s="32"/>
      <c r="J7" s="30"/>
      <c r="K7" s="31">
        <f>SUM(J5*K5,J6*K6)/1000</f>
        <v>2.55</v>
      </c>
      <c r="L7" s="31">
        <f>SUM(J5*L5,J6*L6)</f>
        <v>9600</v>
      </c>
      <c r="M7" s="32"/>
      <c r="N7" s="30"/>
      <c r="O7" s="31">
        <f>SUM(N5*O5,N6*O6)/1000</f>
        <v>3.3</v>
      </c>
      <c r="P7" s="31">
        <f>SUM(N5*P5,N6*P6)</f>
        <v>19500</v>
      </c>
      <c r="Q7" s="32"/>
      <c r="R7" s="30"/>
      <c r="S7" s="31">
        <f>SUM(R5*S5,R6*S6)/1000</f>
        <v>3.1</v>
      </c>
      <c r="T7" s="31">
        <f>SUM(R5*T5,R6*T6)</f>
        <v>16300</v>
      </c>
      <c r="U7" s="32"/>
      <c r="V7" s="30"/>
      <c r="W7" s="31">
        <f>SUM(V5*W5,V6*W6)/1000</f>
        <v>3.1</v>
      </c>
      <c r="X7" s="31">
        <f>SUM(V5*X5,V6*X6)</f>
        <v>16300</v>
      </c>
      <c r="Y7" s="33"/>
      <c r="Z7" s="4"/>
      <c r="AA7" s="4"/>
      <c r="AB7" s="4"/>
      <c r="AC7" s="4"/>
      <c r="AD7" s="4"/>
      <c r="AE7" s="4"/>
      <c r="AF7" s="4"/>
      <c r="AG7" s="19"/>
      <c r="AH7" s="30"/>
      <c r="AI7" s="31">
        <f>SUM(AH5*AI5,AH6*AI6)/1000</f>
        <v>3.1</v>
      </c>
      <c r="AJ7" s="31">
        <f>SUM(AH5*AJ5,AH6*AJ6)</f>
        <v>16300</v>
      </c>
      <c r="AK7" s="32"/>
      <c r="AL7" s="30"/>
      <c r="AM7" s="31">
        <f>SUM(AL5*AM5,AL6*AM6)/1000</f>
        <v>3.1</v>
      </c>
      <c r="AN7" s="31">
        <f>SUM(AL5*AN5,AL6*AN6)</f>
        <v>16300</v>
      </c>
      <c r="AO7" s="33"/>
      <c r="AP7" s="33"/>
    </row>
    <row r="8" ht="15.85" customHeight="1">
      <c r="A8" t="s" s="34">
        <v>19</v>
      </c>
      <c r="B8" s="21">
        <v>1</v>
      </c>
      <c r="C8" s="22">
        <v>150</v>
      </c>
      <c r="D8" s="22">
        <v>600</v>
      </c>
      <c r="E8" s="35">
        <v>2</v>
      </c>
      <c r="F8" s="21">
        <v>1</v>
      </c>
      <c r="G8" s="22">
        <v>15</v>
      </c>
      <c r="H8" s="22">
        <v>600</v>
      </c>
      <c r="I8" s="35">
        <v>2</v>
      </c>
      <c r="J8" s="21">
        <v>2</v>
      </c>
      <c r="K8" s="22">
        <v>275</v>
      </c>
      <c r="L8" s="22">
        <v>2000</v>
      </c>
      <c r="M8" s="35">
        <v>2</v>
      </c>
      <c r="N8" s="21">
        <v>2</v>
      </c>
      <c r="O8" s="22">
        <f>S8/10</f>
        <v>40</v>
      </c>
      <c r="P8" s="22">
        <v>5500</v>
      </c>
      <c r="Q8" s="35">
        <v>5</v>
      </c>
      <c r="R8" s="21">
        <v>2</v>
      </c>
      <c r="S8" s="22">
        <v>400</v>
      </c>
      <c r="T8" s="22">
        <v>5500</v>
      </c>
      <c r="U8" s="35">
        <v>5</v>
      </c>
      <c r="V8" s="21">
        <v>2</v>
      </c>
      <c r="W8" s="22">
        <v>520</v>
      </c>
      <c r="X8" s="22">
        <v>5500</v>
      </c>
      <c r="Y8" s="22">
        <v>5</v>
      </c>
      <c r="Z8" s="4"/>
      <c r="AA8" s="4"/>
      <c r="AB8" s="4"/>
      <c r="AC8" s="4"/>
      <c r="AD8" s="4"/>
      <c r="AE8" s="4"/>
      <c r="AF8" s="4"/>
      <c r="AG8" s="19"/>
      <c r="AH8" s="21">
        <v>2</v>
      </c>
      <c r="AI8" s="22">
        <v>780</v>
      </c>
      <c r="AJ8" s="22">
        <v>5500</v>
      </c>
      <c r="AK8" s="35">
        <v>6</v>
      </c>
      <c r="AL8" s="21">
        <v>2</v>
      </c>
      <c r="AM8" s="22">
        <v>780</v>
      </c>
      <c r="AN8" s="22">
        <v>5500</v>
      </c>
      <c r="AO8" s="22">
        <v>6</v>
      </c>
      <c r="AP8" s="24"/>
    </row>
    <row r="9" ht="15.35" customHeight="1">
      <c r="A9" t="s" s="36">
        <v>20</v>
      </c>
      <c r="B9" s="37">
        <v>1</v>
      </c>
      <c r="C9" s="3">
        <v>400</v>
      </c>
      <c r="D9" s="3">
        <v>1500</v>
      </c>
      <c r="E9" s="19"/>
      <c r="F9" s="37">
        <v>1</v>
      </c>
      <c r="G9" s="3">
        <v>400</v>
      </c>
      <c r="H9" s="3">
        <v>1500</v>
      </c>
      <c r="I9" s="19"/>
      <c r="J9" s="37">
        <v>1</v>
      </c>
      <c r="K9" s="3">
        <v>750</v>
      </c>
      <c r="L9" s="3">
        <v>2700</v>
      </c>
      <c r="M9" s="19"/>
      <c r="N9" s="37">
        <v>1</v>
      </c>
      <c r="O9" s="3">
        <v>2000</v>
      </c>
      <c r="P9" s="3">
        <v>5000</v>
      </c>
      <c r="Q9" s="19"/>
      <c r="R9" s="37">
        <v>1</v>
      </c>
      <c r="S9" s="3">
        <v>1500</v>
      </c>
      <c r="T9" s="3">
        <v>5000</v>
      </c>
      <c r="U9" s="19"/>
      <c r="V9" s="37">
        <v>1</v>
      </c>
      <c r="W9" s="3">
        <v>1500</v>
      </c>
      <c r="X9" s="3">
        <v>5000</v>
      </c>
      <c r="Y9" s="4"/>
      <c r="Z9" s="4"/>
      <c r="AA9" s="4"/>
      <c r="AB9" s="4"/>
      <c r="AC9" s="4"/>
      <c r="AD9" s="4"/>
      <c r="AE9" s="4"/>
      <c r="AF9" s="4"/>
      <c r="AG9" s="19"/>
      <c r="AH9" s="37">
        <v>1</v>
      </c>
      <c r="AI9" s="3">
        <v>2000</v>
      </c>
      <c r="AJ9" s="3">
        <v>5000</v>
      </c>
      <c r="AK9" s="19"/>
      <c r="AL9" s="37">
        <v>1</v>
      </c>
      <c r="AM9" s="3">
        <v>2000</v>
      </c>
      <c r="AN9" s="3">
        <v>5000</v>
      </c>
      <c r="AO9" s="4"/>
      <c r="AP9" s="4"/>
    </row>
    <row r="10" ht="15.35" customHeight="1">
      <c r="A10" t="s" s="36">
        <v>21</v>
      </c>
      <c r="B10" s="37">
        <v>0</v>
      </c>
      <c r="C10" s="3">
        <v>0</v>
      </c>
      <c r="D10" s="3">
        <v>0</v>
      </c>
      <c r="E10" s="19"/>
      <c r="F10" s="37">
        <v>0</v>
      </c>
      <c r="G10" s="3">
        <v>0</v>
      </c>
      <c r="H10" s="3">
        <v>0</v>
      </c>
      <c r="I10" s="19"/>
      <c r="J10" s="37">
        <v>1</v>
      </c>
      <c r="K10" s="3">
        <v>800</v>
      </c>
      <c r="L10" s="3">
        <v>2500</v>
      </c>
      <c r="M10" s="19"/>
      <c r="N10" s="37">
        <v>1</v>
      </c>
      <c r="O10" s="3">
        <f>S10/10</f>
        <v>99</v>
      </c>
      <c r="P10" s="3">
        <v>5500</v>
      </c>
      <c r="Q10" s="19"/>
      <c r="R10" s="37">
        <v>1</v>
      </c>
      <c r="S10" s="3">
        <v>990</v>
      </c>
      <c r="T10" s="3">
        <v>5500</v>
      </c>
      <c r="U10" s="19"/>
      <c r="V10" s="37">
        <v>1</v>
      </c>
      <c r="W10" s="3">
        <v>1300</v>
      </c>
      <c r="X10" s="3">
        <v>6000</v>
      </c>
      <c r="Y10" s="4"/>
      <c r="Z10" s="4"/>
      <c r="AA10" s="4"/>
      <c r="AB10" s="38"/>
      <c r="AC10" s="4"/>
      <c r="AD10" s="4"/>
      <c r="AE10" s="4"/>
      <c r="AF10" s="4"/>
      <c r="AG10" s="19"/>
      <c r="AH10" s="37">
        <v>1</v>
      </c>
      <c r="AI10" s="3">
        <v>1950</v>
      </c>
      <c r="AJ10" s="3">
        <v>6000</v>
      </c>
      <c r="AK10" s="19"/>
      <c r="AL10" s="37">
        <v>1</v>
      </c>
      <c r="AM10" s="3">
        <v>1850</v>
      </c>
      <c r="AN10" s="3">
        <v>6000</v>
      </c>
      <c r="AO10" s="4"/>
      <c r="AP10" s="4"/>
    </row>
    <row r="11" ht="15.35" customHeight="1">
      <c r="A11" t="s" s="36">
        <v>22</v>
      </c>
      <c r="B11" s="37">
        <v>1</v>
      </c>
      <c r="C11" s="3">
        <v>1</v>
      </c>
      <c r="D11" s="3">
        <v>100</v>
      </c>
      <c r="E11" s="19"/>
      <c r="F11" s="37">
        <v>1</v>
      </c>
      <c r="G11" s="3">
        <v>1</v>
      </c>
      <c r="H11" s="3">
        <v>100</v>
      </c>
      <c r="I11" s="19"/>
      <c r="J11" s="37">
        <v>1</v>
      </c>
      <c r="K11" s="3">
        <v>10</v>
      </c>
      <c r="L11" s="3">
        <v>60</v>
      </c>
      <c r="M11" s="19"/>
      <c r="N11" s="37">
        <v>1</v>
      </c>
      <c r="O11" s="3">
        <f>S11/10</f>
        <v>1</v>
      </c>
      <c r="P11" s="3">
        <v>200</v>
      </c>
      <c r="Q11" s="19"/>
      <c r="R11" s="37">
        <v>1</v>
      </c>
      <c r="S11" s="3">
        <v>10</v>
      </c>
      <c r="T11" s="3">
        <v>200</v>
      </c>
      <c r="U11" s="19"/>
      <c r="V11" s="37">
        <v>1</v>
      </c>
      <c r="W11" s="3">
        <v>10</v>
      </c>
      <c r="X11" s="3">
        <v>100</v>
      </c>
      <c r="Y11" s="4"/>
      <c r="Z11" s="4"/>
      <c r="AA11" s="4"/>
      <c r="AB11" s="4"/>
      <c r="AC11" s="4"/>
      <c r="AD11" s="4"/>
      <c r="AE11" s="4"/>
      <c r="AF11" s="4"/>
      <c r="AG11" s="19"/>
      <c r="AH11" s="37">
        <v>1</v>
      </c>
      <c r="AI11" s="3">
        <v>20</v>
      </c>
      <c r="AJ11" s="3">
        <v>100</v>
      </c>
      <c r="AK11" s="19"/>
      <c r="AL11" s="39">
        <v>1</v>
      </c>
      <c r="AM11" s="3">
        <v>20</v>
      </c>
      <c r="AN11" s="3">
        <v>100</v>
      </c>
      <c r="AO11" s="4"/>
      <c r="AP11" s="4"/>
    </row>
    <row r="12" ht="15.35" customHeight="1">
      <c r="A12" t="s" s="36">
        <v>23</v>
      </c>
      <c r="B12" s="37">
        <v>1</v>
      </c>
      <c r="C12" s="3">
        <v>40</v>
      </c>
      <c r="D12" s="3">
        <v>1000</v>
      </c>
      <c r="E12" s="19"/>
      <c r="F12" s="37">
        <v>1</v>
      </c>
      <c r="G12" s="3">
        <v>30</v>
      </c>
      <c r="H12" s="3">
        <v>1000</v>
      </c>
      <c r="I12" s="19"/>
      <c r="J12" s="37">
        <v>1</v>
      </c>
      <c r="K12" s="3">
        <v>30</v>
      </c>
      <c r="L12" s="3">
        <v>250</v>
      </c>
      <c r="M12" s="19"/>
      <c r="N12" s="37">
        <v>1</v>
      </c>
      <c r="O12" s="3">
        <v>38</v>
      </c>
      <c r="P12" s="3">
        <v>1000</v>
      </c>
      <c r="Q12" s="19"/>
      <c r="R12" s="37">
        <v>1</v>
      </c>
      <c r="S12" s="3">
        <v>50</v>
      </c>
      <c r="T12" s="3">
        <v>1000</v>
      </c>
      <c r="U12" s="19"/>
      <c r="V12" s="37">
        <v>1</v>
      </c>
      <c r="W12" s="3">
        <v>100</v>
      </c>
      <c r="X12" s="3">
        <v>500</v>
      </c>
      <c r="Y12" s="4"/>
      <c r="Z12" s="4"/>
      <c r="AA12" s="4"/>
      <c r="AB12" s="4"/>
      <c r="AC12" s="4"/>
      <c r="AD12" s="4"/>
      <c r="AE12" s="4"/>
      <c r="AF12" s="4"/>
      <c r="AG12" s="19"/>
      <c r="AH12" s="37">
        <v>1</v>
      </c>
      <c r="AI12" s="3">
        <v>150</v>
      </c>
      <c r="AJ12" s="3">
        <v>500</v>
      </c>
      <c r="AK12" s="19"/>
      <c r="AL12" s="37">
        <v>1</v>
      </c>
      <c r="AM12" s="3">
        <v>200</v>
      </c>
      <c r="AN12" s="3">
        <v>500</v>
      </c>
      <c r="AO12" s="4"/>
      <c r="AP12" s="4"/>
    </row>
    <row r="13" ht="15.35" customHeight="1">
      <c r="A13" t="s" s="36">
        <v>24</v>
      </c>
      <c r="B13" s="37">
        <v>1</v>
      </c>
      <c r="C13" s="3">
        <v>50</v>
      </c>
      <c r="D13" s="3">
        <v>1000</v>
      </c>
      <c r="E13" s="40">
        <v>4</v>
      </c>
      <c r="F13" s="37">
        <v>1</v>
      </c>
      <c r="G13" s="3">
        <v>6</v>
      </c>
      <c r="H13" s="3">
        <v>1000</v>
      </c>
      <c r="I13" s="40">
        <v>10</v>
      </c>
      <c r="J13" s="37">
        <v>1</v>
      </c>
      <c r="K13" s="3">
        <v>200</v>
      </c>
      <c r="L13" s="3">
        <v>1300</v>
      </c>
      <c r="M13" s="40">
        <v>5</v>
      </c>
      <c r="N13" s="37">
        <v>1</v>
      </c>
      <c r="O13" s="3">
        <v>38</v>
      </c>
      <c r="P13" s="3">
        <v>8000</v>
      </c>
      <c r="Q13" s="40">
        <v>40</v>
      </c>
      <c r="R13" s="37">
        <v>1</v>
      </c>
      <c r="S13" s="3">
        <v>250</v>
      </c>
      <c r="T13" s="3">
        <v>8000</v>
      </c>
      <c r="U13" s="40">
        <v>40</v>
      </c>
      <c r="V13" s="37">
        <v>1</v>
      </c>
      <c r="W13" s="3">
        <v>330</v>
      </c>
      <c r="X13" s="3">
        <v>4000</v>
      </c>
      <c r="Y13" s="3">
        <v>10</v>
      </c>
      <c r="Z13" s="4"/>
      <c r="AA13" s="4"/>
      <c r="AB13" s="4"/>
      <c r="AC13" s="4"/>
      <c r="AD13" s="4"/>
      <c r="AE13" s="4"/>
      <c r="AF13" s="4"/>
      <c r="AG13" s="19"/>
      <c r="AH13" s="37">
        <v>1</v>
      </c>
      <c r="AI13" s="3">
        <v>500</v>
      </c>
      <c r="AJ13" s="3">
        <v>4000</v>
      </c>
      <c r="AK13" s="40">
        <v>10</v>
      </c>
      <c r="AL13" s="37">
        <v>1</v>
      </c>
      <c r="AM13" s="3">
        <v>500</v>
      </c>
      <c r="AN13" s="3">
        <v>4000</v>
      </c>
      <c r="AO13" s="3">
        <v>5</v>
      </c>
      <c r="AP13" s="4"/>
    </row>
    <row r="14" ht="16.5" customHeight="1">
      <c r="A14" t="s" s="25">
        <v>25</v>
      </c>
      <c r="B14" s="26">
        <v>1</v>
      </c>
      <c r="C14" s="27">
        <v>150</v>
      </c>
      <c r="D14" s="27">
        <v>1500</v>
      </c>
      <c r="E14" s="41">
        <v>10</v>
      </c>
      <c r="F14" s="26">
        <v>1</v>
      </c>
      <c r="G14" s="27">
        <v>30</v>
      </c>
      <c r="H14" s="27">
        <v>1500</v>
      </c>
      <c r="I14" s="41">
        <v>20</v>
      </c>
      <c r="J14" s="26">
        <v>1</v>
      </c>
      <c r="K14" s="27">
        <v>250</v>
      </c>
      <c r="L14" s="27">
        <v>2000</v>
      </c>
      <c r="M14" s="41">
        <v>50</v>
      </c>
      <c r="N14" s="26">
        <v>1</v>
      </c>
      <c r="O14" s="27">
        <f>S14/10</f>
        <v>40</v>
      </c>
      <c r="P14" s="27">
        <v>24000</v>
      </c>
      <c r="Q14" s="41">
        <v>100</v>
      </c>
      <c r="R14" s="26">
        <v>1</v>
      </c>
      <c r="S14" s="27">
        <v>400</v>
      </c>
      <c r="T14" s="27">
        <v>24000</v>
      </c>
      <c r="U14" s="41">
        <v>100</v>
      </c>
      <c r="V14" s="26">
        <v>1</v>
      </c>
      <c r="W14" s="27">
        <v>520</v>
      </c>
      <c r="X14" s="27">
        <v>6000</v>
      </c>
      <c r="Y14" s="27">
        <v>60</v>
      </c>
      <c r="Z14" s="4"/>
      <c r="AA14" s="4"/>
      <c r="AB14" s="4"/>
      <c r="AC14" s="4"/>
      <c r="AD14" s="4"/>
      <c r="AE14" s="4"/>
      <c r="AF14" s="4"/>
      <c r="AG14" s="19"/>
      <c r="AH14" s="26">
        <v>1</v>
      </c>
      <c r="AI14" s="27">
        <v>780</v>
      </c>
      <c r="AJ14" s="27">
        <v>6000</v>
      </c>
      <c r="AK14" s="41">
        <v>65</v>
      </c>
      <c r="AL14" s="26">
        <v>1</v>
      </c>
      <c r="AM14" s="27">
        <v>780</v>
      </c>
      <c r="AN14" s="27">
        <v>6000</v>
      </c>
      <c r="AO14" s="27">
        <v>65</v>
      </c>
      <c r="AP14" s="5"/>
    </row>
    <row r="15" ht="16.5" customHeight="1">
      <c r="A15" t="s" s="42">
        <v>26</v>
      </c>
      <c r="B15" s="43"/>
      <c r="C15" s="31">
        <f>SUM(B8*C8,B9*C9,B10*C10,B11*C11,B12*C12,B13*C13,B14*C14)/1000</f>
        <v>0.791</v>
      </c>
      <c r="D15" s="31">
        <f>SUM(B8*D8,B9*D9,B10*D10,B11*D11,B12*D12,B13*D13,B14*D14)</f>
        <v>5700</v>
      </c>
      <c r="E15" s="44">
        <f>SUM(B8*E8,B13*E13,B14*E14)</f>
        <v>16</v>
      </c>
      <c r="F15" s="43"/>
      <c r="G15" s="31">
        <f>SUM(F8*G8,F9*G9,F10*G10,F11*G11,F12*G12,F13*G13,F14*G14)/1000</f>
        <v>0.482</v>
      </c>
      <c r="H15" s="31">
        <f>SUM(F8*H8,F9*H9,F10*H10,F11*H11,F12*H12,F13*H13,F14*H14)</f>
        <v>5700</v>
      </c>
      <c r="I15" s="44">
        <f>SUM(F8*I8,F13*I13,F14*I14)</f>
        <v>32</v>
      </c>
      <c r="J15" s="43"/>
      <c r="K15" s="31">
        <f>SUM(J8*K8,J9*K9,J10*K10,J11*K11,J12*K12,J13*K13,J14*K14)/1000</f>
        <v>2.59</v>
      </c>
      <c r="L15" s="31">
        <f>SUM(J8*L8,J9*L9,J10*L10,J11*L11,J12*L12,J13*L13,J14*L14)</f>
        <v>12810</v>
      </c>
      <c r="M15" s="45">
        <f>SUM(J8*M8,J13*M13,J14*M14)</f>
        <v>59</v>
      </c>
      <c r="N15" s="46">
        <f>SUM(N8:N14)</f>
        <v>8</v>
      </c>
      <c r="O15" s="31">
        <f>SUM(N8*O8,N9*O9,N10*O10,N11*O11,N12*O12,N13*O13,N14*O14)/1000</f>
        <v>2.296</v>
      </c>
      <c r="P15" s="31">
        <f>SUM(N8*P8,N9*P9,N10*P10,N11*P11,N12*P12,N13*P13,N14*P14)</f>
        <v>54700</v>
      </c>
      <c r="Q15" s="45">
        <f>SUM(N8*Q8,N13*Q13,N14*Q14)</f>
        <v>150</v>
      </c>
      <c r="R15" s="30"/>
      <c r="S15" s="31">
        <f>SUM(R8*S8,R9*S9,R10*S10,R11*S11,R12*S12,R13*S13,R14*S14)/1000</f>
        <v>4</v>
      </c>
      <c r="T15" s="31">
        <f>SUM(R8*T8,R9*T9,R10*T10,R11*T11,R12*T12,R13*T13,R14*T14)</f>
        <v>54700</v>
      </c>
      <c r="U15" s="45">
        <f>SUM(R8*U8,R13*U13,R14*U14)</f>
        <v>150</v>
      </c>
      <c r="V15" s="30"/>
      <c r="W15" s="31">
        <f>SUM(V8*W8,V9*W9,V10*W10,V11*W11,V12*W12,V13*W13,V14*W14)/1000</f>
        <v>4.8</v>
      </c>
      <c r="X15" s="31">
        <f>SUM(V8*X8,V9*X9,V10*X10,V11*X11,V12*X12,V13*X13,V14*X14)</f>
        <v>32600</v>
      </c>
      <c r="Y15" s="31">
        <f>SUM(V8*Y8,V13*Y13,V14*Y14)</f>
        <v>80</v>
      </c>
      <c r="Z15" s="4"/>
      <c r="AA15" s="4"/>
      <c r="AB15" s="4"/>
      <c r="AC15" s="4"/>
      <c r="AD15" s="4"/>
      <c r="AE15" s="4"/>
      <c r="AF15" s="4"/>
      <c r="AG15" s="19"/>
      <c r="AH15" s="30"/>
      <c r="AI15" s="31">
        <f>SUM(AH8*AI8,AH9*AI9,AH10*AI10,AH11*AI11,AH12*AI12,AH13*AI13,AH14*AI14)/1000</f>
        <v>6.96</v>
      </c>
      <c r="AJ15" s="31">
        <f>SUM(AH8*AJ8,AH9*AJ9,AH10*AJ10,AH11*AJ11,AH12*AJ12,AH13*AJ13,AH14*AJ14)</f>
        <v>32600</v>
      </c>
      <c r="AK15" s="45">
        <f>SUM(AH8*AK8,AH13*AK13,AH14*AK14)</f>
        <v>87</v>
      </c>
      <c r="AL15" s="30"/>
      <c r="AM15" s="31">
        <f>SUM(AL8*AM8,AL9*AM9,AL10*AM10,AL11*AM11,AL12*AM12,AL13*AM13,AL14*AM14)/1000</f>
        <v>6.91</v>
      </c>
      <c r="AN15" s="31">
        <f>SUM(AL8*AN8,AL9*AN9,AL10*AN10,AL11*AN11,AL12*AN12,AL13*AN13,AL14*AN14)</f>
        <v>32600</v>
      </c>
      <c r="AO15" s="31">
        <f>SUM(AL8*AO8,AL13*AO13,AL14*AO14)</f>
        <v>82</v>
      </c>
      <c r="AP15" s="33"/>
    </row>
    <row r="16" ht="15.85" customHeight="1">
      <c r="A16" s="23"/>
      <c r="B16" s="47"/>
      <c r="C16" s="24"/>
      <c r="D16" s="24"/>
      <c r="E16" s="23"/>
      <c r="F16" s="47"/>
      <c r="G16" s="24"/>
      <c r="H16" s="24"/>
      <c r="I16" s="23"/>
      <c r="J16" s="47"/>
      <c r="K16" s="24"/>
      <c r="L16" s="24"/>
      <c r="M16" s="23"/>
      <c r="N16" s="47"/>
      <c r="O16" s="24"/>
      <c r="P16" s="24"/>
      <c r="Q16" s="23"/>
      <c r="R16" s="47"/>
      <c r="S16" s="24"/>
      <c r="T16" s="24"/>
      <c r="U16" s="23"/>
      <c r="V16" s="47"/>
      <c r="W16" s="24"/>
      <c r="X16" s="24"/>
      <c r="Y16" s="23"/>
      <c r="Z16" s="48"/>
      <c r="AA16" s="4"/>
      <c r="AB16" s="4"/>
      <c r="AC16" s="4"/>
      <c r="AD16" s="4"/>
      <c r="AE16" s="4"/>
      <c r="AF16" s="4"/>
      <c r="AG16" s="19"/>
      <c r="AH16" s="47"/>
      <c r="AI16" s="24"/>
      <c r="AJ16" s="24"/>
      <c r="AK16" s="23"/>
      <c r="AL16" s="47"/>
      <c r="AM16" s="24"/>
      <c r="AN16" s="24"/>
      <c r="AO16" s="23"/>
      <c r="AP16" s="49"/>
    </row>
    <row r="17" ht="15.35" customHeight="1">
      <c r="A17" t="s" s="50">
        <v>27</v>
      </c>
      <c r="B17" s="51"/>
      <c r="C17" s="52">
        <f>C7+C15</f>
        <v>1.291</v>
      </c>
      <c r="D17" s="52">
        <f>D7+D15</f>
        <v>7400</v>
      </c>
      <c r="E17" s="53">
        <f>E15</f>
        <v>16</v>
      </c>
      <c r="F17" s="51"/>
      <c r="G17" s="52">
        <f>G7+G15</f>
        <v>0.982</v>
      </c>
      <c r="H17" s="52">
        <f>H7+H15</f>
        <v>7400</v>
      </c>
      <c r="I17" s="53">
        <f>I15</f>
        <v>32</v>
      </c>
      <c r="J17" s="51"/>
      <c r="K17" s="52">
        <f>K7+K15</f>
        <v>5.14</v>
      </c>
      <c r="L17" s="52">
        <f>L7+L15</f>
        <v>22410</v>
      </c>
      <c r="M17" s="53">
        <f>M15</f>
        <v>59</v>
      </c>
      <c r="N17" s="51"/>
      <c r="O17" s="52">
        <f>O7+O15</f>
        <v>5.596</v>
      </c>
      <c r="P17" s="52">
        <f>P7+P15</f>
        <v>74200</v>
      </c>
      <c r="Q17" s="53">
        <f>Q15</f>
        <v>150</v>
      </c>
      <c r="R17" s="51"/>
      <c r="S17" s="52">
        <f>S7+S15</f>
        <v>7.1</v>
      </c>
      <c r="T17" s="52">
        <f>T7+T15</f>
        <v>71000</v>
      </c>
      <c r="U17" s="53">
        <f>U15</f>
        <v>150</v>
      </c>
      <c r="V17" s="51"/>
      <c r="W17" s="52">
        <f>W7+W15</f>
        <v>7.9</v>
      </c>
      <c r="X17" s="52">
        <f>X7+X15</f>
        <v>48900</v>
      </c>
      <c r="Y17" s="53">
        <f>Y15</f>
        <v>80</v>
      </c>
      <c r="Z17" s="48"/>
      <c r="AA17" s="4"/>
      <c r="AB17" s="4"/>
      <c r="AC17" s="4"/>
      <c r="AD17" s="4"/>
      <c r="AE17" s="4"/>
      <c r="AF17" s="4"/>
      <c r="AG17" s="19"/>
      <c r="AH17" s="51"/>
      <c r="AI17" s="52">
        <f>AI7+AI15</f>
        <v>10.06</v>
      </c>
      <c r="AJ17" s="52">
        <f>AJ7+AJ15</f>
        <v>48900</v>
      </c>
      <c r="AK17" s="53">
        <f>AK15</f>
        <v>87</v>
      </c>
      <c r="AL17" s="51"/>
      <c r="AM17" s="52">
        <f>AM7+AM15</f>
        <v>10.01</v>
      </c>
      <c r="AN17" s="52">
        <f>AN7+AN15</f>
        <v>48900</v>
      </c>
      <c r="AO17" s="53">
        <f>AO15</f>
        <v>82</v>
      </c>
      <c r="AP17" s="54"/>
    </row>
    <row r="18" ht="15.35" customHeight="1">
      <c r="A18" s="4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6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6"/>
      <c r="Y18" s="55"/>
      <c r="Z18" s="4"/>
      <c r="AA18" s="4"/>
      <c r="AB18" s="4"/>
      <c r="AC18" s="4"/>
      <c r="AD18" s="4"/>
      <c r="AE18" s="4"/>
      <c r="AF18" s="4"/>
      <c r="AG18" s="4"/>
      <c r="AH18" s="55"/>
      <c r="AI18" s="55"/>
      <c r="AJ18" s="55"/>
      <c r="AK18" s="55"/>
      <c r="AL18" s="55"/>
      <c r="AM18" s="55"/>
      <c r="AN18" s="55"/>
      <c r="AO18" s="55"/>
      <c r="AP18" s="55"/>
    </row>
    <row r="19" ht="15.3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57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57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ht="15.3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57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7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ht="15.35" customHeight="1">
      <c r="A21" t="s" s="2">
        <v>28</v>
      </c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ht="15.35" customHeight="1">
      <c r="A22" s="19"/>
      <c r="B22" t="s" s="59">
        <v>1</v>
      </c>
      <c r="C22" s="60"/>
      <c r="D22" t="s" s="59">
        <v>2</v>
      </c>
      <c r="E22" s="60"/>
      <c r="F22" t="s" s="59">
        <v>3</v>
      </c>
      <c r="G22" s="60"/>
      <c r="H22" t="s" s="59">
        <v>4</v>
      </c>
      <c r="I22" s="60"/>
      <c r="J22" t="s" s="59">
        <v>5</v>
      </c>
      <c r="K22" s="60"/>
      <c r="L22" t="s" s="59">
        <v>6</v>
      </c>
      <c r="M22" s="60"/>
      <c r="N22" t="s" s="59">
        <v>7</v>
      </c>
      <c r="O22" s="60"/>
      <c r="P22" t="s" s="59">
        <v>8</v>
      </c>
      <c r="Q22" s="60"/>
      <c r="R22" t="s" s="59">
        <v>29</v>
      </c>
      <c r="S22" s="60"/>
      <c r="T22" s="48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ht="15.35" customHeight="1">
      <c r="A23" t="s" s="50">
        <v>30</v>
      </c>
      <c r="B23" t="s" s="61">
        <v>13</v>
      </c>
      <c r="C23" t="s" s="50">
        <v>31</v>
      </c>
      <c r="D23" t="s" s="61">
        <v>13</v>
      </c>
      <c r="E23" t="s" s="50">
        <v>31</v>
      </c>
      <c r="F23" t="s" s="61">
        <v>13</v>
      </c>
      <c r="G23" t="s" s="50">
        <v>31</v>
      </c>
      <c r="H23" t="s" s="61">
        <v>13</v>
      </c>
      <c r="I23" t="s" s="50">
        <v>31</v>
      </c>
      <c r="J23" t="s" s="61">
        <v>13</v>
      </c>
      <c r="K23" t="s" s="50">
        <v>31</v>
      </c>
      <c r="L23" t="s" s="61">
        <v>13</v>
      </c>
      <c r="M23" t="s" s="50">
        <v>31</v>
      </c>
      <c r="N23" t="s" s="61">
        <v>13</v>
      </c>
      <c r="O23" t="s" s="50">
        <v>31</v>
      </c>
      <c r="P23" t="s" s="61">
        <v>13</v>
      </c>
      <c r="Q23" t="s" s="50">
        <v>31</v>
      </c>
      <c r="R23" t="s" s="61">
        <v>13</v>
      </c>
      <c r="S23" t="s" s="50">
        <v>31</v>
      </c>
      <c r="T23" s="48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ht="15.35" customHeight="1">
      <c r="A24" s="40">
        <v>1</v>
      </c>
      <c r="B24" s="62">
        <f>$A24*C$15</f>
        <v>0.791</v>
      </c>
      <c r="C24" s="63">
        <f>$A24*D$15</f>
        <v>5700</v>
      </c>
      <c r="D24" s="62">
        <f>$A24*G$15</f>
        <v>0.482</v>
      </c>
      <c r="E24" s="63">
        <f>$A24*H$15</f>
        <v>5700</v>
      </c>
      <c r="F24" s="62">
        <f>$A24*K$15</f>
        <v>2.59</v>
      </c>
      <c r="G24" s="63">
        <f>$A24*L$15</f>
        <v>12810</v>
      </c>
      <c r="H24" s="62">
        <f>$A24*O$15</f>
        <v>2.296</v>
      </c>
      <c r="I24" s="63">
        <f>$A24*P$15</f>
        <v>54700</v>
      </c>
      <c r="J24" s="62">
        <f>$A24*S$15</f>
        <v>4</v>
      </c>
      <c r="K24" s="63">
        <f>$A24*T$15</f>
        <v>54700</v>
      </c>
      <c r="L24" s="62">
        <f>$A24*W$15</f>
        <v>4.8</v>
      </c>
      <c r="M24" s="63">
        <f>$A24*X$15</f>
        <v>32600</v>
      </c>
      <c r="N24" s="62">
        <f>$A24*AA$15</f>
        <v>0</v>
      </c>
      <c r="O24" s="64">
        <f>$A24*AB$15</f>
        <v>0</v>
      </c>
      <c r="P24" s="62">
        <f>$A24*AE$15</f>
        <v>0</v>
      </c>
      <c r="Q24" s="64">
        <f>$A24*AF$15</f>
        <v>0</v>
      </c>
      <c r="R24" s="62">
        <f>$A24*AM15</f>
        <v>6.91</v>
      </c>
      <c r="S24" s="64">
        <f>$A24*AN15</f>
        <v>32600</v>
      </c>
      <c r="T24" s="48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ht="15.35" customHeight="1">
      <c r="A25" s="40">
        <f>A24+1</f>
        <v>2</v>
      </c>
      <c r="B25" s="62">
        <f>$A25*C$15</f>
        <v>1.582</v>
      </c>
      <c r="C25" s="63">
        <f>$A25*D$15</f>
        <v>11400</v>
      </c>
      <c r="D25" s="62">
        <f>$A25*G$15</f>
        <v>0.964</v>
      </c>
      <c r="E25" s="63">
        <f>$A25*H$15</f>
        <v>11400</v>
      </c>
      <c r="F25" s="62">
        <f>$A25*K$15</f>
        <v>5.18</v>
      </c>
      <c r="G25" s="63">
        <f>$A25*L$15</f>
        <v>25620</v>
      </c>
      <c r="H25" s="62">
        <f>$A25*O$15</f>
        <v>4.592</v>
      </c>
      <c r="I25" s="63">
        <f>$A25*P$15</f>
        <v>109400</v>
      </c>
      <c r="J25" s="62">
        <f>$A25*S$15</f>
        <v>8</v>
      </c>
      <c r="K25" s="63">
        <f>$A25*T$15</f>
        <v>109400</v>
      </c>
      <c r="L25" s="62">
        <f>$A25*W$15</f>
        <v>9.6</v>
      </c>
      <c r="M25" s="63">
        <f>$A25*X$15</f>
        <v>65200</v>
      </c>
      <c r="N25" s="62">
        <f>$A25*AA$15</f>
        <v>0</v>
      </c>
      <c r="O25" s="64">
        <f>$A25*AB$15</f>
        <v>0</v>
      </c>
      <c r="P25" s="62">
        <f>$A25*AE$15</f>
        <v>0</v>
      </c>
      <c r="Q25" s="64">
        <f>$A25*AF$15</f>
        <v>0</v>
      </c>
      <c r="R25" s="62">
        <f>$A25*AM15</f>
        <v>13.82</v>
      </c>
      <c r="S25" s="64">
        <f>$A25*AN15</f>
        <v>65200</v>
      </c>
      <c r="T25" s="48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ht="15.35" customHeight="1">
      <c r="A26" s="40">
        <f>A25+1</f>
        <v>3</v>
      </c>
      <c r="B26" s="62">
        <f>$A26*C$15</f>
        <v>2.373</v>
      </c>
      <c r="C26" s="63">
        <f>$A26*D$15</f>
        <v>17100</v>
      </c>
      <c r="D26" s="62">
        <f>$A26*G$15</f>
        <v>1.446</v>
      </c>
      <c r="E26" s="63">
        <f>$A26*H$15</f>
        <v>17100</v>
      </c>
      <c r="F26" s="62">
        <f>$A26*K$15</f>
        <v>7.77</v>
      </c>
      <c r="G26" s="63">
        <f>$A26*L$15</f>
        <v>38430</v>
      </c>
      <c r="H26" s="62">
        <f>$A26*O$15</f>
        <v>6.888</v>
      </c>
      <c r="I26" s="63">
        <f>$A26*P$15</f>
        <v>164100</v>
      </c>
      <c r="J26" s="62">
        <f>$A26*S$15</f>
        <v>12</v>
      </c>
      <c r="K26" s="63">
        <f>$A26*T$15</f>
        <v>164100</v>
      </c>
      <c r="L26" s="62">
        <f>$A26*W$15</f>
        <v>14.4</v>
      </c>
      <c r="M26" s="63">
        <f>$A26*X$15</f>
        <v>97800</v>
      </c>
      <c r="N26" s="62">
        <f>$A26*AA$15</f>
        <v>0</v>
      </c>
      <c r="O26" s="64">
        <f>$A26*AB$15</f>
        <v>0</v>
      </c>
      <c r="P26" s="62">
        <f>$A26*AE$15</f>
        <v>0</v>
      </c>
      <c r="Q26" s="64">
        <f>$A26*AF$15</f>
        <v>0</v>
      </c>
      <c r="R26" s="62">
        <f>$A26*AM15</f>
        <v>20.73</v>
      </c>
      <c r="S26" s="64">
        <f>$A26*AN15</f>
        <v>97800</v>
      </c>
      <c r="T26" s="48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ht="15.35" customHeight="1">
      <c r="A27" s="40">
        <f>A26+1</f>
        <v>4</v>
      </c>
      <c r="B27" s="62">
        <f>$A27*C$15</f>
        <v>3.164</v>
      </c>
      <c r="C27" s="63">
        <f>$A27*D$15</f>
        <v>22800</v>
      </c>
      <c r="D27" s="62">
        <f>$A27*G$15</f>
        <v>1.928</v>
      </c>
      <c r="E27" s="63">
        <f>$A27*H$15</f>
        <v>22800</v>
      </c>
      <c r="F27" s="62">
        <f>$A27*K$15</f>
        <v>10.36</v>
      </c>
      <c r="G27" s="63">
        <f>$A27*L$15</f>
        <v>51240</v>
      </c>
      <c r="H27" s="62">
        <f>$A27*O$15</f>
        <v>9.183999999999999</v>
      </c>
      <c r="I27" s="63">
        <f>$A27*P$15</f>
        <v>218800</v>
      </c>
      <c r="J27" s="62">
        <f>$A27*S$15</f>
        <v>16</v>
      </c>
      <c r="K27" s="63">
        <f>$A27*T$15</f>
        <v>218800</v>
      </c>
      <c r="L27" s="62">
        <f>$A27*W$15</f>
        <v>19.2</v>
      </c>
      <c r="M27" s="63">
        <f>$A27*X$15</f>
        <v>130400</v>
      </c>
      <c r="N27" s="62">
        <f>$A27*AA$15</f>
        <v>0</v>
      </c>
      <c r="O27" s="64">
        <f>$A27*AB$15</f>
        <v>0</v>
      </c>
      <c r="P27" s="62">
        <f>$A27*AE$15</f>
        <v>0</v>
      </c>
      <c r="Q27" s="64">
        <f>$A27*AF$15</f>
        <v>0</v>
      </c>
      <c r="R27" s="62">
        <f>$A27*AM15</f>
        <v>27.64</v>
      </c>
      <c r="S27" s="64">
        <f>$A27*AN15</f>
        <v>130400</v>
      </c>
      <c r="T27" s="48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ht="15.35" customHeight="1">
      <c r="A28" s="40">
        <f>A27+1</f>
        <v>5</v>
      </c>
      <c r="B28" s="62">
        <f>$A28*C$15</f>
        <v>3.955</v>
      </c>
      <c r="C28" s="63">
        <f>$A28*D$15</f>
        <v>28500</v>
      </c>
      <c r="D28" s="62">
        <f>$A28*G$15</f>
        <v>2.41</v>
      </c>
      <c r="E28" s="63">
        <f>$A28*H$15</f>
        <v>28500</v>
      </c>
      <c r="F28" s="62">
        <f>$A28*K$15</f>
        <v>12.95</v>
      </c>
      <c r="G28" s="63">
        <f>$A28*L$15</f>
        <v>64050</v>
      </c>
      <c r="H28" s="62">
        <f>$A28*O$15</f>
        <v>11.48</v>
      </c>
      <c r="I28" s="63">
        <f>$A28*P$15</f>
        <v>273500</v>
      </c>
      <c r="J28" s="62">
        <f>$A28*S$15</f>
        <v>20</v>
      </c>
      <c r="K28" s="63">
        <f>$A28*T$15</f>
        <v>273500</v>
      </c>
      <c r="L28" s="62">
        <f>$A28*W$15</f>
        <v>24</v>
      </c>
      <c r="M28" s="63">
        <f>$A28*X$15</f>
        <v>163000</v>
      </c>
      <c r="N28" s="62">
        <f>$A28*AA$15</f>
        <v>0</v>
      </c>
      <c r="O28" s="64">
        <f>$A28*AB$15</f>
        <v>0</v>
      </c>
      <c r="P28" s="62">
        <f>$A28*AE$15</f>
        <v>0</v>
      </c>
      <c r="Q28" s="64">
        <f>$A28*AF$15</f>
        <v>0</v>
      </c>
      <c r="R28" s="62">
        <f>$A28*AM15</f>
        <v>34.55</v>
      </c>
      <c r="S28" s="64">
        <f>$A28*AN15</f>
        <v>163000</v>
      </c>
      <c r="T28" s="48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ht="15.35" customHeight="1">
      <c r="A29" s="40">
        <f>A28+1</f>
        <v>6</v>
      </c>
      <c r="B29" s="62">
        <f>$A29*C$15</f>
        <v>4.746</v>
      </c>
      <c r="C29" s="63">
        <f>$A29*D$15</f>
        <v>34200</v>
      </c>
      <c r="D29" s="62">
        <f>$A29*G$15</f>
        <v>2.892</v>
      </c>
      <c r="E29" s="63">
        <f>$A29*H$15</f>
        <v>34200</v>
      </c>
      <c r="F29" s="62">
        <f>$A29*K$15</f>
        <v>15.54</v>
      </c>
      <c r="G29" s="63">
        <f>$A29*L$15</f>
        <v>76860</v>
      </c>
      <c r="H29" s="62">
        <f>$A29*O$15</f>
        <v>13.776</v>
      </c>
      <c r="I29" s="63">
        <f>$A29*P$15</f>
        <v>328200</v>
      </c>
      <c r="J29" s="62">
        <f>$A29*S$15</f>
        <v>24</v>
      </c>
      <c r="K29" s="63">
        <f>$A29*T$15</f>
        <v>328200</v>
      </c>
      <c r="L29" s="62">
        <f>$A29*W$15</f>
        <v>28.8</v>
      </c>
      <c r="M29" s="63">
        <f>$A29*X$15</f>
        <v>195600</v>
      </c>
      <c r="N29" s="62">
        <f>$A29*AA$15</f>
        <v>0</v>
      </c>
      <c r="O29" s="64">
        <f>$A29*AB$15</f>
        <v>0</v>
      </c>
      <c r="P29" s="62">
        <f>$A29*AE$15</f>
        <v>0</v>
      </c>
      <c r="Q29" s="64">
        <f>$A29*AF$15</f>
        <v>0</v>
      </c>
      <c r="R29" s="62">
        <f>$A29*AM15</f>
        <v>41.46</v>
      </c>
      <c r="S29" s="64">
        <f>$A29*AN15</f>
        <v>195600</v>
      </c>
      <c r="T29" s="48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ht="15.35" customHeight="1">
      <c r="A30" s="40">
        <f>A29+1</f>
        <v>7</v>
      </c>
      <c r="B30" s="62">
        <f>$A30*C$15</f>
        <v>5.537</v>
      </c>
      <c r="C30" s="63">
        <f>$A30*D$15</f>
        <v>39900</v>
      </c>
      <c r="D30" s="62">
        <f>$A30*G$15</f>
        <v>3.374</v>
      </c>
      <c r="E30" s="63">
        <f>$A30*H$15</f>
        <v>39900</v>
      </c>
      <c r="F30" s="62">
        <f>$A30*K$15</f>
        <v>18.13</v>
      </c>
      <c r="G30" s="63">
        <f>$A30*L$15</f>
        <v>89670</v>
      </c>
      <c r="H30" s="62">
        <f>$A30*O$15</f>
        <v>16.072</v>
      </c>
      <c r="I30" s="63">
        <f>$A30*P$15</f>
        <v>382900</v>
      </c>
      <c r="J30" s="62">
        <f>$A30*S$15</f>
        <v>28</v>
      </c>
      <c r="K30" s="63">
        <f>$A30*T$15</f>
        <v>382900</v>
      </c>
      <c r="L30" s="62">
        <f>$A30*W$15</f>
        <v>33.6</v>
      </c>
      <c r="M30" s="63">
        <f>$A30*X$15</f>
        <v>228200</v>
      </c>
      <c r="N30" s="62">
        <f>$A30*AA$15</f>
        <v>0</v>
      </c>
      <c r="O30" s="64">
        <f>$A30*AB$15</f>
        <v>0</v>
      </c>
      <c r="P30" s="62">
        <f>$A30*AE$15</f>
        <v>0</v>
      </c>
      <c r="Q30" s="64">
        <f>$A30*AF$15</f>
        <v>0</v>
      </c>
      <c r="R30" s="62">
        <f>$A30*AM15</f>
        <v>48.37</v>
      </c>
      <c r="S30" s="64">
        <f>$A30*AN15</f>
        <v>228200</v>
      </c>
      <c r="T30" s="48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ht="15.35" customHeight="1">
      <c r="A31" s="40">
        <f>A30+1</f>
        <v>8</v>
      </c>
      <c r="B31" s="62">
        <f>$A31*C$15</f>
        <v>6.328</v>
      </c>
      <c r="C31" s="63">
        <f>$A31*D$15</f>
        <v>45600</v>
      </c>
      <c r="D31" s="62">
        <f>$A31*G$15</f>
        <v>3.856</v>
      </c>
      <c r="E31" s="63">
        <f>$A31*H$15</f>
        <v>45600</v>
      </c>
      <c r="F31" s="62">
        <f>$A31*K$15</f>
        <v>20.72</v>
      </c>
      <c r="G31" s="63">
        <f>$A31*L$15</f>
        <v>102480</v>
      </c>
      <c r="H31" s="62">
        <f>$A31*O$15</f>
        <v>18.368</v>
      </c>
      <c r="I31" s="63">
        <f>$A31*P$15</f>
        <v>437600</v>
      </c>
      <c r="J31" s="62">
        <f>$A31*S$15</f>
        <v>32</v>
      </c>
      <c r="K31" s="63">
        <f>$A31*T$15</f>
        <v>437600</v>
      </c>
      <c r="L31" s="62">
        <f>$A31*W$15</f>
        <v>38.4</v>
      </c>
      <c r="M31" s="63">
        <f>$A31*X$15</f>
        <v>260800</v>
      </c>
      <c r="N31" s="62">
        <f>$A31*AA$15</f>
        <v>0</v>
      </c>
      <c r="O31" s="64">
        <f>$A31*AB$15</f>
        <v>0</v>
      </c>
      <c r="P31" s="62">
        <f>$A31*AE$15</f>
        <v>0</v>
      </c>
      <c r="Q31" s="64">
        <f>$A31*AF$15</f>
        <v>0</v>
      </c>
      <c r="R31" s="62">
        <f>$A31*AM15</f>
        <v>55.28</v>
      </c>
      <c r="S31" s="64">
        <f>$A31*AN15</f>
        <v>260800</v>
      </c>
      <c r="T31" s="48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ht="15.35" customHeight="1">
      <c r="A32" s="40">
        <f>A31+1</f>
        <v>9</v>
      </c>
      <c r="B32" s="62">
        <f>$A32*C$15</f>
        <v>7.119</v>
      </c>
      <c r="C32" s="63">
        <f>$A32*D$15</f>
        <v>51300</v>
      </c>
      <c r="D32" s="62">
        <f>$A32*G$15</f>
        <v>4.338</v>
      </c>
      <c r="E32" s="63">
        <f>$A32*H$15</f>
        <v>51300</v>
      </c>
      <c r="F32" s="62">
        <f>$A32*K$15</f>
        <v>23.31</v>
      </c>
      <c r="G32" s="63">
        <f>$A32*L$15</f>
        <v>115290</v>
      </c>
      <c r="H32" s="62">
        <f>$A32*O$15</f>
        <v>20.664</v>
      </c>
      <c r="I32" s="63">
        <f>$A32*P$15</f>
        <v>492300</v>
      </c>
      <c r="J32" s="62">
        <f>$A32*S$15</f>
        <v>36</v>
      </c>
      <c r="K32" s="63">
        <f>$A32*T$15</f>
        <v>492300</v>
      </c>
      <c r="L32" s="62">
        <f>$A32*W$15</f>
        <v>43.2</v>
      </c>
      <c r="M32" s="63">
        <f>$A32*X$15</f>
        <v>293400</v>
      </c>
      <c r="N32" s="62">
        <f>$A32*AA$15</f>
        <v>0</v>
      </c>
      <c r="O32" s="64">
        <f>$A32*AB$15</f>
        <v>0</v>
      </c>
      <c r="P32" s="62">
        <f>$A32*AE$15</f>
        <v>0</v>
      </c>
      <c r="Q32" s="64">
        <f>$A32*AF$15</f>
        <v>0</v>
      </c>
      <c r="R32" s="62">
        <f>$A32*AM15</f>
        <v>62.19</v>
      </c>
      <c r="S32" s="64">
        <f>$A32*AN15</f>
        <v>293400</v>
      </c>
      <c r="T32" s="48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ht="15.35" customHeight="1">
      <c r="A33" s="40">
        <f>A32+1</f>
        <v>10</v>
      </c>
      <c r="B33" s="62">
        <f>$A33*C$15</f>
        <v>7.91</v>
      </c>
      <c r="C33" s="63">
        <f>$A33*D$15</f>
        <v>57000</v>
      </c>
      <c r="D33" s="62">
        <f>$A33*G$15</f>
        <v>4.82</v>
      </c>
      <c r="E33" s="63">
        <f>$A33*H$15</f>
        <v>57000</v>
      </c>
      <c r="F33" s="62">
        <f>$A33*K$15</f>
        <v>25.9</v>
      </c>
      <c r="G33" s="63">
        <f>$A33*L$15</f>
        <v>128100</v>
      </c>
      <c r="H33" s="62">
        <f>$A33*O$15</f>
        <v>22.96</v>
      </c>
      <c r="I33" s="63">
        <f>$A33*P$15</f>
        <v>547000</v>
      </c>
      <c r="J33" s="62">
        <f>$A33*S$15</f>
        <v>40</v>
      </c>
      <c r="K33" s="63">
        <f>$A33*T$15</f>
        <v>547000</v>
      </c>
      <c r="L33" s="62">
        <f>$A33*W$15</f>
        <v>48</v>
      </c>
      <c r="M33" s="63">
        <f>$A33*X$15</f>
        <v>326000</v>
      </c>
      <c r="N33" s="62">
        <f>$A33*AA$15</f>
        <v>0</v>
      </c>
      <c r="O33" s="64">
        <f>$A33*AB$15</f>
        <v>0</v>
      </c>
      <c r="P33" s="62">
        <f>$A33*AE$15</f>
        <v>0</v>
      </c>
      <c r="Q33" s="64">
        <f>$A33*AF$15</f>
        <v>0</v>
      </c>
      <c r="R33" s="62">
        <f>$A33*AM15</f>
        <v>69.09999999999999</v>
      </c>
      <c r="S33" s="64">
        <f>$A33*AN15</f>
        <v>326000</v>
      </c>
      <c r="T33" s="48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</row>
    <row r="34" ht="15.35" customHeight="1">
      <c r="A34" s="40">
        <f>A33+1</f>
        <v>11</v>
      </c>
      <c r="B34" s="62">
        <f>$A34*C$15</f>
        <v>8.701000000000001</v>
      </c>
      <c r="C34" s="63">
        <f>$A34*D$15</f>
        <v>62700</v>
      </c>
      <c r="D34" s="62">
        <f>$A34*G$15</f>
        <v>5.302</v>
      </c>
      <c r="E34" s="63">
        <f>$A34*H$15</f>
        <v>62700</v>
      </c>
      <c r="F34" s="62">
        <f>$A34*K$15</f>
        <v>28.49</v>
      </c>
      <c r="G34" s="63">
        <f>$A34*L$15</f>
        <v>140910</v>
      </c>
      <c r="H34" s="62">
        <f>$A34*O$15</f>
        <v>25.256</v>
      </c>
      <c r="I34" s="63">
        <f>$A34*P$15</f>
        <v>601700</v>
      </c>
      <c r="J34" s="62">
        <f>$A34*S$15</f>
        <v>44</v>
      </c>
      <c r="K34" s="63">
        <f>$A34*T$15</f>
        <v>601700</v>
      </c>
      <c r="L34" s="62">
        <f>$A34*W$15</f>
        <v>52.8</v>
      </c>
      <c r="M34" s="63">
        <f>$A34*X$15</f>
        <v>358600</v>
      </c>
      <c r="N34" s="62">
        <f>$A34*AA$15</f>
        <v>0</v>
      </c>
      <c r="O34" s="64">
        <f>$A34*AB$15</f>
        <v>0</v>
      </c>
      <c r="P34" s="62">
        <f>$A34*AE$15</f>
        <v>0</v>
      </c>
      <c r="Q34" s="64">
        <f>$A34*AF$15</f>
        <v>0</v>
      </c>
      <c r="R34" s="62">
        <f>$A34*AM15</f>
        <v>76.01000000000001</v>
      </c>
      <c r="S34" s="64">
        <f>$A34*AN15</f>
        <v>358600</v>
      </c>
      <c r="T34" s="48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</row>
    <row r="35" ht="15.35" customHeight="1">
      <c r="A35" s="40">
        <f>A34+1</f>
        <v>12</v>
      </c>
      <c r="B35" s="62">
        <f>$A35*C$15</f>
        <v>9.492000000000001</v>
      </c>
      <c r="C35" s="63">
        <f>$A35*D$15</f>
        <v>68400</v>
      </c>
      <c r="D35" s="62">
        <f>$A35*G$15</f>
        <v>5.784</v>
      </c>
      <c r="E35" s="63">
        <f>$A35*H$15</f>
        <v>68400</v>
      </c>
      <c r="F35" s="62">
        <f>$A35*K$15</f>
        <v>31.08</v>
      </c>
      <c r="G35" s="63">
        <f>$A35*L$15</f>
        <v>153720</v>
      </c>
      <c r="H35" s="62">
        <f>$A35*O$15</f>
        <v>27.552</v>
      </c>
      <c r="I35" s="63">
        <f>$A35*P$15</f>
        <v>656400</v>
      </c>
      <c r="J35" s="62">
        <f>$A35*S$15</f>
        <v>48</v>
      </c>
      <c r="K35" s="63">
        <f>$A35*T$15</f>
        <v>656400</v>
      </c>
      <c r="L35" s="62">
        <f>$A35*W$15</f>
        <v>57.6</v>
      </c>
      <c r="M35" s="63">
        <f>$A35*X$15</f>
        <v>391200</v>
      </c>
      <c r="N35" s="62">
        <f>$A35*AA$15</f>
        <v>0</v>
      </c>
      <c r="O35" s="64">
        <f>$A35*AB$15</f>
        <v>0</v>
      </c>
      <c r="P35" s="62">
        <f>$A35*AE$15</f>
        <v>0</v>
      </c>
      <c r="Q35" s="64">
        <f>$A35*AF$15</f>
        <v>0</v>
      </c>
      <c r="R35" s="62">
        <f>$A35*AM15</f>
        <v>82.92</v>
      </c>
      <c r="S35" s="64">
        <f>$A35*AN15</f>
        <v>391200</v>
      </c>
      <c r="T35" s="48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</row>
    <row r="36" ht="15.35" customHeight="1">
      <c r="A36" s="40">
        <f>A35+1</f>
        <v>13</v>
      </c>
      <c r="B36" s="62">
        <f>$A36*C$15</f>
        <v>10.283</v>
      </c>
      <c r="C36" s="63">
        <f>$A36*D$15</f>
        <v>74100</v>
      </c>
      <c r="D36" s="62">
        <f>$A36*G$15</f>
        <v>6.266</v>
      </c>
      <c r="E36" s="63">
        <f>$A36*H$15</f>
        <v>74100</v>
      </c>
      <c r="F36" s="62">
        <f>$A36*K$15</f>
        <v>33.67</v>
      </c>
      <c r="G36" s="63">
        <f>$A36*L$15</f>
        <v>166530</v>
      </c>
      <c r="H36" s="62">
        <f>$A36*O$15</f>
        <v>29.848</v>
      </c>
      <c r="I36" s="63">
        <f>$A36*P$15</f>
        <v>711100</v>
      </c>
      <c r="J36" s="62">
        <f>$A36*S$15</f>
        <v>52</v>
      </c>
      <c r="K36" s="63">
        <f>$A36*T$15</f>
        <v>711100</v>
      </c>
      <c r="L36" s="62">
        <f>$A36*W$15</f>
        <v>62.4</v>
      </c>
      <c r="M36" s="63">
        <f>$A36*X$15</f>
        <v>423800</v>
      </c>
      <c r="N36" s="62">
        <f>$A36*AA$15</f>
        <v>0</v>
      </c>
      <c r="O36" s="64">
        <f>$A36*AB$15</f>
        <v>0</v>
      </c>
      <c r="P36" s="62">
        <f>$A36*AE$15</f>
        <v>0</v>
      </c>
      <c r="Q36" s="64">
        <f>$A36*AF$15</f>
        <v>0</v>
      </c>
      <c r="R36" s="62">
        <f>$A36*AM15</f>
        <v>89.83</v>
      </c>
      <c r="S36" s="64">
        <f>$A36*AN15</f>
        <v>423800</v>
      </c>
      <c r="T36" s="48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</row>
    <row r="37" ht="15.35" customHeight="1">
      <c r="A37" s="40">
        <f>A36+1</f>
        <v>14</v>
      </c>
      <c r="B37" s="62">
        <f>$A37*C$15</f>
        <v>11.074</v>
      </c>
      <c r="C37" s="63">
        <f>$A37*D$15</f>
        <v>79800</v>
      </c>
      <c r="D37" s="62">
        <f>$A37*G$15</f>
        <v>6.748</v>
      </c>
      <c r="E37" s="63">
        <f>$A37*H$15</f>
        <v>79800</v>
      </c>
      <c r="F37" s="62">
        <f>$A37*K$15</f>
        <v>36.26</v>
      </c>
      <c r="G37" s="63">
        <f>$A37*L$15</f>
        <v>179340</v>
      </c>
      <c r="H37" s="62">
        <f>$A37*O$15</f>
        <v>32.144</v>
      </c>
      <c r="I37" s="63">
        <f>$A37*P$15</f>
        <v>765800</v>
      </c>
      <c r="J37" s="62">
        <f>$A37*S$15</f>
        <v>56</v>
      </c>
      <c r="K37" s="63">
        <f>$A37*T$15</f>
        <v>765800</v>
      </c>
      <c r="L37" s="62">
        <f>$A37*W$15</f>
        <v>67.2</v>
      </c>
      <c r="M37" s="63">
        <f>$A37*X$15</f>
        <v>456400</v>
      </c>
      <c r="N37" s="62">
        <f>$A37*AA$15</f>
        <v>0</v>
      </c>
      <c r="O37" s="64">
        <f>$A37*AB$15</f>
        <v>0</v>
      </c>
      <c r="P37" s="62">
        <f>$A37*AE$15</f>
        <v>0</v>
      </c>
      <c r="Q37" s="64">
        <f>$A37*AF$15</f>
        <v>0</v>
      </c>
      <c r="R37" s="62">
        <f>$A37*AM15</f>
        <v>96.73999999999999</v>
      </c>
      <c r="S37" s="64">
        <f>$A37*AN15</f>
        <v>456400</v>
      </c>
      <c r="T37" s="48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</row>
    <row r="38" ht="15.35" customHeight="1">
      <c r="A38" s="40">
        <f>A37+1</f>
        <v>15</v>
      </c>
      <c r="B38" s="62">
        <f>$A38*C$15</f>
        <v>11.865</v>
      </c>
      <c r="C38" s="63">
        <f>$A38*D$15</f>
        <v>85500</v>
      </c>
      <c r="D38" s="62">
        <f>$A38*G$15</f>
        <v>7.23</v>
      </c>
      <c r="E38" s="63">
        <f>$A38*H$15</f>
        <v>85500</v>
      </c>
      <c r="F38" s="62">
        <f>$A38*K$15</f>
        <v>38.85</v>
      </c>
      <c r="G38" s="63">
        <f>$A38*L$15</f>
        <v>192150</v>
      </c>
      <c r="H38" s="62">
        <f>$A38*O$15</f>
        <v>34.44</v>
      </c>
      <c r="I38" s="63">
        <f>$A38*P$15</f>
        <v>820500</v>
      </c>
      <c r="J38" s="62">
        <f>$A38*S$15</f>
        <v>60</v>
      </c>
      <c r="K38" s="63">
        <f>$A38*T$15</f>
        <v>820500</v>
      </c>
      <c r="L38" s="62">
        <f>$A38*W$15</f>
        <v>72</v>
      </c>
      <c r="M38" s="63">
        <f>$A38*X$15</f>
        <v>489000</v>
      </c>
      <c r="N38" s="62">
        <f>$A38*AA$15</f>
        <v>0</v>
      </c>
      <c r="O38" s="64">
        <f>$A38*AB$15</f>
        <v>0</v>
      </c>
      <c r="P38" s="62">
        <f>$A38*AE$15</f>
        <v>0</v>
      </c>
      <c r="Q38" s="64">
        <f>$A38*AF$15</f>
        <v>0</v>
      </c>
      <c r="R38" s="62">
        <f>$A38*AM15</f>
        <v>103.65</v>
      </c>
      <c r="S38" s="64">
        <f>$A38*AN15</f>
        <v>489000</v>
      </c>
      <c r="T38" s="48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</row>
    <row r="39" ht="15.35" customHeight="1">
      <c r="A39" s="40">
        <f>A38+1</f>
        <v>16</v>
      </c>
      <c r="B39" s="62">
        <f>$A39*C$15</f>
        <v>12.656</v>
      </c>
      <c r="C39" s="63">
        <f>$A39*D$15</f>
        <v>91200</v>
      </c>
      <c r="D39" s="62">
        <f>$A39*G$15</f>
        <v>7.712</v>
      </c>
      <c r="E39" s="63">
        <f>$A39*H$15</f>
        <v>91200</v>
      </c>
      <c r="F39" s="62">
        <f>$A39*K$15</f>
        <v>41.44</v>
      </c>
      <c r="G39" s="63">
        <f>$A39*L$15</f>
        <v>204960</v>
      </c>
      <c r="H39" s="62">
        <f>$A39*O$15</f>
        <v>36.736</v>
      </c>
      <c r="I39" s="63">
        <f>$A39*P$15</f>
        <v>875200</v>
      </c>
      <c r="J39" s="62">
        <f>$A39*S$15</f>
        <v>64</v>
      </c>
      <c r="K39" s="63">
        <f>$A39*T$15</f>
        <v>875200</v>
      </c>
      <c r="L39" s="62">
        <f>$A39*W$15</f>
        <v>76.8</v>
      </c>
      <c r="M39" s="63">
        <f>$A39*X$15</f>
        <v>521600</v>
      </c>
      <c r="N39" s="62">
        <f>$A39*AA$15</f>
        <v>0</v>
      </c>
      <c r="O39" s="64">
        <f>$A39*AB$15</f>
        <v>0</v>
      </c>
      <c r="P39" s="62">
        <f>$A39*AE$15</f>
        <v>0</v>
      </c>
      <c r="Q39" s="64">
        <f>$A39*AF$15</f>
        <v>0</v>
      </c>
      <c r="R39" s="62">
        <f>$A39*AM15</f>
        <v>110.56</v>
      </c>
      <c r="S39" s="64">
        <f>$A39*AN15</f>
        <v>521600</v>
      </c>
      <c r="T39" s="48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</row>
    <row r="40" ht="15.35" customHeight="1">
      <c r="A40" s="40">
        <f>A39+1</f>
        <v>17</v>
      </c>
      <c r="B40" s="62">
        <f>$A40*C$15</f>
        <v>13.447</v>
      </c>
      <c r="C40" s="63">
        <f>$A40*D$15</f>
        <v>96900</v>
      </c>
      <c r="D40" s="62">
        <f>$A40*G$15</f>
        <v>8.194000000000001</v>
      </c>
      <c r="E40" s="63">
        <f>$A40*H$15</f>
        <v>96900</v>
      </c>
      <c r="F40" s="62">
        <f>$A40*K$15</f>
        <v>44.03</v>
      </c>
      <c r="G40" s="63">
        <f>$A40*L$15</f>
        <v>217770</v>
      </c>
      <c r="H40" s="62">
        <f>$A40*O$15</f>
        <v>39.032</v>
      </c>
      <c r="I40" s="63">
        <f>$A40*P$15</f>
        <v>929900</v>
      </c>
      <c r="J40" s="62">
        <f>$A40*S$15</f>
        <v>68</v>
      </c>
      <c r="K40" s="63">
        <f>$A40*T$15</f>
        <v>929900</v>
      </c>
      <c r="L40" s="62">
        <f>$A40*W$15</f>
        <v>81.59999999999999</v>
      </c>
      <c r="M40" s="63">
        <f>$A40*X$15</f>
        <v>554200</v>
      </c>
      <c r="N40" s="62">
        <f>$A40*AA$15</f>
        <v>0</v>
      </c>
      <c r="O40" s="64">
        <f>$A40*AB$15</f>
        <v>0</v>
      </c>
      <c r="P40" s="62">
        <f>$A40*AE$15</f>
        <v>0</v>
      </c>
      <c r="Q40" s="64">
        <f>$A40*AF$15</f>
        <v>0</v>
      </c>
      <c r="R40" s="62">
        <f>$A40*AM15</f>
        <v>117.47</v>
      </c>
      <c r="S40" s="64">
        <f>$A40*AN15</f>
        <v>554200</v>
      </c>
      <c r="T40" s="48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</row>
    <row r="41" ht="15.35" customHeight="1">
      <c r="A41" s="40">
        <f>A40+1</f>
        <v>18</v>
      </c>
      <c r="B41" s="62">
        <f>$A41*C$15</f>
        <v>14.238</v>
      </c>
      <c r="C41" s="63">
        <f>$A41*D$15</f>
        <v>102600</v>
      </c>
      <c r="D41" s="62">
        <f>$A41*G$15</f>
        <v>8.676</v>
      </c>
      <c r="E41" s="63">
        <f>$A41*H$15</f>
        <v>102600</v>
      </c>
      <c r="F41" s="62">
        <f>$A41*K$15</f>
        <v>46.62</v>
      </c>
      <c r="G41" s="63">
        <f>$A41*L$15</f>
        <v>230580</v>
      </c>
      <c r="H41" s="62">
        <f>$A41*O$15</f>
        <v>41.328</v>
      </c>
      <c r="I41" s="63">
        <f>$A41*P$15</f>
        <v>984600</v>
      </c>
      <c r="J41" s="62">
        <f>$A41*S$15</f>
        <v>72</v>
      </c>
      <c r="K41" s="63">
        <f>$A41*T$15</f>
        <v>984600</v>
      </c>
      <c r="L41" s="62">
        <f>$A41*W$15</f>
        <v>86.40000000000001</v>
      </c>
      <c r="M41" s="63">
        <f>$A41*X$15</f>
        <v>586800</v>
      </c>
      <c r="N41" s="62">
        <f>$A41*AA$15</f>
        <v>0</v>
      </c>
      <c r="O41" s="64">
        <f>$A41*AB$15</f>
        <v>0</v>
      </c>
      <c r="P41" s="62">
        <f>$A41*AE$15</f>
        <v>0</v>
      </c>
      <c r="Q41" s="64">
        <f>$A41*AF$15</f>
        <v>0</v>
      </c>
      <c r="R41" s="62">
        <f>$A41*AM15</f>
        <v>124.38</v>
      </c>
      <c r="S41" s="64">
        <f>$A41*AN15</f>
        <v>586800</v>
      </c>
      <c r="T41" s="48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</row>
    <row r="42" ht="15.35" customHeight="1">
      <c r="A42" s="40">
        <f>A41+1</f>
        <v>19</v>
      </c>
      <c r="B42" s="62">
        <f>$A42*C$15</f>
        <v>15.029</v>
      </c>
      <c r="C42" s="63">
        <f>$A42*D$15</f>
        <v>108300</v>
      </c>
      <c r="D42" s="62">
        <f>$A42*G$15</f>
        <v>9.157999999999999</v>
      </c>
      <c r="E42" s="63">
        <f>$A42*H$15</f>
        <v>108300</v>
      </c>
      <c r="F42" s="62">
        <f>$A42*K$15</f>
        <v>49.21</v>
      </c>
      <c r="G42" s="63">
        <f>$A42*L$15</f>
        <v>243390</v>
      </c>
      <c r="H42" s="62">
        <f>$A42*O$15</f>
        <v>43.624</v>
      </c>
      <c r="I42" s="63">
        <f>$A42*P$15</f>
        <v>1039300</v>
      </c>
      <c r="J42" s="62">
        <f>$A42*S$15</f>
        <v>76</v>
      </c>
      <c r="K42" s="63">
        <f>$A42*T$15</f>
        <v>1039300</v>
      </c>
      <c r="L42" s="62">
        <f>$A42*W$15</f>
        <v>91.2</v>
      </c>
      <c r="M42" s="63">
        <f>$A42*X$15</f>
        <v>619400</v>
      </c>
      <c r="N42" s="62">
        <f>$A42*AA$15</f>
        <v>0</v>
      </c>
      <c r="O42" s="64">
        <f>$A42*AB$15</f>
        <v>0</v>
      </c>
      <c r="P42" s="62">
        <f>$A42*AE$15</f>
        <v>0</v>
      </c>
      <c r="Q42" s="64">
        <f>$A42*AF$15</f>
        <v>0</v>
      </c>
      <c r="R42" s="62">
        <f>$A42*AM15</f>
        <v>131.29</v>
      </c>
      <c r="S42" s="64">
        <f>$A42*AN15</f>
        <v>619400</v>
      </c>
      <c r="T42" s="48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</row>
    <row r="43" ht="15.35" customHeight="1">
      <c r="A43" s="40">
        <f>A42+1</f>
        <v>20</v>
      </c>
      <c r="B43" s="65">
        <f>$A43*C$15</f>
        <v>15.82</v>
      </c>
      <c r="C43" s="66">
        <f>$A43*D$15</f>
        <v>114000</v>
      </c>
      <c r="D43" s="65">
        <f>$A43*G$15</f>
        <v>9.640000000000001</v>
      </c>
      <c r="E43" s="66">
        <f>$A43*H$15</f>
        <v>114000</v>
      </c>
      <c r="F43" s="62">
        <f>$A43*K$15</f>
        <v>51.8</v>
      </c>
      <c r="G43" s="63">
        <f>$A43*L$15</f>
        <v>256200</v>
      </c>
      <c r="H43" s="65">
        <f>$A43*O$15</f>
        <v>45.92</v>
      </c>
      <c r="I43" s="66">
        <f>$A43*P$15</f>
        <v>1094000</v>
      </c>
      <c r="J43" s="65">
        <f>$A43*S$15</f>
        <v>80</v>
      </c>
      <c r="K43" s="66">
        <f>$A43*T$15</f>
        <v>1094000</v>
      </c>
      <c r="L43" s="62">
        <f>$A43*W$15</f>
        <v>96</v>
      </c>
      <c r="M43" s="63">
        <f>$A43*X$15</f>
        <v>652000</v>
      </c>
      <c r="N43" s="65">
        <f>$A43*AA$15</f>
        <v>0</v>
      </c>
      <c r="O43" s="67">
        <f>$A43*AB$15</f>
        <v>0</v>
      </c>
      <c r="P43" s="65">
        <f>$A43*AE$15</f>
        <v>0</v>
      </c>
      <c r="Q43" s="67">
        <f>$A43*AF$15</f>
        <v>0</v>
      </c>
      <c r="R43" s="65">
        <f>$A43*AM15</f>
        <v>138.2</v>
      </c>
      <c r="S43" s="67">
        <f>$A43*AN15</f>
        <v>652000</v>
      </c>
      <c r="T43" s="48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</row>
    <row r="44" ht="15.35" customHeight="1">
      <c r="A44" s="40">
        <f>A43+1</f>
        <v>21</v>
      </c>
      <c r="B44" s="68">
        <f>$A44*C$15</f>
        <v>16.611</v>
      </c>
      <c r="C44" s="69">
        <f>$A44*D$15</f>
        <v>119700</v>
      </c>
      <c r="D44" s="68">
        <f>$A44*G$15</f>
        <v>10.122</v>
      </c>
      <c r="E44" s="69">
        <f>$A44*H$15</f>
        <v>119700</v>
      </c>
      <c r="F44" s="62">
        <f>$A44*K$15</f>
        <v>54.39</v>
      </c>
      <c r="G44" s="63">
        <f>$A44*L$15</f>
        <v>269010</v>
      </c>
      <c r="H44" s="68">
        <f>$A44*O$15</f>
        <v>48.216</v>
      </c>
      <c r="I44" s="69">
        <f>$A44*P$15</f>
        <v>1148700</v>
      </c>
      <c r="J44" s="68">
        <f>$A44*S$15</f>
        <v>84</v>
      </c>
      <c r="K44" s="69">
        <f>$A44*T$15</f>
        <v>1148700</v>
      </c>
      <c r="L44" s="62">
        <f>$A44*W$15</f>
        <v>100.8</v>
      </c>
      <c r="M44" s="63">
        <f>$A44*X$15</f>
        <v>684600</v>
      </c>
      <c r="N44" s="68">
        <f>$A44*AA$15</f>
        <v>0</v>
      </c>
      <c r="O44" s="70">
        <f>$A44*AB$15</f>
        <v>0</v>
      </c>
      <c r="P44" s="68">
        <f>$A44*AE$15</f>
        <v>0</v>
      </c>
      <c r="Q44" s="70">
        <f>$A44*AF$15</f>
        <v>0</v>
      </c>
      <c r="R44" s="68">
        <f>$A44*AM15</f>
        <v>145.11</v>
      </c>
      <c r="S44" s="70">
        <f>$A44*AN15</f>
        <v>684600</v>
      </c>
      <c r="T44" s="48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</row>
    <row r="45" ht="15.35" customHeight="1">
      <c r="A45" s="40">
        <f>A44+1</f>
        <v>22</v>
      </c>
      <c r="B45" s="68">
        <f>$A45*C$15</f>
        <v>17.402</v>
      </c>
      <c r="C45" s="69">
        <f>$A45*D$15</f>
        <v>125400</v>
      </c>
      <c r="D45" s="68">
        <f>$A45*G$15</f>
        <v>10.604</v>
      </c>
      <c r="E45" s="69">
        <f>$A45*H$15</f>
        <v>125400</v>
      </c>
      <c r="F45" s="62">
        <f>$A45*K$15</f>
        <v>56.98</v>
      </c>
      <c r="G45" s="63">
        <f>$A45*L$15</f>
        <v>281820</v>
      </c>
      <c r="H45" s="68">
        <f>$A45*O$15</f>
        <v>50.512</v>
      </c>
      <c r="I45" s="69">
        <f>$A45*P$15</f>
        <v>1203400</v>
      </c>
      <c r="J45" s="68">
        <f>$A45*S$15</f>
        <v>88</v>
      </c>
      <c r="K45" s="69">
        <f>$A45*T$15</f>
        <v>1203400</v>
      </c>
      <c r="L45" s="62">
        <f>$A45*W$15</f>
        <v>105.6</v>
      </c>
      <c r="M45" s="63">
        <f>$A45*X$15</f>
        <v>717200</v>
      </c>
      <c r="N45" s="68">
        <f>$A45*AA$15</f>
        <v>0</v>
      </c>
      <c r="O45" s="70">
        <f>$A45*AB$15</f>
        <v>0</v>
      </c>
      <c r="P45" s="68">
        <f>$A45*AE$15</f>
        <v>0</v>
      </c>
      <c r="Q45" s="70">
        <f>$A45*AF$15</f>
        <v>0</v>
      </c>
      <c r="R45" s="68">
        <f>$A45*AM15</f>
        <v>152.02</v>
      </c>
      <c r="S45" s="70">
        <f>$A45*AN15</f>
        <v>717200</v>
      </c>
      <c r="T45" s="48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</row>
    <row r="46" ht="15.35" customHeight="1">
      <c r="A46" s="40">
        <f>A45+1</f>
        <v>23</v>
      </c>
      <c r="B46" s="68">
        <f>$A46*C$15</f>
        <v>18.193</v>
      </c>
      <c r="C46" s="69">
        <f>$A46*D$15</f>
        <v>131100</v>
      </c>
      <c r="D46" s="68">
        <f>$A46*G$15</f>
        <v>11.086</v>
      </c>
      <c r="E46" s="69">
        <f>$A46*H$15</f>
        <v>131100</v>
      </c>
      <c r="F46" s="62">
        <f>$A46*K$15</f>
        <v>59.57</v>
      </c>
      <c r="G46" s="63">
        <f>$A46*L$15</f>
        <v>294630</v>
      </c>
      <c r="H46" s="68">
        <f>$A46*O$15</f>
        <v>52.808</v>
      </c>
      <c r="I46" s="69">
        <f>$A46*P$15</f>
        <v>1258100</v>
      </c>
      <c r="J46" s="68">
        <f>$A46*S$15</f>
        <v>92</v>
      </c>
      <c r="K46" s="69">
        <f>$A46*T$15</f>
        <v>1258100</v>
      </c>
      <c r="L46" s="62">
        <f>$A46*W$15</f>
        <v>110.4</v>
      </c>
      <c r="M46" s="63">
        <f>$A46*X$15</f>
        <v>749800</v>
      </c>
      <c r="N46" s="68">
        <f>$A46*AA$15</f>
        <v>0</v>
      </c>
      <c r="O46" s="70">
        <f>$A46*AB$15</f>
        <v>0</v>
      </c>
      <c r="P46" s="68">
        <f>$A46*AE$15</f>
        <v>0</v>
      </c>
      <c r="Q46" s="70">
        <f>$A46*AF$15</f>
        <v>0</v>
      </c>
      <c r="R46" s="68">
        <f>$A46*AM15</f>
        <v>158.93</v>
      </c>
      <c r="S46" s="70">
        <f>$A46*AN15</f>
        <v>749800</v>
      </c>
      <c r="T46" s="48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</row>
    <row r="47" ht="15.35" customHeight="1">
      <c r="A47" s="40">
        <f>A46+1</f>
        <v>24</v>
      </c>
      <c r="B47" s="68">
        <f>$A47*C$15</f>
        <v>18.984</v>
      </c>
      <c r="C47" s="69">
        <f>$A47*D$15</f>
        <v>136800</v>
      </c>
      <c r="D47" s="68">
        <f>$A47*G$15</f>
        <v>11.568</v>
      </c>
      <c r="E47" s="69">
        <f>$A47*H$15</f>
        <v>136800</v>
      </c>
      <c r="F47" s="62">
        <f>$A47*K$15</f>
        <v>62.16</v>
      </c>
      <c r="G47" s="63">
        <f>$A47*L$15</f>
        <v>307440</v>
      </c>
      <c r="H47" s="68">
        <f>$A47*O$15</f>
        <v>55.104</v>
      </c>
      <c r="I47" s="69">
        <f>$A47*P$15</f>
        <v>1312800</v>
      </c>
      <c r="J47" s="68">
        <f>$A47*S$15</f>
        <v>96</v>
      </c>
      <c r="K47" s="69">
        <f>$A47*T$15</f>
        <v>1312800</v>
      </c>
      <c r="L47" s="62">
        <f>$A47*W$15</f>
        <v>115.2</v>
      </c>
      <c r="M47" s="63">
        <f>$A47*X$15</f>
        <v>782400</v>
      </c>
      <c r="N47" s="68">
        <f>$A47*AA$15</f>
        <v>0</v>
      </c>
      <c r="O47" s="70">
        <f>$A47*AB$15</f>
        <v>0</v>
      </c>
      <c r="P47" s="68">
        <f>$A47*AE$15</f>
        <v>0</v>
      </c>
      <c r="Q47" s="70">
        <f>$A47*AF$15</f>
        <v>0</v>
      </c>
      <c r="R47" s="68">
        <f>$A47*AM15</f>
        <v>165.84</v>
      </c>
      <c r="S47" s="70">
        <f>$A47*AN15</f>
        <v>782400</v>
      </c>
      <c r="T47" s="48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</row>
    <row r="48" ht="15.35" customHeight="1">
      <c r="A48" s="40">
        <f>A47+1</f>
        <v>25</v>
      </c>
      <c r="B48" s="68">
        <f>$A48*C$15</f>
        <v>19.775</v>
      </c>
      <c r="C48" s="69">
        <f>$A48*D$15</f>
        <v>142500</v>
      </c>
      <c r="D48" s="68">
        <f>$A48*G$15</f>
        <v>12.05</v>
      </c>
      <c r="E48" s="69">
        <f>$A48*H$15</f>
        <v>142500</v>
      </c>
      <c r="F48" s="62">
        <f>$A48*K$15</f>
        <v>64.75</v>
      </c>
      <c r="G48" s="63">
        <f>$A48*L$15</f>
        <v>320250</v>
      </c>
      <c r="H48" s="68">
        <f>$A48*O$15</f>
        <v>57.4</v>
      </c>
      <c r="I48" s="69">
        <f>$A48*P$15</f>
        <v>1367500</v>
      </c>
      <c r="J48" s="68">
        <f>$A48*S$15</f>
        <v>100</v>
      </c>
      <c r="K48" s="69">
        <f>$A48*T$15</f>
        <v>1367500</v>
      </c>
      <c r="L48" s="62">
        <f>$A48*W$15</f>
        <v>120</v>
      </c>
      <c r="M48" s="63">
        <f>$A48*X$15</f>
        <v>815000</v>
      </c>
      <c r="N48" s="68">
        <f>$A48*AA$15</f>
        <v>0</v>
      </c>
      <c r="O48" s="70">
        <f>$A48*AB$15</f>
        <v>0</v>
      </c>
      <c r="P48" s="68">
        <f>$A48*AE$15</f>
        <v>0</v>
      </c>
      <c r="Q48" s="70">
        <f>$A48*AF$15</f>
        <v>0</v>
      </c>
      <c r="R48" s="68">
        <f>$A48*AM15</f>
        <v>172.75</v>
      </c>
      <c r="S48" s="70">
        <f>$A48*AN15</f>
        <v>815000</v>
      </c>
      <c r="T48" s="48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</row>
    <row r="49" ht="15.35" customHeight="1">
      <c r="A49" s="40">
        <f>A48+1</f>
        <v>26</v>
      </c>
      <c r="B49" s="68">
        <f>$A49*C$15</f>
        <v>20.566</v>
      </c>
      <c r="C49" s="69">
        <f>$A49*D$15</f>
        <v>148200</v>
      </c>
      <c r="D49" s="68">
        <f>$A49*G$15</f>
        <v>12.532</v>
      </c>
      <c r="E49" s="69">
        <f>$A49*H$15</f>
        <v>148200</v>
      </c>
      <c r="F49" s="62">
        <f>$A49*K$15</f>
        <v>67.34</v>
      </c>
      <c r="G49" s="63">
        <f>$A49*L$15</f>
        <v>333060</v>
      </c>
      <c r="H49" s="68">
        <f>$A49*O$15</f>
        <v>59.696</v>
      </c>
      <c r="I49" s="69">
        <f>$A49*P$15</f>
        <v>1422200</v>
      </c>
      <c r="J49" s="68">
        <f>$A49*S$15</f>
        <v>104</v>
      </c>
      <c r="K49" s="69">
        <f>$A49*T$15</f>
        <v>1422200</v>
      </c>
      <c r="L49" s="62">
        <f>$A49*W$15</f>
        <v>124.8</v>
      </c>
      <c r="M49" s="63">
        <f>$A49*X$15</f>
        <v>847600</v>
      </c>
      <c r="N49" s="68">
        <f>$A49*AA$15</f>
        <v>0</v>
      </c>
      <c r="O49" s="70">
        <f>$A49*AB$15</f>
        <v>0</v>
      </c>
      <c r="P49" s="68">
        <f>$A49*AE$15</f>
        <v>0</v>
      </c>
      <c r="Q49" s="70">
        <f>$A49*AF$15</f>
        <v>0</v>
      </c>
      <c r="R49" s="68">
        <f>$A49*AM15</f>
        <v>179.66</v>
      </c>
      <c r="S49" s="70">
        <f>$A49*AN15</f>
        <v>847600</v>
      </c>
      <c r="T49" s="48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</row>
  </sheetData>
  <mergeCells count="19">
    <mergeCell ref="L22:M22"/>
    <mergeCell ref="V3:Y3"/>
    <mergeCell ref="B3:E3"/>
    <mergeCell ref="F3:I3"/>
    <mergeCell ref="J3:M3"/>
    <mergeCell ref="N3:Q3"/>
    <mergeCell ref="R3:U3"/>
    <mergeCell ref="B22:C22"/>
    <mergeCell ref="D22:E22"/>
    <mergeCell ref="F22:G22"/>
    <mergeCell ref="H22:I22"/>
    <mergeCell ref="J22:K22"/>
    <mergeCell ref="Z3:AC3"/>
    <mergeCell ref="AD3:AG3"/>
    <mergeCell ref="AH3:AK3"/>
    <mergeCell ref="N22:O22"/>
    <mergeCell ref="P22:Q22"/>
    <mergeCell ref="AL3:AO3"/>
    <mergeCell ref="R22:S22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13"/>
  <sheetViews>
    <sheetView workbookViewId="0" showGridLines="0" defaultGridColor="1"/>
  </sheetViews>
  <sheetFormatPr defaultColWidth="11" defaultRowHeight="15.75" customHeight="1" outlineLevelRow="0" outlineLevelCol="0"/>
  <cols>
    <col min="1" max="1" width="20" style="71" customWidth="1"/>
    <col min="2" max="2" width="5.35156" style="71" customWidth="1"/>
    <col min="3" max="3" width="16.8516" style="71" customWidth="1"/>
    <col min="4" max="4" width="13.1719" style="71" customWidth="1"/>
    <col min="5" max="5" width="4.67188" style="71" customWidth="1"/>
    <col min="6" max="6" width="16.8516" style="71" customWidth="1"/>
    <col min="7" max="7" width="13.1719" style="71" customWidth="1"/>
    <col min="8" max="8" width="4.67188" style="71" customWidth="1"/>
    <col min="9" max="9" width="16.8516" style="71" customWidth="1"/>
    <col min="10" max="10" width="13.1719" style="71" customWidth="1"/>
    <col min="11" max="16384" width="11" style="71" customWidth="1"/>
  </cols>
  <sheetData>
    <row r="1" ht="15.35" customHeight="1">
      <c r="A1" t="s" s="72">
        <v>32</v>
      </c>
      <c r="B1" s="73"/>
      <c r="C1" t="s" s="74">
        <v>1</v>
      </c>
      <c r="D1" s="73"/>
      <c r="E1" s="73"/>
      <c r="F1" t="s" s="74">
        <v>3</v>
      </c>
      <c r="G1" s="73"/>
      <c r="H1" s="73"/>
      <c r="I1" t="s" s="74">
        <v>29</v>
      </c>
      <c r="J1" s="75"/>
    </row>
    <row r="2" ht="15.35" customHeight="1">
      <c r="A2" s="76"/>
      <c r="B2" t="s" s="77">
        <v>13</v>
      </c>
      <c r="C2" t="s" s="77">
        <v>33</v>
      </c>
      <c r="D2" t="s" s="77">
        <v>34</v>
      </c>
      <c r="E2" t="s" s="77">
        <v>13</v>
      </c>
      <c r="F2" t="s" s="77">
        <v>33</v>
      </c>
      <c r="G2" t="s" s="77">
        <v>34</v>
      </c>
      <c r="H2" t="s" s="77">
        <v>13</v>
      </c>
      <c r="I2" t="s" s="77">
        <v>33</v>
      </c>
      <c r="J2" t="s" s="78">
        <v>34</v>
      </c>
    </row>
    <row r="3" ht="15.35" customHeight="1">
      <c r="A3" t="s" s="79">
        <v>18</v>
      </c>
      <c r="B3" s="80">
        <f>'data'!C7</f>
        <v>0.5</v>
      </c>
      <c r="C3" s="80">
        <f>('data'!D7)/1024</f>
        <v>1.66015625</v>
      </c>
      <c r="D3" s="80">
        <f>'data'!E7</f>
        <v>0</v>
      </c>
      <c r="E3" s="80">
        <f>'data'!K7</f>
        <v>2.55</v>
      </c>
      <c r="F3" s="80">
        <f>'data'!L7/1024</f>
        <v>9.375</v>
      </c>
      <c r="G3" s="80">
        <f>'data'!M7</f>
        <v>0</v>
      </c>
      <c r="H3" s="80">
        <f>'data'!AM7</f>
        <v>3.1</v>
      </c>
      <c r="I3" s="80">
        <f>'data'!AN7/1024</f>
        <v>15.91796875</v>
      </c>
      <c r="J3" s="81">
        <f>'data'!AO7</f>
        <v>0</v>
      </c>
    </row>
    <row r="4" ht="15.35" customHeight="1">
      <c r="A4" t="s" s="79">
        <v>26</v>
      </c>
      <c r="B4" s="80">
        <f>'data'!C15</f>
        <v>0.791</v>
      </c>
      <c r="C4" s="80">
        <f>('data'!D15)/1024</f>
        <v>5.56640625</v>
      </c>
      <c r="D4" s="80">
        <f>'data'!E15</f>
        <v>16</v>
      </c>
      <c r="E4" s="80">
        <f>'data'!K15</f>
        <v>2.59</v>
      </c>
      <c r="F4" s="80">
        <f>'data'!L15/1024</f>
        <v>12.509765625</v>
      </c>
      <c r="G4" s="80">
        <f>'data'!M15</f>
        <v>59</v>
      </c>
      <c r="H4" s="80">
        <f>'data'!AM15</f>
        <v>6.91</v>
      </c>
      <c r="I4" s="80">
        <f>'data'!AN15/1024</f>
        <v>31.8359375</v>
      </c>
      <c r="J4" s="81">
        <f>'data'!AO15</f>
        <v>82</v>
      </c>
    </row>
    <row r="5" ht="15.35" customHeight="1">
      <c r="A5" t="s" s="79">
        <v>27</v>
      </c>
      <c r="B5" s="80">
        <f>B4+B3</f>
        <v>1.291</v>
      </c>
      <c r="C5" s="80">
        <f>C4+C3</f>
        <v>7.2265625</v>
      </c>
      <c r="D5" s="80">
        <f>D4+D3</f>
        <v>16</v>
      </c>
      <c r="E5" s="80">
        <f>E4+E3</f>
        <v>5.14</v>
      </c>
      <c r="F5" s="80">
        <f>F4+F3</f>
        <v>21.884765625</v>
      </c>
      <c r="G5" s="80">
        <f>G4+G3</f>
        <v>59</v>
      </c>
      <c r="H5" s="80">
        <f>H4+H3</f>
        <v>10.01</v>
      </c>
      <c r="I5" s="80">
        <f>I3+I4</f>
        <v>47.75390625</v>
      </c>
      <c r="J5" s="81">
        <f>J3+J4</f>
        <v>82</v>
      </c>
    </row>
    <row r="6" ht="15.35" customHeight="1">
      <c r="A6" s="82"/>
      <c r="B6" s="82"/>
      <c r="C6" s="82"/>
      <c r="D6" s="82"/>
      <c r="E6" s="82"/>
      <c r="F6" s="82"/>
      <c r="G6" s="82"/>
      <c r="H6" s="82"/>
      <c r="I6" s="82"/>
      <c r="J6" s="82"/>
    </row>
    <row r="7" ht="15.3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ht="15.35" customHeight="1">
      <c r="A8" s="83"/>
      <c r="B8" s="83"/>
      <c r="C8" s="83"/>
      <c r="D8" s="83"/>
      <c r="E8" s="83"/>
      <c r="F8" s="83"/>
      <c r="G8" s="83"/>
      <c r="H8" s="83"/>
      <c r="I8" s="83"/>
      <c r="J8" s="83"/>
    </row>
    <row r="9" ht="15.35" customHeight="1">
      <c r="A9" s="76"/>
      <c r="B9" s="84"/>
      <c r="C9" s="84"/>
      <c r="D9" s="84"/>
      <c r="E9" s="84"/>
      <c r="F9" s="84"/>
      <c r="G9" s="84"/>
      <c r="H9" s="84"/>
      <c r="I9" s="84"/>
      <c r="J9" s="85"/>
    </row>
    <row r="10" ht="15.35" customHeight="1">
      <c r="A10" s="76"/>
      <c r="B10" s="84"/>
      <c r="C10" s="84"/>
      <c r="D10" s="84"/>
      <c r="E10" s="84"/>
      <c r="F10" s="84"/>
      <c r="G10" s="84"/>
      <c r="H10" s="84"/>
      <c r="I10" s="84"/>
      <c r="J10" s="85"/>
    </row>
    <row r="11" ht="15.35" customHeight="1">
      <c r="A11" s="76"/>
      <c r="B11" s="80"/>
      <c r="C11" s="80"/>
      <c r="D11" s="80"/>
      <c r="E11" s="80"/>
      <c r="F11" s="80"/>
      <c r="G11" s="80"/>
      <c r="H11" s="80"/>
      <c r="I11" s="80"/>
      <c r="J11" s="81"/>
    </row>
    <row r="12" ht="15.35" customHeight="1">
      <c r="A12" s="76"/>
      <c r="B12" s="80"/>
      <c r="C12" s="80"/>
      <c r="D12" s="80"/>
      <c r="E12" s="80"/>
      <c r="F12" s="80"/>
      <c r="G12" s="80"/>
      <c r="H12" s="80"/>
      <c r="I12" s="80"/>
      <c r="J12" s="81"/>
    </row>
    <row r="13" ht="15.35" customHeight="1">
      <c r="A13" s="86"/>
      <c r="B13" s="87"/>
      <c r="C13" s="87"/>
      <c r="D13" s="87"/>
      <c r="E13" s="87"/>
      <c r="F13" s="87"/>
      <c r="G13" s="87"/>
      <c r="H13" s="88"/>
      <c r="I13" s="87"/>
      <c r="J13" s="8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22"/>
  <sheetViews>
    <sheetView workbookViewId="0" showGridLines="0" defaultGridColor="1"/>
  </sheetViews>
  <sheetFormatPr defaultColWidth="11" defaultRowHeight="15.75" customHeight="1" outlineLevelRow="0" outlineLevelCol="0"/>
  <cols>
    <col min="1" max="1" width="21" style="90" customWidth="1"/>
    <col min="2" max="10" width="11" style="90" customWidth="1"/>
    <col min="11" max="16384" width="11" style="90" customWidth="1"/>
  </cols>
  <sheetData>
    <row r="1" ht="15.35" customHeight="1">
      <c r="A1" t="s" s="72">
        <v>32</v>
      </c>
      <c r="B1" s="73"/>
      <c r="C1" t="s" s="74">
        <v>1</v>
      </c>
      <c r="D1" s="73"/>
      <c r="E1" s="73"/>
      <c r="F1" t="s" s="74">
        <v>3</v>
      </c>
      <c r="G1" s="73"/>
      <c r="H1" s="73"/>
      <c r="I1" t="s" s="74">
        <v>29</v>
      </c>
      <c r="J1" s="75"/>
    </row>
    <row r="2" ht="15.35" customHeight="1">
      <c r="A2" t="s" s="79">
        <v>35</v>
      </c>
      <c r="B2" t="s" s="77">
        <v>13</v>
      </c>
      <c r="C2" t="s" s="77">
        <v>33</v>
      </c>
      <c r="D2" t="s" s="77">
        <v>34</v>
      </c>
      <c r="E2" t="s" s="77">
        <v>13</v>
      </c>
      <c r="F2" t="s" s="77">
        <v>33</v>
      </c>
      <c r="G2" t="s" s="77">
        <v>34</v>
      </c>
      <c r="H2" t="s" s="77">
        <v>13</v>
      </c>
      <c r="I2" t="s" s="77">
        <v>33</v>
      </c>
      <c r="J2" t="s" s="78">
        <v>34</v>
      </c>
    </row>
    <row r="3" ht="15.35" customHeight="1">
      <c r="A3" s="91">
        <v>1</v>
      </c>
      <c r="B3" s="92">
        <f>$A3*'Table1'!B$4</f>
        <v>0.791</v>
      </c>
      <c r="C3" s="92">
        <f>$A3*'Table1'!C$4</f>
        <v>5.56640625</v>
      </c>
      <c r="D3" s="92">
        <f>$A3*'Table1'!D$4</f>
        <v>16</v>
      </c>
      <c r="E3" s="92">
        <f>$A3*'Table1'!E$4</f>
        <v>2.59</v>
      </c>
      <c r="F3" s="92">
        <f>$A3*'Table1'!F$4</f>
        <v>12.509765625</v>
      </c>
      <c r="G3" s="92">
        <f>$A3*'Table1'!G$4</f>
        <v>59</v>
      </c>
      <c r="H3" s="92">
        <f>$A3*'Table1'!H$4</f>
        <v>6.91</v>
      </c>
      <c r="I3" s="92">
        <f>$A3*'Table1'!I$4</f>
        <v>31.8359375</v>
      </c>
      <c r="J3" s="93">
        <f>$A3*'Table1'!J$4</f>
        <v>82</v>
      </c>
    </row>
    <row r="4" ht="15.35" customHeight="1">
      <c r="A4" s="91">
        <v>2</v>
      </c>
      <c r="B4" s="92">
        <f>$A4*'Table1'!B$4</f>
        <v>1.582</v>
      </c>
      <c r="C4" s="92">
        <f>$A4*'Table1'!C$4</f>
        <v>11.1328125</v>
      </c>
      <c r="D4" s="92">
        <f>$A4*'Table1'!D$4</f>
        <v>32</v>
      </c>
      <c r="E4" s="92">
        <f>$A4*'Table1'!E$4</f>
        <v>5.18</v>
      </c>
      <c r="F4" s="92">
        <f>$A4*'Table1'!F$4</f>
        <v>25.01953125</v>
      </c>
      <c r="G4" s="92">
        <f>$A4*'Table1'!G$4</f>
        <v>118</v>
      </c>
      <c r="H4" s="92">
        <f>$A4*'Table1'!H$4</f>
        <v>13.82</v>
      </c>
      <c r="I4" s="92">
        <f>$A4*'Table1'!I$4</f>
        <v>63.671875</v>
      </c>
      <c r="J4" s="93">
        <f>$A4*'Table1'!J$4</f>
        <v>164</v>
      </c>
    </row>
    <row r="5" ht="15.35" customHeight="1">
      <c r="A5" s="91">
        <v>3</v>
      </c>
      <c r="B5" s="92">
        <f>$A5*'Table1'!B$4</f>
        <v>2.373</v>
      </c>
      <c r="C5" s="92">
        <f>$A5*'Table1'!C$4</f>
        <v>16.69921875</v>
      </c>
      <c r="D5" s="92">
        <f>$A5*'Table1'!D$4</f>
        <v>48</v>
      </c>
      <c r="E5" s="92">
        <f>$A5*'Table1'!E$4</f>
        <v>7.77</v>
      </c>
      <c r="F5" s="92">
        <f>$A5*'Table1'!F$4</f>
        <v>37.529296875</v>
      </c>
      <c r="G5" s="92">
        <f>$A5*'Table1'!G$4</f>
        <v>177</v>
      </c>
      <c r="H5" s="92">
        <f>$A5*'Table1'!H$4</f>
        <v>20.73</v>
      </c>
      <c r="I5" s="92">
        <f>$A5*'Table1'!I$4</f>
        <v>95.5078125</v>
      </c>
      <c r="J5" s="93">
        <f>$A5*'Table1'!J$4</f>
        <v>246</v>
      </c>
    </row>
    <row r="6" ht="15.35" customHeight="1">
      <c r="A6" s="91">
        <v>4</v>
      </c>
      <c r="B6" s="92">
        <f>$A6*'Table1'!B$4</f>
        <v>3.164</v>
      </c>
      <c r="C6" s="92">
        <f>$A6*'Table1'!C$4</f>
        <v>22.265625</v>
      </c>
      <c r="D6" s="92">
        <f>$A6*'Table1'!D$4</f>
        <v>64</v>
      </c>
      <c r="E6" s="92">
        <f>$A6*'Table1'!E$4</f>
        <v>10.36</v>
      </c>
      <c r="F6" s="92">
        <f>$A6*'Table1'!F$4</f>
        <v>50.0390625</v>
      </c>
      <c r="G6" s="92">
        <f>$A6*'Table1'!G$4</f>
        <v>236</v>
      </c>
      <c r="H6" s="92">
        <f>$A6*'Table1'!H$4</f>
        <v>27.64</v>
      </c>
      <c r="I6" s="92">
        <f>$A6*'Table1'!I$4</f>
        <v>127.34375</v>
      </c>
      <c r="J6" s="93">
        <f>$A6*'Table1'!J$4</f>
        <v>328</v>
      </c>
    </row>
    <row r="7" ht="15.35" customHeight="1">
      <c r="A7" s="91">
        <v>5</v>
      </c>
      <c r="B7" s="92">
        <f>$A7*'Table1'!B$4</f>
        <v>3.955</v>
      </c>
      <c r="C7" s="92">
        <f>$A7*'Table1'!C$4</f>
        <v>27.83203125</v>
      </c>
      <c r="D7" s="92">
        <f>$A7*'Table1'!D$4</f>
        <v>80</v>
      </c>
      <c r="E7" s="92">
        <f>$A7*'Table1'!E$4</f>
        <v>12.95</v>
      </c>
      <c r="F7" s="92">
        <f>$A7*'Table1'!F$4</f>
        <v>62.548828125</v>
      </c>
      <c r="G7" s="92">
        <f>$A7*'Table1'!G$4</f>
        <v>295</v>
      </c>
      <c r="H7" s="92">
        <f>$A7*'Table1'!H$4</f>
        <v>34.55</v>
      </c>
      <c r="I7" s="92">
        <f>$A7*'Table1'!I$4</f>
        <v>159.1796875</v>
      </c>
      <c r="J7" s="93">
        <f>$A7*'Table1'!J$4</f>
        <v>410</v>
      </c>
    </row>
    <row r="8" ht="15.35" customHeight="1">
      <c r="A8" s="91">
        <v>6</v>
      </c>
      <c r="B8" s="92">
        <f>$A8*'Table1'!B$4</f>
        <v>4.746</v>
      </c>
      <c r="C8" s="92">
        <f>$A8*'Table1'!C$4</f>
        <v>33.3984375</v>
      </c>
      <c r="D8" s="92">
        <f>$A8*'Table1'!D$4</f>
        <v>96</v>
      </c>
      <c r="E8" s="92">
        <f>$A8*'Table1'!E$4</f>
        <v>15.54</v>
      </c>
      <c r="F8" s="92">
        <f>$A8*'Table1'!F$4</f>
        <v>75.05859375</v>
      </c>
      <c r="G8" s="92">
        <f>$A8*'Table1'!G$4</f>
        <v>354</v>
      </c>
      <c r="H8" s="92">
        <f>$A8*'Table1'!H$4</f>
        <v>41.46</v>
      </c>
      <c r="I8" s="92">
        <f>$A8*'Table1'!I$4</f>
        <v>191.015625</v>
      </c>
      <c r="J8" s="93">
        <f>$A8*'Table1'!J$4</f>
        <v>492</v>
      </c>
    </row>
    <row r="9" ht="15.35" customHeight="1">
      <c r="A9" s="91">
        <v>7</v>
      </c>
      <c r="B9" s="92">
        <f>$A9*'Table1'!B$4</f>
        <v>5.537</v>
      </c>
      <c r="C9" s="92">
        <f>$A9*'Table1'!C$4</f>
        <v>38.96484375</v>
      </c>
      <c r="D9" s="92">
        <f>$A9*'Table1'!D$4</f>
        <v>112</v>
      </c>
      <c r="E9" s="92">
        <f>$A9*'Table1'!E$4</f>
        <v>18.13</v>
      </c>
      <c r="F9" s="92">
        <f>$A9*'Table1'!F$4</f>
        <v>87.568359375</v>
      </c>
      <c r="G9" s="92">
        <f>$A9*'Table1'!G$4</f>
        <v>413</v>
      </c>
      <c r="H9" s="92">
        <f>$A9*'Table1'!H$4</f>
        <v>48.37</v>
      </c>
      <c r="I9" s="92">
        <f>$A9*'Table1'!I$4</f>
        <v>222.8515625</v>
      </c>
      <c r="J9" s="93">
        <f>$A9*'Table1'!J$4</f>
        <v>574</v>
      </c>
    </row>
    <row r="10" ht="15.35" customHeight="1">
      <c r="A10" s="91">
        <v>8</v>
      </c>
      <c r="B10" s="92">
        <f>$A10*'Table1'!B$4</f>
        <v>6.328</v>
      </c>
      <c r="C10" s="92">
        <f>$A10*'Table1'!C$4</f>
        <v>44.53125</v>
      </c>
      <c r="D10" s="92">
        <f>$A10*'Table1'!D$4</f>
        <v>128</v>
      </c>
      <c r="E10" s="92">
        <f>$A10*'Table1'!E$4</f>
        <v>20.72</v>
      </c>
      <c r="F10" s="92">
        <f>$A10*'Table1'!F$4</f>
        <v>100.078125</v>
      </c>
      <c r="G10" s="92">
        <f>$A10*'Table1'!G$4</f>
        <v>472</v>
      </c>
      <c r="H10" s="92">
        <f>$A10*'Table1'!H$4</f>
        <v>55.28</v>
      </c>
      <c r="I10" s="92">
        <f>$A10*'Table1'!I$4</f>
        <v>254.6875</v>
      </c>
      <c r="J10" s="93">
        <f>$A10*'Table1'!J$4</f>
        <v>656</v>
      </c>
    </row>
    <row r="11" ht="15.35" customHeight="1">
      <c r="A11" s="91">
        <v>9</v>
      </c>
      <c r="B11" s="92">
        <f>$A11*'Table1'!B$4</f>
        <v>7.119</v>
      </c>
      <c r="C11" s="92">
        <f>$A11*'Table1'!C$4</f>
        <v>50.09765625</v>
      </c>
      <c r="D11" s="92">
        <f>$A11*'Table1'!D$4</f>
        <v>144</v>
      </c>
      <c r="E11" s="92">
        <f>$A11*'Table1'!E$4</f>
        <v>23.31</v>
      </c>
      <c r="F11" s="92">
        <f>$A11*'Table1'!F$4</f>
        <v>112.587890625</v>
      </c>
      <c r="G11" s="92">
        <f>$A11*'Table1'!G$4</f>
        <v>531</v>
      </c>
      <c r="H11" s="92">
        <f>$A11*'Table1'!H$4</f>
        <v>62.19</v>
      </c>
      <c r="I11" s="92">
        <f>$A11*'Table1'!I$4</f>
        <v>286.5234375</v>
      </c>
      <c r="J11" s="93">
        <f>$A11*'Table1'!J$4</f>
        <v>738</v>
      </c>
    </row>
    <row r="12" ht="15.35" customHeight="1">
      <c r="A12" s="91">
        <v>10</v>
      </c>
      <c r="B12" s="92">
        <f>$A12*'Table1'!B$4</f>
        <v>7.91</v>
      </c>
      <c r="C12" s="92">
        <f>$A12*'Table1'!C$4</f>
        <v>55.6640625</v>
      </c>
      <c r="D12" s="92">
        <f>$A12*'Table1'!D$4</f>
        <v>160</v>
      </c>
      <c r="E12" s="92">
        <f>$A12*'Table1'!E$4</f>
        <v>25.9</v>
      </c>
      <c r="F12" s="92">
        <f>$A12*'Table1'!F$4</f>
        <v>125.09765625</v>
      </c>
      <c r="G12" s="92">
        <f>$A12*'Table1'!G$4</f>
        <v>590</v>
      </c>
      <c r="H12" s="92">
        <f>$A12*'Table1'!H$4</f>
        <v>69.09999999999999</v>
      </c>
      <c r="I12" s="92">
        <f>$A12*'Table1'!I$4</f>
        <v>318.359375</v>
      </c>
      <c r="J12" s="93">
        <f>$A12*'Table1'!J$4</f>
        <v>820</v>
      </c>
    </row>
    <row r="13" ht="15.35" customHeight="1">
      <c r="A13" s="91">
        <v>11</v>
      </c>
      <c r="B13" s="92">
        <f>$A13*'Table1'!B$4</f>
        <v>8.701000000000001</v>
      </c>
      <c r="C13" s="92">
        <f>$A13*'Table1'!C$4</f>
        <v>61.23046875</v>
      </c>
      <c r="D13" s="92">
        <f>$A13*'Table1'!D$4</f>
        <v>176</v>
      </c>
      <c r="E13" s="92">
        <f>$A13*'Table1'!E$4</f>
        <v>28.49</v>
      </c>
      <c r="F13" s="92">
        <f>$A13*'Table1'!F$4</f>
        <v>137.607421875</v>
      </c>
      <c r="G13" s="92">
        <f>$A13*'Table1'!G$4</f>
        <v>649</v>
      </c>
      <c r="H13" s="92">
        <f>$A13*'Table1'!H$4</f>
        <v>76.01000000000001</v>
      </c>
      <c r="I13" s="92">
        <f>$A13*'Table1'!I$4</f>
        <v>350.1953125</v>
      </c>
      <c r="J13" s="93">
        <f>$A13*'Table1'!J$4</f>
        <v>902</v>
      </c>
    </row>
    <row r="14" ht="15.35" customHeight="1">
      <c r="A14" s="91">
        <v>12</v>
      </c>
      <c r="B14" s="92">
        <f>$A14*'Table1'!B$4</f>
        <v>9.492000000000001</v>
      </c>
      <c r="C14" s="92">
        <f>$A14*'Table1'!C$4</f>
        <v>66.796875</v>
      </c>
      <c r="D14" s="92">
        <f>$A14*'Table1'!D$4</f>
        <v>192</v>
      </c>
      <c r="E14" s="92">
        <f>$A14*'Table1'!E$4</f>
        <v>31.08</v>
      </c>
      <c r="F14" s="92">
        <f>$A14*'Table1'!F$4</f>
        <v>150.1171875</v>
      </c>
      <c r="G14" s="92">
        <f>$A14*'Table1'!G$4</f>
        <v>708</v>
      </c>
      <c r="H14" s="92">
        <f>$A14*'Table1'!H$4</f>
        <v>82.92</v>
      </c>
      <c r="I14" s="92">
        <f>$A14*'Table1'!I$4</f>
        <v>382.03125</v>
      </c>
      <c r="J14" s="93">
        <f>$A14*'Table1'!J$4</f>
        <v>984</v>
      </c>
    </row>
    <row r="15" ht="15.35" customHeight="1">
      <c r="A15" s="91">
        <v>13</v>
      </c>
      <c r="B15" s="92">
        <f>$A15*'Table1'!B$4</f>
        <v>10.283</v>
      </c>
      <c r="C15" s="92">
        <f>$A15*'Table1'!C$4</f>
        <v>72.36328125</v>
      </c>
      <c r="D15" s="92">
        <f>$A15*'Table1'!D$4</f>
        <v>208</v>
      </c>
      <c r="E15" s="92">
        <f>$A15*'Table1'!E$4</f>
        <v>33.67</v>
      </c>
      <c r="F15" s="92">
        <f>$A15*'Table1'!F$4</f>
        <v>162.626953125</v>
      </c>
      <c r="G15" s="92">
        <f>$A15*'Table1'!G$4</f>
        <v>767</v>
      </c>
      <c r="H15" s="92">
        <f>$A15*'Table1'!H$4</f>
        <v>89.83</v>
      </c>
      <c r="I15" s="92">
        <f>$A15*'Table1'!I$4</f>
        <v>413.8671875</v>
      </c>
      <c r="J15" s="93">
        <f>$A15*'Table1'!J$4</f>
        <v>1066</v>
      </c>
    </row>
    <row r="16" ht="15.35" customHeight="1">
      <c r="A16" s="91">
        <v>14</v>
      </c>
      <c r="B16" s="92">
        <f>$A16*'Table1'!B$4</f>
        <v>11.074</v>
      </c>
      <c r="C16" s="92">
        <f>$A16*'Table1'!C$4</f>
        <v>77.9296875</v>
      </c>
      <c r="D16" s="92">
        <f>$A16*'Table1'!D$4</f>
        <v>224</v>
      </c>
      <c r="E16" s="92">
        <f>$A16*'Table1'!E$4</f>
        <v>36.26</v>
      </c>
      <c r="F16" s="92">
        <f>$A16*'Table1'!F$4</f>
        <v>175.13671875</v>
      </c>
      <c r="G16" s="92">
        <f>$A16*'Table1'!G$4</f>
        <v>826</v>
      </c>
      <c r="H16" s="92">
        <f>$A16*'Table1'!H$4</f>
        <v>96.73999999999999</v>
      </c>
      <c r="I16" s="92">
        <f>$A16*'Table1'!I$4</f>
        <v>445.703125</v>
      </c>
      <c r="J16" s="93">
        <f>$A16*'Table1'!J$4</f>
        <v>1148</v>
      </c>
    </row>
    <row r="17" ht="15.35" customHeight="1">
      <c r="A17" s="91">
        <v>15</v>
      </c>
      <c r="B17" s="92">
        <f>$A17*'Table1'!B$4</f>
        <v>11.865</v>
      </c>
      <c r="C17" s="92">
        <f>$A17*'Table1'!C$4</f>
        <v>83.49609375</v>
      </c>
      <c r="D17" s="92">
        <f>$A17*'Table1'!D$4</f>
        <v>240</v>
      </c>
      <c r="E17" s="92">
        <f>$A17*'Table1'!E$4</f>
        <v>38.85</v>
      </c>
      <c r="F17" s="92">
        <f>$A17*'Table1'!F$4</f>
        <v>187.646484375</v>
      </c>
      <c r="G17" s="92">
        <f>$A17*'Table1'!G$4</f>
        <v>885</v>
      </c>
      <c r="H17" s="92">
        <f>$A17*'Table1'!H$4</f>
        <v>103.65</v>
      </c>
      <c r="I17" s="92">
        <f>$A17*'Table1'!I$4</f>
        <v>477.5390625</v>
      </c>
      <c r="J17" s="93">
        <f>$A17*'Table1'!J$4</f>
        <v>1230</v>
      </c>
    </row>
    <row r="18" ht="15.35" customHeight="1">
      <c r="A18" s="91">
        <v>16</v>
      </c>
      <c r="B18" s="92">
        <f>$A18*'Table1'!B$4</f>
        <v>12.656</v>
      </c>
      <c r="C18" s="92">
        <f>$A18*'Table1'!C$4</f>
        <v>89.0625</v>
      </c>
      <c r="D18" s="92">
        <f>$A18*'Table1'!D$4</f>
        <v>256</v>
      </c>
      <c r="E18" s="92">
        <f>$A18*'Table1'!E$4</f>
        <v>41.44</v>
      </c>
      <c r="F18" s="92">
        <f>$A18*'Table1'!F$4</f>
        <v>200.15625</v>
      </c>
      <c r="G18" s="92">
        <f>$A18*'Table1'!G$4</f>
        <v>944</v>
      </c>
      <c r="H18" s="92">
        <f>$A18*'Table1'!H$4</f>
        <v>110.56</v>
      </c>
      <c r="I18" s="92">
        <f>$A18*'Table1'!I$4</f>
        <v>509.375</v>
      </c>
      <c r="J18" s="93">
        <f>$A18*'Table1'!J$4</f>
        <v>1312</v>
      </c>
    </row>
    <row r="19" ht="15.35" customHeight="1">
      <c r="A19" s="91">
        <v>17</v>
      </c>
      <c r="B19" s="92">
        <f>$A19*'Table1'!B$4</f>
        <v>13.447</v>
      </c>
      <c r="C19" s="92">
        <f>$A19*'Table1'!C$4</f>
        <v>94.62890625</v>
      </c>
      <c r="D19" s="92">
        <f>$A19*'Table1'!D$4</f>
        <v>272</v>
      </c>
      <c r="E19" s="92">
        <f>$A19*'Table1'!E$4</f>
        <v>44.03</v>
      </c>
      <c r="F19" s="92">
        <f>$A19*'Table1'!F$4</f>
        <v>212.666015625</v>
      </c>
      <c r="G19" s="92">
        <f>$A19*'Table1'!G$4</f>
        <v>1003</v>
      </c>
      <c r="H19" s="92">
        <f>$A19*'Table1'!H$4</f>
        <v>117.47</v>
      </c>
      <c r="I19" s="92">
        <f>$A19*'Table1'!I$4</f>
        <v>541.2109375</v>
      </c>
      <c r="J19" s="93">
        <f>$A19*'Table1'!J$4</f>
        <v>1394</v>
      </c>
    </row>
    <row r="20" ht="15.35" customHeight="1">
      <c r="A20" s="91">
        <v>18</v>
      </c>
      <c r="B20" s="92">
        <f>$A20*'Table1'!B$4</f>
        <v>14.238</v>
      </c>
      <c r="C20" s="92">
        <f>$A20*'Table1'!C$4</f>
        <v>100.1953125</v>
      </c>
      <c r="D20" s="92">
        <f>$A20*'Table1'!D$4</f>
        <v>288</v>
      </c>
      <c r="E20" s="92">
        <f>$A20*'Table1'!E$4</f>
        <v>46.62</v>
      </c>
      <c r="F20" s="92">
        <f>$A20*'Table1'!F$4</f>
        <v>225.17578125</v>
      </c>
      <c r="G20" s="92">
        <f>$A20*'Table1'!G$4</f>
        <v>1062</v>
      </c>
      <c r="H20" s="92">
        <f>$A20*'Table1'!H$4</f>
        <v>124.38</v>
      </c>
      <c r="I20" s="92">
        <f>$A20*'Table1'!I$4</f>
        <v>573.046875</v>
      </c>
      <c r="J20" s="93">
        <f>$A20*'Table1'!J$4</f>
        <v>1476</v>
      </c>
    </row>
    <row r="21" ht="15.35" customHeight="1">
      <c r="A21" s="91">
        <v>19</v>
      </c>
      <c r="B21" s="92">
        <f>$A21*'Table1'!B$4</f>
        <v>15.029</v>
      </c>
      <c r="C21" s="92">
        <f>$A21*'Table1'!C$4</f>
        <v>105.76171875</v>
      </c>
      <c r="D21" s="92">
        <f>$A21*'Table1'!D$4</f>
        <v>304</v>
      </c>
      <c r="E21" s="92">
        <f>$A21*'Table1'!E$4</f>
        <v>49.21</v>
      </c>
      <c r="F21" s="92">
        <f>$A21*'Table1'!F$4</f>
        <v>237.685546875</v>
      </c>
      <c r="G21" s="92">
        <f>$A21*'Table1'!G$4</f>
        <v>1121</v>
      </c>
      <c r="H21" s="92">
        <f>$A21*'Table1'!H$4</f>
        <v>131.29</v>
      </c>
      <c r="I21" s="92">
        <f>$A21*'Table1'!I$4</f>
        <v>604.8828125</v>
      </c>
      <c r="J21" s="93">
        <f>$A21*'Table1'!J$4</f>
        <v>1558</v>
      </c>
    </row>
    <row r="22" ht="15.35" customHeight="1">
      <c r="A22" s="94">
        <v>20</v>
      </c>
      <c r="B22" s="95">
        <f>$A22*'Table1'!B$4</f>
        <v>15.82</v>
      </c>
      <c r="C22" s="95">
        <f>$A22*'Table1'!C$4</f>
        <v>111.328125</v>
      </c>
      <c r="D22" s="95">
        <f>$A22*'Table1'!D$4</f>
        <v>320</v>
      </c>
      <c r="E22" s="95">
        <f>$A22*'Table1'!E$4</f>
        <v>51.8</v>
      </c>
      <c r="F22" s="95">
        <f>$A22*'Table1'!F$4</f>
        <v>250.1953125</v>
      </c>
      <c r="G22" s="95">
        <f>$A22*'Table1'!G$4</f>
        <v>1180</v>
      </c>
      <c r="H22" s="95">
        <f>$A22*'Table1'!H$4</f>
        <v>138.2</v>
      </c>
      <c r="I22" s="95">
        <f>$A22*'Table1'!I$4</f>
        <v>636.71875</v>
      </c>
      <c r="J22" s="96">
        <f>$A22*'Table1'!J$4</f>
        <v>1640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22"/>
  <sheetViews>
    <sheetView workbookViewId="0" showGridLines="0" defaultGridColor="1"/>
  </sheetViews>
  <sheetFormatPr defaultColWidth="11" defaultRowHeight="15.75" customHeight="1" outlineLevelRow="0" outlineLevelCol="0"/>
  <cols>
    <col min="1" max="1" width="21" style="97" customWidth="1"/>
    <col min="2" max="10" width="11" style="97" customWidth="1"/>
    <col min="11" max="16384" width="11" style="97" customWidth="1"/>
  </cols>
  <sheetData>
    <row r="1" ht="15.35" customHeight="1">
      <c r="A1" t="s" s="72">
        <v>32</v>
      </c>
      <c r="B1" s="73"/>
      <c r="C1" t="s" s="74">
        <v>1</v>
      </c>
      <c r="D1" s="73"/>
      <c r="E1" s="73"/>
      <c r="F1" t="s" s="74">
        <v>3</v>
      </c>
      <c r="G1" s="73"/>
      <c r="H1" s="73"/>
      <c r="I1" t="s" s="74">
        <v>29</v>
      </c>
      <c r="J1" s="75"/>
    </row>
    <row r="2" ht="15.35" customHeight="1">
      <c r="A2" t="s" s="79">
        <v>35</v>
      </c>
      <c r="B2" t="s" s="77">
        <v>13</v>
      </c>
      <c r="C2" t="s" s="77">
        <v>33</v>
      </c>
      <c r="D2" t="s" s="77">
        <v>34</v>
      </c>
      <c r="E2" t="s" s="77">
        <v>13</v>
      </c>
      <c r="F2" t="s" s="77">
        <v>33</v>
      </c>
      <c r="G2" t="s" s="77">
        <v>34</v>
      </c>
      <c r="H2" t="s" s="77">
        <v>13</v>
      </c>
      <c r="I2" t="s" s="77">
        <v>33</v>
      </c>
      <c r="J2" t="s" s="78">
        <v>34</v>
      </c>
    </row>
    <row r="3" ht="15.35" customHeight="1">
      <c r="A3" s="91">
        <v>1</v>
      </c>
      <c r="B3" s="80">
        <f>$A3*'Table1'!B$3</f>
        <v>0.5</v>
      </c>
      <c r="C3" s="80">
        <f>$A3*'Table1'!C$3</f>
        <v>1.66015625</v>
      </c>
      <c r="D3" s="80">
        <v>0</v>
      </c>
      <c r="E3" s="80">
        <f>$A3*'Table1'!E$3</f>
        <v>2.55</v>
      </c>
      <c r="F3" s="80">
        <f>$A3*'Table1'!F$3</f>
        <v>9.375</v>
      </c>
      <c r="G3" s="80">
        <f>$A3*'Table1'!G$3</f>
        <v>0</v>
      </c>
      <c r="H3" s="80">
        <f>$A3*'Table1'!H$3</f>
        <v>3.1</v>
      </c>
      <c r="I3" s="80">
        <f>$A3*'Table1'!I$3</f>
        <v>15.91796875</v>
      </c>
      <c r="J3" s="81">
        <f>$A3*'Table1'!J$3</f>
        <v>0</v>
      </c>
    </row>
    <row r="4" ht="15.35" customHeight="1">
      <c r="A4" s="91">
        <v>2</v>
      </c>
      <c r="B4" s="80">
        <f>$A4*'Table1'!B$3</f>
        <v>1</v>
      </c>
      <c r="C4" s="80">
        <f>$A4*'Table1'!C$3</f>
        <v>3.3203125</v>
      </c>
      <c r="D4" s="80">
        <v>0</v>
      </c>
      <c r="E4" s="80">
        <f>$A4*'Table1'!E$3</f>
        <v>5.1</v>
      </c>
      <c r="F4" s="80">
        <f>$A4*'Table1'!F$3</f>
        <v>18.75</v>
      </c>
      <c r="G4" s="80">
        <f>$A4*'Table1'!G$3</f>
        <v>0</v>
      </c>
      <c r="H4" s="80">
        <f>$A4*'Table1'!H$3</f>
        <v>6.2</v>
      </c>
      <c r="I4" s="80">
        <f>$A4*'Table1'!I$3</f>
        <v>31.8359375</v>
      </c>
      <c r="J4" s="81">
        <f>$A4*'Table1'!J$3</f>
        <v>0</v>
      </c>
    </row>
    <row r="5" ht="15.35" customHeight="1">
      <c r="A5" s="91">
        <v>3</v>
      </c>
      <c r="B5" s="80">
        <f>$A5*'Table1'!B$3</f>
        <v>1.5</v>
      </c>
      <c r="C5" s="80">
        <f>$A5*'Table1'!C$3</f>
        <v>4.98046875</v>
      </c>
      <c r="D5" s="80">
        <v>0</v>
      </c>
      <c r="E5" s="80">
        <f>$A5*'Table1'!E$3</f>
        <v>7.65</v>
      </c>
      <c r="F5" s="80">
        <f>$A5*'Table1'!F$3</f>
        <v>28.125</v>
      </c>
      <c r="G5" s="80">
        <f>$A5*'Table1'!G$3</f>
        <v>0</v>
      </c>
      <c r="H5" s="80">
        <f>$A5*'Table1'!H$3</f>
        <v>9.300000000000001</v>
      </c>
      <c r="I5" s="80">
        <f>$A5*'Table1'!I$3</f>
        <v>47.75390625</v>
      </c>
      <c r="J5" s="81">
        <f>$A5*'Table1'!J$3</f>
        <v>0</v>
      </c>
    </row>
    <row r="6" ht="15.35" customHeight="1">
      <c r="A6" s="91">
        <v>4</v>
      </c>
      <c r="B6" s="80">
        <f>$A6*'Table1'!B$3</f>
        <v>2</v>
      </c>
      <c r="C6" s="80">
        <f>$A6*'Table1'!C$3</f>
        <v>6.640625</v>
      </c>
      <c r="D6" s="80">
        <v>0</v>
      </c>
      <c r="E6" s="80">
        <f>$A6*'Table1'!E$3</f>
        <v>10.2</v>
      </c>
      <c r="F6" s="80">
        <f>$A6*'Table1'!F$3</f>
        <v>37.5</v>
      </c>
      <c r="G6" s="80">
        <f>$A6*'Table1'!G$3</f>
        <v>0</v>
      </c>
      <c r="H6" s="80">
        <f>$A6*'Table1'!H$3</f>
        <v>12.4</v>
      </c>
      <c r="I6" s="80">
        <f>$A6*'Table1'!I$3</f>
        <v>63.671875</v>
      </c>
      <c r="J6" s="81">
        <f>$A6*'Table1'!J$3</f>
        <v>0</v>
      </c>
    </row>
    <row r="7" ht="15.35" customHeight="1">
      <c r="A7" s="91">
        <v>5</v>
      </c>
      <c r="B7" s="80">
        <f>$A7*'Table1'!B$3</f>
        <v>2.5</v>
      </c>
      <c r="C7" s="80">
        <f>$A7*'Table1'!C$3</f>
        <v>8.30078125</v>
      </c>
      <c r="D7" s="80">
        <v>0</v>
      </c>
      <c r="E7" s="80">
        <f>$A7*'Table1'!E$3</f>
        <v>12.75</v>
      </c>
      <c r="F7" s="80">
        <f>$A7*'Table1'!F$3</f>
        <v>46.875</v>
      </c>
      <c r="G7" s="80">
        <f>$A7*'Table1'!G$3</f>
        <v>0</v>
      </c>
      <c r="H7" s="80">
        <f>$A7*'Table1'!H$3</f>
        <v>15.5</v>
      </c>
      <c r="I7" s="80">
        <f>$A7*'Table1'!I$3</f>
        <v>79.58984375</v>
      </c>
      <c r="J7" s="81">
        <f>$A7*'Table1'!J$3</f>
        <v>0</v>
      </c>
    </row>
    <row r="8" ht="15.35" customHeight="1">
      <c r="A8" s="91">
        <v>6</v>
      </c>
      <c r="B8" s="80">
        <f>$A8*'Table1'!B$3</f>
        <v>3</v>
      </c>
      <c r="C8" s="80">
        <f>$A8*'Table1'!C$3</f>
        <v>9.9609375</v>
      </c>
      <c r="D8" s="80">
        <v>0</v>
      </c>
      <c r="E8" s="80">
        <f>$A8*'Table1'!E$3</f>
        <v>15.3</v>
      </c>
      <c r="F8" s="80">
        <f>$A8*'Table1'!F$3</f>
        <v>56.25</v>
      </c>
      <c r="G8" s="80">
        <f>$A8*'Table1'!G$3</f>
        <v>0</v>
      </c>
      <c r="H8" s="80">
        <f>$A8*'Table1'!H$3</f>
        <v>18.6</v>
      </c>
      <c r="I8" s="80">
        <f>$A8*'Table1'!I$3</f>
        <v>95.5078125</v>
      </c>
      <c r="J8" s="81">
        <f>$A8*'Table1'!J$3</f>
        <v>0</v>
      </c>
    </row>
    <row r="9" ht="15.35" customHeight="1">
      <c r="A9" s="91">
        <v>7</v>
      </c>
      <c r="B9" s="80">
        <f>$A9*'Table1'!B$3</f>
        <v>3.5</v>
      </c>
      <c r="C9" s="80">
        <f>$A9*'Table1'!C$3</f>
        <v>11.62109375</v>
      </c>
      <c r="D9" s="80">
        <v>0</v>
      </c>
      <c r="E9" s="80">
        <f>$A9*'Table1'!E$3</f>
        <v>17.85</v>
      </c>
      <c r="F9" s="80">
        <f>$A9*'Table1'!F$3</f>
        <v>65.625</v>
      </c>
      <c r="G9" s="80">
        <f>$A9*'Table1'!G$3</f>
        <v>0</v>
      </c>
      <c r="H9" s="80">
        <f>$A9*'Table1'!H$3</f>
        <v>21.7</v>
      </c>
      <c r="I9" s="80">
        <f>$A9*'Table1'!I$3</f>
        <v>111.42578125</v>
      </c>
      <c r="J9" s="81">
        <f>$A9*'Table1'!J$3</f>
        <v>0</v>
      </c>
    </row>
    <row r="10" ht="15.35" customHeight="1">
      <c r="A10" s="91">
        <v>8</v>
      </c>
      <c r="B10" s="80">
        <f>$A10*'Table1'!B$3</f>
        <v>4</v>
      </c>
      <c r="C10" s="80">
        <f>$A10*'Table1'!C$3</f>
        <v>13.28125</v>
      </c>
      <c r="D10" s="80">
        <v>0</v>
      </c>
      <c r="E10" s="80">
        <f>$A10*'Table1'!E$3</f>
        <v>20.4</v>
      </c>
      <c r="F10" s="80">
        <f>$A10*'Table1'!F$3</f>
        <v>75</v>
      </c>
      <c r="G10" s="80">
        <f>$A10*'Table1'!G$3</f>
        <v>0</v>
      </c>
      <c r="H10" s="80">
        <f>$A10*'Table1'!H$3</f>
        <v>24.8</v>
      </c>
      <c r="I10" s="80">
        <f>$A10*'Table1'!I$3</f>
        <v>127.34375</v>
      </c>
      <c r="J10" s="81">
        <f>$A10*'Table1'!J$3</f>
        <v>0</v>
      </c>
    </row>
    <row r="11" ht="15.35" customHeight="1">
      <c r="A11" s="91">
        <v>9</v>
      </c>
      <c r="B11" s="80">
        <f>$A11*'Table1'!B$3</f>
        <v>4.5</v>
      </c>
      <c r="C11" s="80">
        <f>$A11*'Table1'!C$3</f>
        <v>14.94140625</v>
      </c>
      <c r="D11" s="80">
        <v>0</v>
      </c>
      <c r="E11" s="80">
        <f>$A11*'Table1'!E$3</f>
        <v>22.95</v>
      </c>
      <c r="F11" s="80">
        <f>$A11*'Table1'!F$3</f>
        <v>84.375</v>
      </c>
      <c r="G11" s="80">
        <f>$A11*'Table1'!G$3</f>
        <v>0</v>
      </c>
      <c r="H11" s="80">
        <f>$A11*'Table1'!H$3</f>
        <v>27.9</v>
      </c>
      <c r="I11" s="80">
        <f>$A11*'Table1'!I$3</f>
        <v>143.26171875</v>
      </c>
      <c r="J11" s="81">
        <f>$A11*'Table1'!J$3</f>
        <v>0</v>
      </c>
    </row>
    <row r="12" ht="15.35" customHeight="1">
      <c r="A12" s="91">
        <v>10</v>
      </c>
      <c r="B12" s="80">
        <f>$A12*'Table1'!B$3</f>
        <v>5</v>
      </c>
      <c r="C12" s="80">
        <f>$A12*'Table1'!C$3</f>
        <v>16.6015625</v>
      </c>
      <c r="D12" s="80">
        <v>0</v>
      </c>
      <c r="E12" s="80">
        <f>$A12*'Table1'!E$3</f>
        <v>25.5</v>
      </c>
      <c r="F12" s="80">
        <f>$A12*'Table1'!F$3</f>
        <v>93.75</v>
      </c>
      <c r="G12" s="80">
        <f>$A12*'Table1'!G$3</f>
        <v>0</v>
      </c>
      <c r="H12" s="80">
        <f>$A12*'Table1'!H$3</f>
        <v>31</v>
      </c>
      <c r="I12" s="80">
        <f>$A12*'Table1'!I$3</f>
        <v>159.1796875</v>
      </c>
      <c r="J12" s="81">
        <f>$A12*'Table1'!J$3</f>
        <v>0</v>
      </c>
    </row>
    <row r="13" ht="15.35" customHeight="1">
      <c r="A13" s="91">
        <v>11</v>
      </c>
      <c r="B13" s="80">
        <f>$A13*'Table1'!B$3</f>
        <v>5.5</v>
      </c>
      <c r="C13" s="80">
        <f>$A13*'Table1'!C$3</f>
        <v>18.26171875</v>
      </c>
      <c r="D13" s="80">
        <v>0</v>
      </c>
      <c r="E13" s="80">
        <f>$A13*'Table1'!E$3</f>
        <v>28.05</v>
      </c>
      <c r="F13" s="80">
        <f>$A13*'Table1'!F$3</f>
        <v>103.125</v>
      </c>
      <c r="G13" s="80">
        <f>$A13*'Table1'!G$3</f>
        <v>0</v>
      </c>
      <c r="H13" s="80">
        <f>$A13*'Table1'!H$3</f>
        <v>34.1</v>
      </c>
      <c r="I13" s="80">
        <f>$A13*'Table1'!I$3</f>
        <v>175.09765625</v>
      </c>
      <c r="J13" s="81">
        <f>$A13*'Table1'!J$3</f>
        <v>0</v>
      </c>
    </row>
    <row r="14" ht="15.35" customHeight="1">
      <c r="A14" s="91">
        <v>12</v>
      </c>
      <c r="B14" s="80">
        <f>$A14*'Table1'!B$3</f>
        <v>6</v>
      </c>
      <c r="C14" s="80">
        <f>$A14*'Table1'!C$3</f>
        <v>19.921875</v>
      </c>
      <c r="D14" s="80">
        <v>0</v>
      </c>
      <c r="E14" s="80">
        <f>$A14*'Table1'!E$3</f>
        <v>30.6</v>
      </c>
      <c r="F14" s="80">
        <f>$A14*'Table1'!F$3</f>
        <v>112.5</v>
      </c>
      <c r="G14" s="80">
        <f>$A14*'Table1'!G$3</f>
        <v>0</v>
      </c>
      <c r="H14" s="80">
        <f>$A14*'Table1'!H$3</f>
        <v>37.2</v>
      </c>
      <c r="I14" s="80">
        <f>$A14*'Table1'!I$3</f>
        <v>191.015625</v>
      </c>
      <c r="J14" s="81">
        <f>$A14*'Table1'!J$3</f>
        <v>0</v>
      </c>
    </row>
    <row r="15" ht="15.35" customHeight="1">
      <c r="A15" s="91">
        <v>13</v>
      </c>
      <c r="B15" s="80">
        <f>$A15*'Table1'!B$3</f>
        <v>6.5</v>
      </c>
      <c r="C15" s="80">
        <f>$A15*'Table1'!C$3</f>
        <v>21.58203125</v>
      </c>
      <c r="D15" s="80">
        <v>0</v>
      </c>
      <c r="E15" s="80">
        <f>$A15*'Table1'!E$3</f>
        <v>33.15</v>
      </c>
      <c r="F15" s="80">
        <f>$A15*'Table1'!F$3</f>
        <v>121.875</v>
      </c>
      <c r="G15" s="80">
        <f>$A15*'Table1'!G$3</f>
        <v>0</v>
      </c>
      <c r="H15" s="80">
        <f>$A15*'Table1'!H$3</f>
        <v>40.3</v>
      </c>
      <c r="I15" s="80">
        <f>$A15*'Table1'!I$3</f>
        <v>206.93359375</v>
      </c>
      <c r="J15" s="81">
        <f>$A15*'Table1'!J$3</f>
        <v>0</v>
      </c>
    </row>
    <row r="16" ht="15.35" customHeight="1">
      <c r="A16" s="91">
        <v>14</v>
      </c>
      <c r="B16" s="80">
        <f>$A16*'Table1'!B$3</f>
        <v>7</v>
      </c>
      <c r="C16" s="80">
        <f>$A16*'Table1'!C$3</f>
        <v>23.2421875</v>
      </c>
      <c r="D16" s="80">
        <v>0</v>
      </c>
      <c r="E16" s="80">
        <f>$A16*'Table1'!E$3</f>
        <v>35.7</v>
      </c>
      <c r="F16" s="80">
        <f>$A16*'Table1'!F$3</f>
        <v>131.25</v>
      </c>
      <c r="G16" s="80">
        <f>$A16*'Table1'!G$3</f>
        <v>0</v>
      </c>
      <c r="H16" s="80">
        <f>$A16*'Table1'!H$3</f>
        <v>43.4</v>
      </c>
      <c r="I16" s="80">
        <f>$A16*'Table1'!I$3</f>
        <v>222.8515625</v>
      </c>
      <c r="J16" s="81">
        <f>$A16*'Table1'!J$3</f>
        <v>0</v>
      </c>
    </row>
    <row r="17" ht="15.35" customHeight="1">
      <c r="A17" s="91">
        <v>15</v>
      </c>
      <c r="B17" s="80">
        <f>$A17*'Table1'!B$3</f>
        <v>7.5</v>
      </c>
      <c r="C17" s="80">
        <f>$A17*'Table1'!C$3</f>
        <v>24.90234375</v>
      </c>
      <c r="D17" s="80">
        <v>0</v>
      </c>
      <c r="E17" s="80">
        <f>$A17*'Table1'!E$3</f>
        <v>38.25</v>
      </c>
      <c r="F17" s="80">
        <f>$A17*'Table1'!F$3</f>
        <v>140.625</v>
      </c>
      <c r="G17" s="80">
        <f>$A17*'Table1'!G$3</f>
        <v>0</v>
      </c>
      <c r="H17" s="80">
        <f>$A17*'Table1'!H$3</f>
        <v>46.5</v>
      </c>
      <c r="I17" s="80">
        <f>$A17*'Table1'!I$3</f>
        <v>238.76953125</v>
      </c>
      <c r="J17" s="81">
        <f>$A17*'Table1'!J$3</f>
        <v>0</v>
      </c>
    </row>
    <row r="18" ht="15.35" customHeight="1">
      <c r="A18" s="91">
        <v>16</v>
      </c>
      <c r="B18" s="80">
        <f>$A18*'Table1'!B$3</f>
        <v>8</v>
      </c>
      <c r="C18" s="80">
        <f>$A18*'Table1'!C$3</f>
        <v>26.5625</v>
      </c>
      <c r="D18" s="80">
        <v>0</v>
      </c>
      <c r="E18" s="80">
        <f>$A18*'Table1'!E$3</f>
        <v>40.8</v>
      </c>
      <c r="F18" s="80">
        <f>$A18*'Table1'!F$3</f>
        <v>150</v>
      </c>
      <c r="G18" s="80">
        <f>$A18*'Table1'!G$3</f>
        <v>0</v>
      </c>
      <c r="H18" s="80">
        <f>$A18*'Table1'!H$3</f>
        <v>49.6</v>
      </c>
      <c r="I18" s="80">
        <f>$A18*'Table1'!I$3</f>
        <v>254.6875</v>
      </c>
      <c r="J18" s="81">
        <f>$A18*'Table1'!J$3</f>
        <v>0</v>
      </c>
    </row>
    <row r="19" ht="15.35" customHeight="1">
      <c r="A19" s="91">
        <v>17</v>
      </c>
      <c r="B19" s="80">
        <f>$A19*'Table1'!B$3</f>
        <v>8.5</v>
      </c>
      <c r="C19" s="80">
        <f>$A19*'Table1'!C$3</f>
        <v>28.22265625</v>
      </c>
      <c r="D19" s="80">
        <v>0</v>
      </c>
      <c r="E19" s="80">
        <f>$A19*'Table1'!E$3</f>
        <v>43.35</v>
      </c>
      <c r="F19" s="80">
        <f>$A19*'Table1'!F$3</f>
        <v>159.375</v>
      </c>
      <c r="G19" s="80">
        <f>$A19*'Table1'!G$3</f>
        <v>0</v>
      </c>
      <c r="H19" s="80">
        <f>$A19*'Table1'!H$3</f>
        <v>52.7</v>
      </c>
      <c r="I19" s="80">
        <f>$A19*'Table1'!I$3</f>
        <v>270.60546875</v>
      </c>
      <c r="J19" s="81">
        <f>$A19*'Table1'!J$3</f>
        <v>0</v>
      </c>
    </row>
    <row r="20" ht="15.35" customHeight="1">
      <c r="A20" s="91">
        <v>18</v>
      </c>
      <c r="B20" s="80">
        <f>$A20*'Table1'!B$3</f>
        <v>9</v>
      </c>
      <c r="C20" s="80">
        <f>$A20*'Table1'!C$3</f>
        <v>29.8828125</v>
      </c>
      <c r="D20" s="80">
        <v>0</v>
      </c>
      <c r="E20" s="80">
        <f>$A20*'Table1'!E$3</f>
        <v>45.9</v>
      </c>
      <c r="F20" s="80">
        <f>$A20*'Table1'!F$3</f>
        <v>168.75</v>
      </c>
      <c r="G20" s="80">
        <f>$A20*'Table1'!G$3</f>
        <v>0</v>
      </c>
      <c r="H20" s="80">
        <f>$A20*'Table1'!H$3</f>
        <v>55.8</v>
      </c>
      <c r="I20" s="80">
        <f>$A20*'Table1'!I$3</f>
        <v>286.5234375</v>
      </c>
      <c r="J20" s="81">
        <f>$A20*'Table1'!J$3</f>
        <v>0</v>
      </c>
    </row>
    <row r="21" ht="15.35" customHeight="1">
      <c r="A21" s="91">
        <v>19</v>
      </c>
      <c r="B21" s="80">
        <f>$A21*'Table1'!B$3</f>
        <v>9.5</v>
      </c>
      <c r="C21" s="80">
        <f>$A21*'Table1'!C$3</f>
        <v>31.54296875</v>
      </c>
      <c r="D21" s="80">
        <v>0</v>
      </c>
      <c r="E21" s="80">
        <f>$A21*'Table1'!E$3</f>
        <v>48.45</v>
      </c>
      <c r="F21" s="80">
        <f>$A21*'Table1'!F$3</f>
        <v>178.125</v>
      </c>
      <c r="G21" s="80">
        <f>$A21*'Table1'!G$3</f>
        <v>0</v>
      </c>
      <c r="H21" s="80">
        <f>$A21*'Table1'!H$3</f>
        <v>58.9</v>
      </c>
      <c r="I21" s="80">
        <f>$A21*'Table1'!I$3</f>
        <v>302.44140625</v>
      </c>
      <c r="J21" s="81">
        <f>$A21*'Table1'!J$3</f>
        <v>0</v>
      </c>
    </row>
    <row r="22" ht="15.35" customHeight="1">
      <c r="A22" s="94">
        <v>20</v>
      </c>
      <c r="B22" s="87">
        <f>$A22*'Table1'!B$3</f>
        <v>10</v>
      </c>
      <c r="C22" s="87">
        <f>$A22*'Table1'!C$3</f>
        <v>33.203125</v>
      </c>
      <c r="D22" s="87">
        <v>0</v>
      </c>
      <c r="E22" s="87">
        <f>$A22*'Table1'!E$3</f>
        <v>51</v>
      </c>
      <c r="F22" s="87">
        <f>$A22*'Table1'!F$3</f>
        <v>187.5</v>
      </c>
      <c r="G22" s="87">
        <f>$A22*'Table1'!G$3</f>
        <v>0</v>
      </c>
      <c r="H22" s="87">
        <f>$A22*'Table1'!H$3</f>
        <v>62</v>
      </c>
      <c r="I22" s="87">
        <f>$A22*'Table1'!I$3</f>
        <v>318.359375</v>
      </c>
      <c r="J22" s="89">
        <f>$A22*'Table1'!J$3</f>
        <v>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S40"/>
  <sheetViews>
    <sheetView workbookViewId="0" showGridLines="0" defaultGridColor="1"/>
  </sheetViews>
  <sheetFormatPr defaultColWidth="11" defaultRowHeight="15.75" customHeight="1" outlineLevelRow="0" outlineLevelCol="0"/>
  <cols>
    <col min="1" max="19" width="11" style="98" customWidth="1"/>
    <col min="20" max="16384" width="11" style="98" customWidth="1"/>
  </cols>
  <sheetData>
    <row r="1" ht="15.75" customHeight="1">
      <c r="A1" t="s" s="2">
        <v>36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15.75" customHeight="1">
      <c r="A2" t="s" s="2">
        <v>37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ht="15.75" customHeight="1">
      <c r="A3" t="s" s="2">
        <v>38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ht="15.75" customHeight="1">
      <c r="A4" t="s" s="2">
        <v>39</v>
      </c>
      <c r="B4" s="4"/>
      <c r="C4" s="4"/>
      <c r="D4" t="s" s="2">
        <v>40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ht="15.75" customHeight="1">
      <c r="A5" s="4"/>
      <c r="B5" s="4"/>
      <c r="C5" s="4"/>
      <c r="D5" t="s" s="2">
        <v>41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ht="15.75" customHeight="1">
      <c r="A6" t="s" s="2">
        <v>42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ht="15.75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ht="15.75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ht="15.75" customHeight="1">
      <c r="A9" t="s" s="2">
        <v>43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ht="15.75" customHeight="1">
      <c r="A10" t="s" s="2">
        <v>44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ht="15.75" customHeight="1">
      <c r="A21" t="s" s="2">
        <v>45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ht="15.75" customHeight="1">
      <c r="A22" t="s" s="2">
        <v>46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ht="15.75" customHeight="1">
      <c r="A23" t="s" s="2">
        <v>47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ht="15.75" customHeight="1">
      <c r="A24" t="s" s="2">
        <v>48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ht="15.75" customHeight="1">
      <c r="A26" t="s" s="2">
        <v>49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</sheetData>
  <hyperlinks>
    <hyperlink ref="A4" r:id="rId1" location="" tooltip="" display="https://tableconvert.com/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