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ronn\Documents\Opioid Policing Model\"/>
    </mc:Choice>
  </mc:AlternateContent>
  <xr:revisionPtr revIDLastSave="0" documentId="13_ncr:1_{654D4CE8-60EC-43D6-B948-DD3BFD96B95F}" xr6:coauthVersionLast="45" xr6:coauthVersionMax="45" xr10:uidLastSave="{00000000-0000-0000-0000-000000000000}"/>
  <bookViews>
    <workbookView xWindow="21780" yWindow="7890" windowWidth="16620" windowHeight="11040" xr2:uid="{00000000-000D-0000-FFFF-FFFF00000000}"/>
  </bookViews>
  <sheets>
    <sheet name="OpioidSummary" sheetId="3" r:id="rId1"/>
    <sheet name="INFO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" i="1" l="1" a="1"/>
  <c r="AX3" i="1" s="1"/>
  <c r="AW8" i="1"/>
  <c r="AW9" i="1"/>
  <c r="AW10" i="1"/>
  <c r="AW7" i="1"/>
  <c r="AW4" i="1"/>
  <c r="AW5" i="1"/>
  <c r="AW6" i="1"/>
  <c r="AW11" i="1"/>
  <c r="AW12" i="1"/>
  <c r="AW13" i="1"/>
  <c r="AW14" i="1"/>
  <c r="A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<sst xmlns="http://schemas.openxmlformats.org/spreadsheetml/2006/main" count="173" uniqueCount="71">
  <si>
    <t>Year</t>
  </si>
  <si>
    <t>Number of patients served</t>
  </si>
  <si>
    <t>Treatment Center</t>
  </si>
  <si>
    <t>Psychological Addiction Services (Madison)</t>
  </si>
  <si>
    <t xml:space="preserve">Number of pregnant patients served </t>
  </si>
  <si>
    <t>Average miles patients traveled to the clinic</t>
  </si>
  <si>
    <t>Average months of treatment services provided to each patient</t>
  </si>
  <si>
    <t>Number of patients receiving naloxone by dispensing on site</t>
  </si>
  <si>
    <t>Number of patients given a prescription for naloxone</t>
  </si>
  <si>
    <t>N/A</t>
  </si>
  <si>
    <t>Drug of choice at admission</t>
  </si>
  <si>
    <t>Dilaudid/hydromorphone</t>
  </si>
  <si>
    <t>Heroin</t>
  </si>
  <si>
    <t>Nonprescription methadone</t>
  </si>
  <si>
    <t>Other opiates and synthetics</t>
  </si>
  <si>
    <t>Route of administration</t>
  </si>
  <si>
    <t>Medication of choice for treatment</t>
  </si>
  <si>
    <t>Inhalation</t>
  </si>
  <si>
    <t>Injection</t>
  </si>
  <si>
    <t>Oral</t>
  </si>
  <si>
    <t>Smoking</t>
  </si>
  <si>
    <t>Unknown</t>
  </si>
  <si>
    <t>Buprenorphine product</t>
  </si>
  <si>
    <t>Methadone</t>
  </si>
  <si>
    <t>Vivitrol</t>
  </si>
  <si>
    <t>Average daily methadone dose (miligrams)</t>
  </si>
  <si>
    <t>Number of take-home doses</t>
  </si>
  <si>
    <t>Number of individuals concurrently receiving behavioral health services</t>
  </si>
  <si>
    <t>Number of patients discharged</t>
  </si>
  <si>
    <t>Reasons for discharge</t>
  </si>
  <si>
    <t>Completed care</t>
  </si>
  <si>
    <t>Death</t>
  </si>
  <si>
    <t>Incarcerated</t>
  </si>
  <si>
    <t>Lost contact</t>
  </si>
  <si>
    <t>Transfer</t>
  </si>
  <si>
    <t>Other</t>
  </si>
  <si>
    <t>Number of patients served by payer type</t>
  </si>
  <si>
    <t>Cash pay</t>
  </si>
  <si>
    <t>Department of Corrections</t>
  </si>
  <si>
    <t>Medicaid</t>
  </si>
  <si>
    <t>Private insurance</t>
  </si>
  <si>
    <t>Veterans Affairs</t>
  </si>
  <si>
    <t>Dollars received by payer type</t>
  </si>
  <si>
    <t>Madison West Comprehensive Treatment Center</t>
  </si>
  <si>
    <t>Madison East Comprehensive Treatment Center</t>
  </si>
  <si>
    <t>Owner: Acadia Healthcare Website: http://www.madisonctc.com/location/madison-east/</t>
  </si>
  <si>
    <t>Owner: Acadia Healthcare Website: http://www.madisonctc.com/location/madison-west</t>
  </si>
  <si>
    <t>Owner: Psychological Addiction Services Website: http://pasrecovery.com</t>
  </si>
  <si>
    <t>Addiction Services and Pharmacotherapy (Madison)</t>
  </si>
  <si>
    <t>Owner: Addiction Services and Pharmacotherapy Website: https://www.clinicofhope.com/</t>
  </si>
  <si>
    <t>*This center opened in July 2018.</t>
  </si>
  <si>
    <t>Addiction Services and Pharmacotherapy-Madison</t>
  </si>
  <si>
    <t>fentanyl</t>
  </si>
  <si>
    <t>morphine</t>
  </si>
  <si>
    <t>oxycodone</t>
  </si>
  <si>
    <t>financial</t>
  </si>
  <si>
    <t>unknown</t>
  </si>
  <si>
    <t>Administrative discharge taper)/noncompliant with
treatment goals</t>
  </si>
  <si>
    <t>hospitalized</t>
  </si>
  <si>
    <t>hydrocodone</t>
  </si>
  <si>
    <t>Psychological Addiction Services</t>
  </si>
  <si>
    <t>Care Type</t>
  </si>
  <si>
    <t>https://www.dhs.wisconsin.gov/opioids/treatment-data-county.htm</t>
  </si>
  <si>
    <t>Used for OpioidSummary</t>
  </si>
  <si>
    <t>County-Authorized Treatment</t>
  </si>
  <si>
    <t>Medicaid Services through BadgerCare Plus</t>
  </si>
  <si>
    <t>Citation</t>
  </si>
  <si>
    <t>Wisconsin Department of Heath Services. Interactive Dashboards, Opioid Treatment Module [web query]. Data last updated 10/25/2019</t>
  </si>
  <si>
    <t>private/other</t>
  </si>
  <si>
    <t>Opioid/other</t>
  </si>
  <si>
    <t>Total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</si>
</sst>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44" fontId="0" fillId="0" borderId="0" xfId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217850</xdr:colOff>
      <xdr:row>91</xdr:row>
      <xdr:rowOff>64802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661040-5CEB-409F-9C5D-15C2B2B1C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8100"/>
          <a:ext cx="9800000" cy="149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1903D-E101-4687-85FB-20A82EECE915}" name="Table1" displayName="Table1" ref="A1:C10" totalsRowShown="0">
  <autoFilter ref="A1:C10" xr:uid="{B393579B-2C48-43E5-BCBE-BB45DC872D18}"/>
  <sortState xmlns:xlrd2="http://schemas.microsoft.com/office/spreadsheetml/2017/richdata2" ref="A2:C10">
    <sortCondition ref="A1:A10"/>
  </sortState>
  <tableColumns count="3">
    <tableColumn id="1" xr3:uid="{3CAFE30B-DE3A-4D23-96CB-D0A736221941}" name="Year"/>
    <tableColumn id="2" xr3:uid="{EA4D821B-4D29-4AA5-9AF7-99D59E3471A3}" name="Care Type"/>
    <tableColumn id="3" xr3:uid="{AF55F88D-89AB-4B82-B694-9F8240AD461B}" name="Total Individu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161E-C5B6-4953-A27B-C01005C614AB}">
  <dimension ref="A1:C10"/>
  <sheetViews>
    <sheetView tabSelected="1" workbookViewId="0">
      <selection activeCell="D8" sqref="D8"/>
    </sheetView>
  </sheetViews>
  <sheetFormatPr defaultRowHeight="14.5" x14ac:dyDescent="0.35"/>
  <cols>
    <col min="1" max="1" width="12.81640625" customWidth="1"/>
    <col min="2" max="2" width="26.08984375" bestFit="1" customWidth="1"/>
    <col min="3" max="3" width="14.1796875" customWidth="1"/>
  </cols>
  <sheetData>
    <row r="1" spans="1:3" x14ac:dyDescent="0.35">
      <c r="A1" t="s">
        <v>0</v>
      </c>
      <c r="B1" t="s">
        <v>61</v>
      </c>
      <c r="C1" t="s">
        <v>70</v>
      </c>
    </row>
    <row r="2" spans="1:3" x14ac:dyDescent="0.35">
      <c r="A2">
        <v>2014</v>
      </c>
      <c r="B2" t="s">
        <v>64</v>
      </c>
      <c r="C2">
        <v>332</v>
      </c>
    </row>
    <row r="3" spans="1:3" x14ac:dyDescent="0.35">
      <c r="A3">
        <v>2014</v>
      </c>
      <c r="B3" t="s">
        <v>39</v>
      </c>
      <c r="C3">
        <v>1442</v>
      </c>
    </row>
    <row r="4" spans="1:3" x14ac:dyDescent="0.35">
      <c r="A4">
        <v>2015</v>
      </c>
      <c r="B4" t="s">
        <v>64</v>
      </c>
      <c r="C4">
        <v>294</v>
      </c>
    </row>
    <row r="5" spans="1:3" x14ac:dyDescent="0.35">
      <c r="A5">
        <v>2015</v>
      </c>
      <c r="B5" t="s">
        <v>39</v>
      </c>
      <c r="C5">
        <v>1647</v>
      </c>
    </row>
    <row r="6" spans="1:3" x14ac:dyDescent="0.35">
      <c r="A6">
        <v>2016</v>
      </c>
      <c r="B6" t="s">
        <v>64</v>
      </c>
      <c r="C6">
        <v>293</v>
      </c>
    </row>
    <row r="7" spans="1:3" x14ac:dyDescent="0.35">
      <c r="A7">
        <v>2016</v>
      </c>
      <c r="B7" t="s">
        <v>39</v>
      </c>
      <c r="C7">
        <v>1686</v>
      </c>
    </row>
    <row r="8" spans="1:3" x14ac:dyDescent="0.35">
      <c r="A8">
        <v>2017</v>
      </c>
      <c r="B8" t="s">
        <v>64</v>
      </c>
      <c r="C8">
        <v>233</v>
      </c>
    </row>
    <row r="9" spans="1:3" x14ac:dyDescent="0.35">
      <c r="A9">
        <v>2017</v>
      </c>
      <c r="B9" t="s">
        <v>39</v>
      </c>
      <c r="C9">
        <v>1793</v>
      </c>
    </row>
    <row r="10" spans="1:3" x14ac:dyDescent="0.35">
      <c r="A10">
        <v>2018</v>
      </c>
      <c r="B10" t="s">
        <v>64</v>
      </c>
      <c r="C10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04DD-27A1-48EF-9981-4485E7B4D451}">
  <dimension ref="A1:C10"/>
  <sheetViews>
    <sheetView topLeftCell="A49" workbookViewId="0">
      <selection activeCell="A11" sqref="A11"/>
    </sheetView>
  </sheetViews>
  <sheetFormatPr defaultRowHeight="14.5" x14ac:dyDescent="0.35"/>
  <cols>
    <col min="1" max="1" width="42.1796875" style="3" bestFit="1" customWidth="1"/>
    <col min="2" max="2" width="51.36328125" style="3" customWidth="1"/>
  </cols>
  <sheetData>
    <row r="1" spans="1:3" x14ac:dyDescent="0.35">
      <c r="A1" s="3" t="s">
        <v>44</v>
      </c>
      <c r="B1" s="3" t="s">
        <v>45</v>
      </c>
    </row>
    <row r="2" spans="1:3" x14ac:dyDescent="0.35">
      <c r="A2" s="3" t="s">
        <v>43</v>
      </c>
      <c r="B2" s="3" t="s">
        <v>46</v>
      </c>
    </row>
    <row r="3" spans="1:3" x14ac:dyDescent="0.35">
      <c r="A3" s="3" t="s">
        <v>3</v>
      </c>
      <c r="B3" s="3" t="s">
        <v>47</v>
      </c>
    </row>
    <row r="4" spans="1:3" ht="29" x14ac:dyDescent="0.35">
      <c r="A4" s="3" t="s">
        <v>48</v>
      </c>
      <c r="B4" s="3" t="s">
        <v>49</v>
      </c>
      <c r="C4" t="s">
        <v>50</v>
      </c>
    </row>
    <row r="7" spans="1:3" x14ac:dyDescent="0.35">
      <c r="A7" s="4" t="s">
        <v>63</v>
      </c>
    </row>
    <row r="8" spans="1:3" ht="29" x14ac:dyDescent="0.35">
      <c r="A8" s="3" t="s">
        <v>62</v>
      </c>
    </row>
    <row r="9" spans="1:3" x14ac:dyDescent="0.35">
      <c r="A9" s="3" t="s">
        <v>65</v>
      </c>
    </row>
    <row r="10" spans="1:3" ht="43.5" x14ac:dyDescent="0.35">
      <c r="A10" s="3" t="s">
        <v>66</v>
      </c>
      <c r="B10" s="3" t="s">
        <v>67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workbookViewId="0">
      <selection activeCell="C17" sqref="C17"/>
    </sheetView>
  </sheetViews>
  <sheetFormatPr defaultRowHeight="14.5" x14ac:dyDescent="0.35"/>
  <cols>
    <col min="2" max="2" width="44.453125" bestFit="1" customWidth="1"/>
    <col min="44" max="44" width="12.08984375" bestFit="1" customWidth="1"/>
    <col min="45" max="45" width="8.81640625" bestFit="1" customWidth="1"/>
    <col min="46" max="46" width="13.6328125" bestFit="1" customWidth="1"/>
    <col min="47" max="47" width="12.08984375" bestFit="1" customWidth="1"/>
    <col min="48" max="48" width="11.08984375" bestFit="1" customWidth="1"/>
  </cols>
  <sheetData>
    <row r="1" spans="1:50" x14ac:dyDescent="0.35">
      <c r="I1" s="5" t="s">
        <v>10</v>
      </c>
      <c r="J1" s="5"/>
      <c r="K1" s="5"/>
      <c r="L1" s="5"/>
      <c r="M1" s="5"/>
      <c r="N1" s="5"/>
      <c r="O1" s="5"/>
      <c r="P1" s="5"/>
      <c r="Q1" s="5" t="s">
        <v>15</v>
      </c>
      <c r="R1" s="5"/>
      <c r="S1" s="5"/>
      <c r="T1" s="5"/>
      <c r="U1" s="5"/>
      <c r="V1" s="6" t="s">
        <v>16</v>
      </c>
      <c r="W1" s="5"/>
      <c r="X1" s="5"/>
      <c r="AC1" s="5" t="s">
        <v>29</v>
      </c>
      <c r="AD1" s="5"/>
      <c r="AE1" s="5"/>
      <c r="AF1" s="5"/>
      <c r="AG1" s="5"/>
      <c r="AH1" s="5"/>
      <c r="AI1" s="5"/>
      <c r="AJ1" s="5"/>
      <c r="AK1" s="5"/>
      <c r="AL1" s="5"/>
      <c r="AM1" s="5" t="s">
        <v>36</v>
      </c>
      <c r="AN1" s="5"/>
      <c r="AO1" s="5"/>
      <c r="AP1" s="5"/>
      <c r="AQ1" s="5"/>
      <c r="AR1" s="5" t="s">
        <v>42</v>
      </c>
      <c r="AS1" s="5"/>
      <c r="AT1" s="5"/>
      <c r="AU1" s="5"/>
      <c r="AV1" s="5"/>
    </row>
    <row r="2" spans="1:50" x14ac:dyDescent="0.35">
      <c r="A2" t="s">
        <v>0</v>
      </c>
      <c r="B2" t="s">
        <v>2</v>
      </c>
      <c r="C2" t="s">
        <v>1</v>
      </c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11</v>
      </c>
      <c r="J2" t="s">
        <v>52</v>
      </c>
      <c r="K2" t="s">
        <v>12</v>
      </c>
      <c r="L2" t="s">
        <v>13</v>
      </c>
      <c r="M2" t="s">
        <v>59</v>
      </c>
      <c r="N2" t="s">
        <v>53</v>
      </c>
      <c r="O2" t="s">
        <v>54</v>
      </c>
      <c r="P2" t="s">
        <v>14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s="1" t="s">
        <v>57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55</v>
      </c>
      <c r="AJ2" t="s">
        <v>58</v>
      </c>
      <c r="AK2" t="s">
        <v>56</v>
      </c>
      <c r="AL2" t="s">
        <v>35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68</v>
      </c>
      <c r="AX2" t="s">
        <v>69</v>
      </c>
    </row>
    <row r="3" spans="1:50" x14ac:dyDescent="0.35">
      <c r="A3">
        <v>2018</v>
      </c>
      <c r="B3" t="s">
        <v>3</v>
      </c>
      <c r="C3">
        <v>270</v>
      </c>
      <c r="D3">
        <v>2</v>
      </c>
      <c r="E3">
        <v>11</v>
      </c>
      <c r="F3">
        <v>6</v>
      </c>
      <c r="G3" t="s">
        <v>9</v>
      </c>
      <c r="H3">
        <v>0</v>
      </c>
      <c r="I3">
        <v>0</v>
      </c>
      <c r="J3" t="s">
        <v>9</v>
      </c>
      <c r="K3">
        <v>197</v>
      </c>
      <c r="L3">
        <v>2</v>
      </c>
      <c r="M3" t="s">
        <v>9</v>
      </c>
      <c r="N3" t="s">
        <v>9</v>
      </c>
      <c r="O3" t="s">
        <v>9</v>
      </c>
      <c r="P3">
        <v>71</v>
      </c>
      <c r="Q3">
        <v>42</v>
      </c>
      <c r="R3">
        <v>148</v>
      </c>
      <c r="S3">
        <v>73</v>
      </c>
      <c r="T3">
        <v>7</v>
      </c>
      <c r="U3">
        <v>0</v>
      </c>
      <c r="V3">
        <v>51</v>
      </c>
      <c r="W3">
        <v>219</v>
      </c>
      <c r="X3">
        <v>0</v>
      </c>
      <c r="Y3">
        <v>80</v>
      </c>
      <c r="Z3">
        <v>8165</v>
      </c>
      <c r="AA3">
        <v>58</v>
      </c>
      <c r="AB3">
        <v>135</v>
      </c>
      <c r="AC3">
        <v>32</v>
      </c>
      <c r="AD3">
        <v>3</v>
      </c>
      <c r="AE3">
        <v>0</v>
      </c>
      <c r="AF3">
        <v>13</v>
      </c>
      <c r="AG3">
        <v>10</v>
      </c>
      <c r="AH3">
        <v>23</v>
      </c>
      <c r="AI3" t="s">
        <v>9</v>
      </c>
      <c r="AJ3" t="s">
        <v>9</v>
      </c>
      <c r="AK3" t="s">
        <v>9</v>
      </c>
      <c r="AL3">
        <v>53</v>
      </c>
      <c r="AM3">
        <v>24</v>
      </c>
      <c r="AN3">
        <v>0</v>
      </c>
      <c r="AO3">
        <v>220</v>
      </c>
      <c r="AP3">
        <v>26</v>
      </c>
      <c r="AQ3">
        <v>0</v>
      </c>
      <c r="AR3" s="2">
        <v>35864</v>
      </c>
      <c r="AS3" s="2">
        <v>0</v>
      </c>
      <c r="AT3" s="2">
        <v>741360.49</v>
      </c>
      <c r="AU3" s="2">
        <v>134739.24</v>
      </c>
      <c r="AV3" s="2">
        <v>0</v>
      </c>
      <c r="AW3">
        <f>(AP3+AM3+AL3)/AO3</f>
        <v>0.4681818181818182</v>
      </c>
      <c r="AX3" t="e" cm="1">
        <f t="array" ref="AX3">h</f>
        <v>#NAME?</v>
      </c>
    </row>
    <row r="4" spans="1:50" x14ac:dyDescent="0.35">
      <c r="A4">
        <v>2018</v>
      </c>
      <c r="B4" t="s">
        <v>43</v>
      </c>
      <c r="C4">
        <v>616</v>
      </c>
      <c r="D4">
        <v>12</v>
      </c>
      <c r="E4">
        <v>45</v>
      </c>
      <c r="F4">
        <v>15</v>
      </c>
      <c r="G4" t="s">
        <v>9</v>
      </c>
      <c r="H4" t="s">
        <v>9</v>
      </c>
      <c r="I4">
        <v>0</v>
      </c>
      <c r="J4" t="s">
        <v>9</v>
      </c>
      <c r="K4">
        <v>457</v>
      </c>
      <c r="L4">
        <v>42</v>
      </c>
      <c r="M4" t="s">
        <v>9</v>
      </c>
      <c r="N4" t="s">
        <v>9</v>
      </c>
      <c r="O4" t="s">
        <v>9</v>
      </c>
      <c r="P4">
        <v>117</v>
      </c>
      <c r="Q4">
        <v>0</v>
      </c>
      <c r="R4">
        <v>422</v>
      </c>
      <c r="S4">
        <v>111</v>
      </c>
      <c r="T4">
        <v>83</v>
      </c>
      <c r="U4">
        <v>0</v>
      </c>
      <c r="V4" t="s">
        <v>9</v>
      </c>
      <c r="W4">
        <v>616</v>
      </c>
      <c r="X4" t="s">
        <v>9</v>
      </c>
      <c r="Y4">
        <v>102</v>
      </c>
      <c r="Z4">
        <v>51618</v>
      </c>
      <c r="AA4">
        <v>120</v>
      </c>
      <c r="AB4">
        <v>167</v>
      </c>
      <c r="AC4">
        <v>3</v>
      </c>
      <c r="AD4">
        <v>9</v>
      </c>
      <c r="AE4">
        <v>4</v>
      </c>
      <c r="AF4">
        <v>18</v>
      </c>
      <c r="AG4">
        <v>84</v>
      </c>
      <c r="AH4">
        <v>29</v>
      </c>
      <c r="AI4" t="s">
        <v>9</v>
      </c>
      <c r="AJ4" t="s">
        <v>9</v>
      </c>
      <c r="AK4" t="s">
        <v>9</v>
      </c>
      <c r="AL4">
        <v>20</v>
      </c>
      <c r="AM4">
        <v>59</v>
      </c>
      <c r="AN4">
        <v>0</v>
      </c>
      <c r="AO4">
        <v>445</v>
      </c>
      <c r="AP4">
        <v>109</v>
      </c>
      <c r="AQ4">
        <v>3</v>
      </c>
      <c r="AR4" s="2">
        <v>177095.96</v>
      </c>
      <c r="AS4" s="2">
        <v>0</v>
      </c>
      <c r="AT4" s="2">
        <v>2192152.12</v>
      </c>
      <c r="AU4" s="2">
        <v>713895.58</v>
      </c>
      <c r="AV4" s="2">
        <v>3378.96</v>
      </c>
      <c r="AW4">
        <f t="shared" ref="AW4:AW14" si="0">(AP4+AM4+AL4)/AO4</f>
        <v>0.42247191011235957</v>
      </c>
    </row>
    <row r="5" spans="1:50" x14ac:dyDescent="0.35">
      <c r="A5">
        <v>2018</v>
      </c>
      <c r="B5" t="s">
        <v>44</v>
      </c>
      <c r="C5">
        <v>984</v>
      </c>
      <c r="D5">
        <v>12</v>
      </c>
      <c r="E5">
        <v>23</v>
      </c>
      <c r="F5">
        <v>14.5</v>
      </c>
      <c r="G5">
        <v>293</v>
      </c>
      <c r="H5">
        <v>0</v>
      </c>
      <c r="I5">
        <v>74</v>
      </c>
      <c r="J5" t="s">
        <v>9</v>
      </c>
      <c r="K5">
        <v>670</v>
      </c>
      <c r="L5">
        <v>1</v>
      </c>
      <c r="M5" t="s">
        <v>9</v>
      </c>
      <c r="N5" t="s">
        <v>9</v>
      </c>
      <c r="O5" t="s">
        <v>9</v>
      </c>
      <c r="P5">
        <v>239</v>
      </c>
      <c r="Q5">
        <v>305</v>
      </c>
      <c r="R5">
        <v>393</v>
      </c>
      <c r="S5">
        <v>174</v>
      </c>
      <c r="T5">
        <v>47</v>
      </c>
      <c r="U5">
        <v>65</v>
      </c>
      <c r="V5">
        <v>74</v>
      </c>
      <c r="W5">
        <v>910</v>
      </c>
      <c r="X5">
        <v>0</v>
      </c>
      <c r="Y5">
        <v>74</v>
      </c>
      <c r="Z5">
        <v>82897</v>
      </c>
      <c r="AA5">
        <v>66</v>
      </c>
      <c r="AB5">
        <v>290</v>
      </c>
      <c r="AC5">
        <v>33</v>
      </c>
      <c r="AD5">
        <v>63</v>
      </c>
      <c r="AE5">
        <v>4</v>
      </c>
      <c r="AF5">
        <v>15</v>
      </c>
      <c r="AG5">
        <v>120</v>
      </c>
      <c r="AH5">
        <v>55</v>
      </c>
      <c r="AI5" t="s">
        <v>9</v>
      </c>
      <c r="AJ5" t="s">
        <v>9</v>
      </c>
      <c r="AK5" t="s">
        <v>9</v>
      </c>
      <c r="AL5">
        <v>0</v>
      </c>
      <c r="AM5">
        <v>122</v>
      </c>
      <c r="AN5">
        <v>0</v>
      </c>
      <c r="AO5">
        <v>714</v>
      </c>
      <c r="AP5">
        <v>148</v>
      </c>
      <c r="AQ5">
        <v>0</v>
      </c>
      <c r="AR5" s="2">
        <v>377058.25</v>
      </c>
      <c r="AS5" s="2">
        <v>0</v>
      </c>
      <c r="AT5" s="2">
        <v>3729269.93</v>
      </c>
      <c r="AU5" s="2">
        <v>978416.12</v>
      </c>
      <c r="AV5" s="2">
        <v>83727.179999999993</v>
      </c>
      <c r="AW5">
        <f t="shared" si="0"/>
        <v>0.37815126050420167</v>
      </c>
    </row>
    <row r="6" spans="1:50" x14ac:dyDescent="0.35">
      <c r="A6">
        <v>2018</v>
      </c>
      <c r="B6" t="s">
        <v>48</v>
      </c>
      <c r="C6">
        <v>29</v>
      </c>
      <c r="D6">
        <v>0</v>
      </c>
      <c r="E6">
        <v>16</v>
      </c>
      <c r="F6">
        <v>1.28</v>
      </c>
      <c r="G6">
        <v>29</v>
      </c>
      <c r="H6">
        <v>0</v>
      </c>
      <c r="I6">
        <v>0</v>
      </c>
      <c r="J6" t="s">
        <v>9</v>
      </c>
      <c r="K6">
        <v>27</v>
      </c>
      <c r="L6">
        <v>0</v>
      </c>
      <c r="M6" t="s">
        <v>9</v>
      </c>
      <c r="N6" t="s">
        <v>9</v>
      </c>
      <c r="O6" t="s">
        <v>9</v>
      </c>
      <c r="P6">
        <v>2</v>
      </c>
      <c r="Q6">
        <v>11</v>
      </c>
      <c r="R6">
        <v>17</v>
      </c>
      <c r="S6">
        <v>1</v>
      </c>
      <c r="T6">
        <v>0</v>
      </c>
      <c r="U6">
        <v>0</v>
      </c>
      <c r="V6">
        <v>5</v>
      </c>
      <c r="W6">
        <v>22</v>
      </c>
      <c r="X6">
        <v>2</v>
      </c>
      <c r="Y6">
        <v>98</v>
      </c>
      <c r="Z6">
        <v>193</v>
      </c>
      <c r="AA6">
        <v>7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 t="s">
        <v>9</v>
      </c>
      <c r="AJ6" t="s">
        <v>9</v>
      </c>
      <c r="AK6" t="s">
        <v>9</v>
      </c>
      <c r="AL6">
        <v>0</v>
      </c>
      <c r="AM6">
        <v>7</v>
      </c>
      <c r="AN6">
        <v>0</v>
      </c>
      <c r="AO6">
        <v>20</v>
      </c>
      <c r="AP6">
        <v>1</v>
      </c>
      <c r="AQ6">
        <v>1</v>
      </c>
      <c r="AR6" s="2">
        <v>6245</v>
      </c>
      <c r="AS6" s="2">
        <v>0</v>
      </c>
      <c r="AT6" s="2">
        <v>0</v>
      </c>
      <c r="AU6" s="2">
        <v>0</v>
      </c>
      <c r="AV6" s="2">
        <v>0</v>
      </c>
      <c r="AW6">
        <f t="shared" si="0"/>
        <v>0.4</v>
      </c>
    </row>
    <row r="7" spans="1:50" x14ac:dyDescent="0.35">
      <c r="A7">
        <v>2019</v>
      </c>
      <c r="B7" t="s">
        <v>51</v>
      </c>
      <c r="C7">
        <v>348</v>
      </c>
      <c r="D7">
        <v>4</v>
      </c>
      <c r="E7">
        <v>17.399999999999999</v>
      </c>
      <c r="F7">
        <v>4.5</v>
      </c>
      <c r="G7">
        <v>348</v>
      </c>
      <c r="H7" t="s">
        <v>9</v>
      </c>
      <c r="I7" t="s">
        <v>9</v>
      </c>
      <c r="J7">
        <v>1</v>
      </c>
      <c r="K7">
        <v>317</v>
      </c>
      <c r="L7">
        <v>0</v>
      </c>
      <c r="M7">
        <v>0</v>
      </c>
      <c r="N7">
        <v>2</v>
      </c>
      <c r="O7">
        <v>0</v>
      </c>
      <c r="P7">
        <v>22</v>
      </c>
      <c r="Q7">
        <v>97</v>
      </c>
      <c r="R7">
        <v>230</v>
      </c>
      <c r="S7">
        <v>19</v>
      </c>
      <c r="T7">
        <v>2</v>
      </c>
      <c r="U7">
        <v>0</v>
      </c>
      <c r="V7">
        <v>70</v>
      </c>
      <c r="W7">
        <v>247</v>
      </c>
      <c r="X7">
        <v>31</v>
      </c>
      <c r="Y7">
        <v>83</v>
      </c>
      <c r="Z7">
        <v>5385</v>
      </c>
      <c r="AA7">
        <v>152</v>
      </c>
      <c r="AB7">
        <v>3</v>
      </c>
      <c r="AC7">
        <v>6</v>
      </c>
      <c r="AD7">
        <v>0</v>
      </c>
      <c r="AE7">
        <v>23</v>
      </c>
      <c r="AF7">
        <v>0</v>
      </c>
      <c r="AG7">
        <v>81</v>
      </c>
      <c r="AH7">
        <v>37</v>
      </c>
      <c r="AI7">
        <v>2</v>
      </c>
      <c r="AJ7">
        <v>0</v>
      </c>
      <c r="AK7">
        <v>0</v>
      </c>
      <c r="AL7" t="s">
        <v>9</v>
      </c>
      <c r="AM7">
        <v>17</v>
      </c>
      <c r="AN7">
        <v>0</v>
      </c>
      <c r="AO7">
        <v>310</v>
      </c>
      <c r="AP7">
        <v>19</v>
      </c>
      <c r="AQ7">
        <v>0</v>
      </c>
      <c r="AR7" s="2">
        <v>37948.199999999997</v>
      </c>
      <c r="AS7" s="2">
        <v>0</v>
      </c>
      <c r="AT7" s="2">
        <v>465063.38</v>
      </c>
      <c r="AU7" s="2">
        <v>20895.82</v>
      </c>
      <c r="AV7" s="2">
        <v>0</v>
      </c>
      <c r="AW7">
        <f>(AP7+AM7)/AO7</f>
        <v>0.11612903225806452</v>
      </c>
    </row>
    <row r="8" spans="1:50" x14ac:dyDescent="0.35">
      <c r="A8">
        <v>2019</v>
      </c>
      <c r="B8" t="s">
        <v>44</v>
      </c>
      <c r="C8">
        <v>1016</v>
      </c>
      <c r="D8">
        <v>16</v>
      </c>
      <c r="E8">
        <v>23.9</v>
      </c>
      <c r="F8">
        <v>42.2</v>
      </c>
      <c r="G8">
        <v>1016</v>
      </c>
      <c r="H8" t="s">
        <v>9</v>
      </c>
      <c r="I8" t="s">
        <v>9</v>
      </c>
      <c r="J8">
        <v>5</v>
      </c>
      <c r="K8">
        <v>862</v>
      </c>
      <c r="L8">
        <v>1</v>
      </c>
      <c r="M8">
        <v>9</v>
      </c>
      <c r="N8">
        <v>7</v>
      </c>
      <c r="O8">
        <v>45</v>
      </c>
      <c r="P8">
        <v>87</v>
      </c>
      <c r="Q8">
        <v>70</v>
      </c>
      <c r="R8">
        <v>796</v>
      </c>
      <c r="S8">
        <v>65</v>
      </c>
      <c r="T8">
        <v>5</v>
      </c>
      <c r="U8">
        <v>80</v>
      </c>
      <c r="V8">
        <v>248</v>
      </c>
      <c r="W8">
        <v>768</v>
      </c>
      <c r="X8">
        <v>0</v>
      </c>
      <c r="Y8">
        <v>101.14</v>
      </c>
      <c r="Z8">
        <v>1352</v>
      </c>
      <c r="AA8">
        <v>560</v>
      </c>
      <c r="AB8">
        <v>192</v>
      </c>
      <c r="AC8">
        <v>35</v>
      </c>
      <c r="AD8">
        <v>15</v>
      </c>
      <c r="AE8">
        <v>7</v>
      </c>
      <c r="AF8">
        <v>23</v>
      </c>
      <c r="AG8">
        <v>97</v>
      </c>
      <c r="AH8">
        <v>5</v>
      </c>
      <c r="AI8">
        <v>7</v>
      </c>
      <c r="AJ8">
        <v>3</v>
      </c>
      <c r="AK8">
        <v>0</v>
      </c>
      <c r="AL8" t="s">
        <v>9</v>
      </c>
      <c r="AM8">
        <v>54</v>
      </c>
      <c r="AN8">
        <v>0</v>
      </c>
      <c r="AO8">
        <v>868</v>
      </c>
      <c r="AP8">
        <v>90</v>
      </c>
      <c r="AQ8">
        <v>4</v>
      </c>
      <c r="AR8" s="2">
        <v>470984.63</v>
      </c>
      <c r="AS8" s="2">
        <v>0</v>
      </c>
      <c r="AT8" s="2">
        <v>3379089.5</v>
      </c>
      <c r="AU8" s="2">
        <v>521387.04</v>
      </c>
      <c r="AV8" s="2">
        <v>25059.73</v>
      </c>
      <c r="AW8">
        <f t="shared" ref="AW8:AW10" si="1">(AP8+AM8)/AO8</f>
        <v>0.16589861751152074</v>
      </c>
    </row>
    <row r="9" spans="1:50" x14ac:dyDescent="0.35">
      <c r="A9">
        <v>2019</v>
      </c>
      <c r="B9" t="s">
        <v>43</v>
      </c>
      <c r="C9">
        <v>552</v>
      </c>
      <c r="D9">
        <v>7</v>
      </c>
      <c r="E9">
        <v>21.9</v>
      </c>
      <c r="F9">
        <v>47.1</v>
      </c>
      <c r="G9">
        <v>298</v>
      </c>
      <c r="H9" t="s">
        <v>9</v>
      </c>
      <c r="I9" t="s">
        <v>9</v>
      </c>
      <c r="J9">
        <v>3</v>
      </c>
      <c r="K9">
        <v>508</v>
      </c>
      <c r="L9">
        <v>2</v>
      </c>
      <c r="M9">
        <v>1</v>
      </c>
      <c r="N9">
        <v>1</v>
      </c>
      <c r="O9">
        <v>18</v>
      </c>
      <c r="P9">
        <v>3</v>
      </c>
      <c r="Q9">
        <v>28</v>
      </c>
      <c r="R9">
        <v>481</v>
      </c>
      <c r="S9">
        <v>23</v>
      </c>
      <c r="T9">
        <v>4</v>
      </c>
      <c r="U9">
        <v>16</v>
      </c>
      <c r="V9">
        <v>2</v>
      </c>
      <c r="W9">
        <v>516</v>
      </c>
      <c r="X9">
        <v>0</v>
      </c>
      <c r="Y9">
        <v>104</v>
      </c>
      <c r="Z9">
        <v>54980</v>
      </c>
      <c r="AA9">
        <v>320</v>
      </c>
      <c r="AB9">
        <v>148</v>
      </c>
      <c r="AC9">
        <v>1</v>
      </c>
      <c r="AD9">
        <v>17</v>
      </c>
      <c r="AE9">
        <v>3</v>
      </c>
      <c r="AF9">
        <v>17</v>
      </c>
      <c r="AG9">
        <v>58</v>
      </c>
      <c r="AH9">
        <v>48</v>
      </c>
      <c r="AI9">
        <v>3</v>
      </c>
      <c r="AJ9">
        <v>1</v>
      </c>
      <c r="AK9">
        <v>0</v>
      </c>
      <c r="AL9" t="s">
        <v>9</v>
      </c>
      <c r="AM9">
        <v>42</v>
      </c>
      <c r="AN9">
        <v>0</v>
      </c>
      <c r="AO9">
        <v>355</v>
      </c>
      <c r="AP9">
        <v>87</v>
      </c>
      <c r="AQ9">
        <v>2</v>
      </c>
      <c r="AR9" s="2">
        <v>129685.68</v>
      </c>
      <c r="AS9" s="2">
        <v>0</v>
      </c>
      <c r="AT9" s="2">
        <v>2024931.32</v>
      </c>
      <c r="AU9" s="2">
        <v>416752.66</v>
      </c>
      <c r="AV9" s="2">
        <v>8244.42</v>
      </c>
      <c r="AW9">
        <f t="shared" si="1"/>
        <v>0.36338028169014086</v>
      </c>
    </row>
    <row r="10" spans="1:50" x14ac:dyDescent="0.35">
      <c r="A10">
        <v>2019</v>
      </c>
      <c r="B10" t="s">
        <v>60</v>
      </c>
      <c r="C10">
        <v>399</v>
      </c>
      <c r="D10">
        <v>3</v>
      </c>
      <c r="E10">
        <v>12.4</v>
      </c>
      <c r="F10">
        <v>8.9</v>
      </c>
      <c r="G10">
        <v>126</v>
      </c>
      <c r="H10" t="s">
        <v>9</v>
      </c>
      <c r="I10" t="s">
        <v>9</v>
      </c>
      <c r="J10">
        <v>1</v>
      </c>
      <c r="K10">
        <v>318</v>
      </c>
      <c r="L10">
        <v>2</v>
      </c>
      <c r="M10">
        <v>4</v>
      </c>
      <c r="N10">
        <v>1</v>
      </c>
      <c r="O10">
        <v>66</v>
      </c>
      <c r="P10">
        <v>10</v>
      </c>
      <c r="Q10">
        <v>23</v>
      </c>
      <c r="R10">
        <v>288</v>
      </c>
      <c r="S10">
        <v>73</v>
      </c>
      <c r="T10">
        <v>4</v>
      </c>
      <c r="U10">
        <v>11</v>
      </c>
      <c r="V10">
        <v>56</v>
      </c>
      <c r="W10">
        <v>343</v>
      </c>
      <c r="X10">
        <v>0</v>
      </c>
      <c r="Y10">
        <v>87</v>
      </c>
      <c r="Z10">
        <v>19277</v>
      </c>
      <c r="AA10">
        <v>43</v>
      </c>
      <c r="AB10">
        <v>194</v>
      </c>
      <c r="AC10">
        <v>59</v>
      </c>
      <c r="AD10">
        <v>7</v>
      </c>
      <c r="AE10">
        <v>2</v>
      </c>
      <c r="AF10">
        <v>16</v>
      </c>
      <c r="AG10">
        <v>70</v>
      </c>
      <c r="AH10">
        <v>34</v>
      </c>
      <c r="AI10">
        <v>0</v>
      </c>
      <c r="AJ10">
        <v>1</v>
      </c>
      <c r="AK10">
        <v>5</v>
      </c>
      <c r="AL10" t="s">
        <v>9</v>
      </c>
      <c r="AM10">
        <v>23</v>
      </c>
      <c r="AN10">
        <v>0</v>
      </c>
      <c r="AO10">
        <v>340</v>
      </c>
      <c r="AP10">
        <v>36</v>
      </c>
      <c r="AQ10">
        <v>0</v>
      </c>
      <c r="AR10" s="2">
        <v>58431.97</v>
      </c>
      <c r="AS10" s="2">
        <v>0</v>
      </c>
      <c r="AT10" s="2">
        <v>1771576.87</v>
      </c>
      <c r="AU10" s="2">
        <v>348692.52</v>
      </c>
      <c r="AV10" s="2">
        <v>0</v>
      </c>
      <c r="AW10">
        <f t="shared" si="1"/>
        <v>0.17352941176470588</v>
      </c>
    </row>
    <row r="11" spans="1:50" x14ac:dyDescent="0.35">
      <c r="A11">
        <v>2017</v>
      </c>
      <c r="B11" t="s">
        <v>44</v>
      </c>
      <c r="C11">
        <v>969</v>
      </c>
      <c r="D11">
        <v>8</v>
      </c>
      <c r="E11">
        <v>20</v>
      </c>
      <c r="F11">
        <v>19</v>
      </c>
      <c r="G11">
        <v>30</v>
      </c>
      <c r="H11" t="s">
        <v>9</v>
      </c>
      <c r="I11">
        <v>0</v>
      </c>
      <c r="J11" t="s">
        <v>9</v>
      </c>
      <c r="K11">
        <v>726</v>
      </c>
      <c r="L11">
        <v>20</v>
      </c>
      <c r="M11" t="s">
        <v>9</v>
      </c>
      <c r="N11" t="s">
        <v>9</v>
      </c>
      <c r="O11" t="s">
        <v>9</v>
      </c>
      <c r="P11">
        <v>223</v>
      </c>
      <c r="Q11">
        <v>65</v>
      </c>
      <c r="R11">
        <v>703</v>
      </c>
      <c r="S11">
        <v>199</v>
      </c>
      <c r="T11">
        <v>2</v>
      </c>
      <c r="U11">
        <v>0</v>
      </c>
      <c r="V11">
        <v>93</v>
      </c>
      <c r="W11">
        <v>876</v>
      </c>
      <c r="X11">
        <v>0</v>
      </c>
      <c r="Y11">
        <v>100</v>
      </c>
      <c r="Z11">
        <v>110072</v>
      </c>
      <c r="AA11">
        <v>106</v>
      </c>
      <c r="AB11">
        <v>273</v>
      </c>
      <c r="AC11">
        <v>38</v>
      </c>
      <c r="AD11">
        <v>19</v>
      </c>
      <c r="AE11">
        <v>6</v>
      </c>
      <c r="AF11">
        <v>32</v>
      </c>
      <c r="AG11">
        <v>143</v>
      </c>
      <c r="AH11">
        <v>35</v>
      </c>
      <c r="AI11" t="s">
        <v>9</v>
      </c>
      <c r="AJ11" t="s">
        <v>9</v>
      </c>
      <c r="AK11" t="s">
        <v>9</v>
      </c>
      <c r="AL11">
        <v>0</v>
      </c>
      <c r="AM11">
        <v>72</v>
      </c>
      <c r="AN11">
        <v>0</v>
      </c>
      <c r="AO11">
        <v>762</v>
      </c>
      <c r="AP11">
        <v>135</v>
      </c>
      <c r="AQ11">
        <v>0</v>
      </c>
      <c r="AR11" s="2">
        <v>318838</v>
      </c>
      <c r="AS11" s="2">
        <v>0</v>
      </c>
      <c r="AT11" s="2">
        <v>3372953</v>
      </c>
      <c r="AU11" s="2">
        <v>895896</v>
      </c>
      <c r="AV11" s="2">
        <v>0</v>
      </c>
      <c r="AW11">
        <f t="shared" si="0"/>
        <v>0.27165354330708663</v>
      </c>
    </row>
    <row r="12" spans="1:50" x14ac:dyDescent="0.35">
      <c r="A12">
        <v>2017</v>
      </c>
      <c r="B12" t="s">
        <v>43</v>
      </c>
      <c r="C12">
        <v>675</v>
      </c>
      <c r="D12">
        <v>22</v>
      </c>
      <c r="E12">
        <v>23</v>
      </c>
      <c r="F12">
        <v>14</v>
      </c>
      <c r="G12">
        <v>16</v>
      </c>
      <c r="H12" t="s">
        <v>9</v>
      </c>
      <c r="I12">
        <v>0</v>
      </c>
      <c r="J12" t="s">
        <v>9</v>
      </c>
      <c r="K12">
        <v>471</v>
      </c>
      <c r="L12">
        <v>45</v>
      </c>
      <c r="M12" t="s">
        <v>9</v>
      </c>
      <c r="N12" t="s">
        <v>9</v>
      </c>
      <c r="O12" t="s">
        <v>9</v>
      </c>
      <c r="P12">
        <v>159</v>
      </c>
      <c r="Q12">
        <v>157</v>
      </c>
      <c r="R12">
        <v>381</v>
      </c>
      <c r="S12">
        <v>135</v>
      </c>
      <c r="T12">
        <v>2</v>
      </c>
      <c r="U12">
        <v>0</v>
      </c>
      <c r="V12">
        <v>0</v>
      </c>
      <c r="W12">
        <v>675</v>
      </c>
      <c r="X12">
        <v>0</v>
      </c>
      <c r="Y12">
        <v>85</v>
      </c>
      <c r="Z12">
        <v>178815</v>
      </c>
      <c r="AA12">
        <v>110</v>
      </c>
      <c r="AB12">
        <v>177</v>
      </c>
      <c r="AC12">
        <v>4</v>
      </c>
      <c r="AD12">
        <v>9</v>
      </c>
      <c r="AE12">
        <v>2</v>
      </c>
      <c r="AF12">
        <v>31</v>
      </c>
      <c r="AG12">
        <v>65</v>
      </c>
      <c r="AH12">
        <v>23</v>
      </c>
      <c r="AI12" t="s">
        <v>9</v>
      </c>
      <c r="AJ12" t="s">
        <v>9</v>
      </c>
      <c r="AK12" t="s">
        <v>9</v>
      </c>
      <c r="AL12">
        <v>43</v>
      </c>
      <c r="AM12">
        <v>136</v>
      </c>
      <c r="AN12">
        <v>0</v>
      </c>
      <c r="AO12">
        <v>443</v>
      </c>
      <c r="AP12">
        <v>98</v>
      </c>
      <c r="AQ12">
        <v>2</v>
      </c>
      <c r="AR12" s="2">
        <v>300437</v>
      </c>
      <c r="AS12" s="2">
        <v>0</v>
      </c>
      <c r="AT12" s="2">
        <v>1976304</v>
      </c>
      <c r="AU12" s="2">
        <v>565822</v>
      </c>
      <c r="AV12" s="2">
        <v>5562</v>
      </c>
      <c r="AW12">
        <f t="shared" si="0"/>
        <v>0.62528216704288941</v>
      </c>
    </row>
    <row r="13" spans="1:50" x14ac:dyDescent="0.35">
      <c r="A13">
        <v>2016</v>
      </c>
      <c r="B13" t="s">
        <v>44</v>
      </c>
      <c r="C13">
        <v>941</v>
      </c>
      <c r="D13">
        <v>17</v>
      </c>
      <c r="E13">
        <v>20</v>
      </c>
      <c r="F13">
        <v>14</v>
      </c>
      <c r="G13" t="s">
        <v>9</v>
      </c>
      <c r="H13" t="s">
        <v>9</v>
      </c>
      <c r="I13">
        <v>0</v>
      </c>
      <c r="J13" t="s">
        <v>9</v>
      </c>
      <c r="K13">
        <v>501</v>
      </c>
      <c r="L13">
        <v>15</v>
      </c>
      <c r="M13" t="s">
        <v>9</v>
      </c>
      <c r="N13" t="s">
        <v>9</v>
      </c>
      <c r="O13" t="s">
        <v>9</v>
      </c>
      <c r="P13">
        <v>131</v>
      </c>
      <c r="Q13">
        <v>84</v>
      </c>
      <c r="R13">
        <v>419</v>
      </c>
      <c r="S13">
        <v>129</v>
      </c>
      <c r="T13">
        <v>0</v>
      </c>
      <c r="U13">
        <v>0</v>
      </c>
      <c r="V13">
        <v>63</v>
      </c>
      <c r="W13">
        <v>584</v>
      </c>
      <c r="X13">
        <v>0</v>
      </c>
      <c r="Y13">
        <v>76</v>
      </c>
      <c r="Z13">
        <v>110072</v>
      </c>
      <c r="AA13">
        <v>106</v>
      </c>
      <c r="AB13">
        <v>317</v>
      </c>
      <c r="AC13">
        <v>111</v>
      </c>
      <c r="AD13">
        <v>17</v>
      </c>
      <c r="AE13">
        <v>4</v>
      </c>
      <c r="AF13">
        <v>0</v>
      </c>
      <c r="AG13">
        <v>116</v>
      </c>
      <c r="AH13">
        <v>69</v>
      </c>
      <c r="AI13" t="s">
        <v>9</v>
      </c>
      <c r="AJ13" t="s">
        <v>9</v>
      </c>
      <c r="AK13" t="s">
        <v>9</v>
      </c>
      <c r="AL13">
        <v>0</v>
      </c>
      <c r="AM13">
        <v>78</v>
      </c>
      <c r="AN13">
        <v>0</v>
      </c>
      <c r="AO13">
        <v>718</v>
      </c>
      <c r="AP13">
        <v>145</v>
      </c>
      <c r="AQ13">
        <v>0</v>
      </c>
      <c r="AR13" s="2">
        <v>349353</v>
      </c>
      <c r="AS13" s="2">
        <v>0</v>
      </c>
      <c r="AT13" s="2">
        <v>2410276</v>
      </c>
      <c r="AU13" s="2">
        <v>779639</v>
      </c>
      <c r="AV13" s="2">
        <v>0</v>
      </c>
      <c r="AW13">
        <f t="shared" si="0"/>
        <v>0.31058495821727017</v>
      </c>
    </row>
    <row r="14" spans="1:50" x14ac:dyDescent="0.35">
      <c r="A14">
        <v>2016</v>
      </c>
      <c r="B14" t="s">
        <v>43</v>
      </c>
      <c r="C14">
        <v>708</v>
      </c>
      <c r="D14">
        <v>23</v>
      </c>
      <c r="E14">
        <v>22</v>
      </c>
      <c r="F14">
        <v>14</v>
      </c>
      <c r="G14" t="s">
        <v>9</v>
      </c>
      <c r="H14" t="s">
        <v>9</v>
      </c>
      <c r="I14">
        <v>0</v>
      </c>
      <c r="J14" t="s">
        <v>9</v>
      </c>
      <c r="K14">
        <v>408</v>
      </c>
      <c r="L14">
        <v>61</v>
      </c>
      <c r="M14" t="s">
        <v>9</v>
      </c>
      <c r="N14" t="s">
        <v>9</v>
      </c>
      <c r="O14" t="s">
        <v>9</v>
      </c>
      <c r="P14">
        <v>239</v>
      </c>
      <c r="Q14">
        <v>198</v>
      </c>
      <c r="R14">
        <v>305</v>
      </c>
      <c r="S14">
        <v>203</v>
      </c>
      <c r="T14">
        <v>2</v>
      </c>
      <c r="U14">
        <v>0</v>
      </c>
      <c r="V14">
        <v>0</v>
      </c>
      <c r="W14">
        <v>708</v>
      </c>
      <c r="X14">
        <v>0</v>
      </c>
      <c r="Y14">
        <v>100</v>
      </c>
      <c r="Z14">
        <v>163129</v>
      </c>
      <c r="AA14">
        <v>46</v>
      </c>
      <c r="AB14">
        <v>177</v>
      </c>
      <c r="AC14">
        <v>46</v>
      </c>
      <c r="AD14">
        <v>9</v>
      </c>
      <c r="AE14">
        <v>2</v>
      </c>
      <c r="AF14">
        <v>31</v>
      </c>
      <c r="AG14">
        <v>65</v>
      </c>
      <c r="AH14">
        <v>23</v>
      </c>
      <c r="AI14" t="s">
        <v>9</v>
      </c>
      <c r="AJ14" t="s">
        <v>9</v>
      </c>
      <c r="AK14" t="s">
        <v>9</v>
      </c>
      <c r="AL14">
        <v>0</v>
      </c>
      <c r="AM14">
        <v>166</v>
      </c>
      <c r="AN14">
        <v>0</v>
      </c>
      <c r="AO14">
        <v>562</v>
      </c>
      <c r="AP14">
        <v>83</v>
      </c>
      <c r="AQ14">
        <v>5</v>
      </c>
      <c r="AR14" s="2">
        <v>350892</v>
      </c>
      <c r="AS14" s="2">
        <v>0</v>
      </c>
      <c r="AT14" s="2">
        <v>2102761</v>
      </c>
      <c r="AU14" s="2">
        <v>348108</v>
      </c>
      <c r="AV14" s="2">
        <v>480</v>
      </c>
      <c r="AW14">
        <f t="shared" si="0"/>
        <v>0.44306049822064059</v>
      </c>
    </row>
  </sheetData>
  <mergeCells count="6">
    <mergeCell ref="AR1:AV1"/>
    <mergeCell ref="I1:P1"/>
    <mergeCell ref="Q1:U1"/>
    <mergeCell ref="V1:X1"/>
    <mergeCell ref="AM1:AQ1"/>
    <mergeCell ref="AC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OpioidSummary</vt:lpstr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White</dc:creator>
  <cp:lastModifiedBy>Veronica White</cp:lastModifiedBy>
  <dcterms:created xsi:type="dcterms:W3CDTF">2015-06-05T18:17:20Z</dcterms:created>
  <dcterms:modified xsi:type="dcterms:W3CDTF">2021-01-20T21:27:12Z</dcterms:modified>
</cp:coreProperties>
</file>