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umingyang/app/财政工资处理系统_部署包 2/input/区聘专项原投服/"/>
    </mc:Choice>
  </mc:AlternateContent>
  <xr:revisionPtr revIDLastSave="0" documentId="8_{992A7AA3-7699-2948-B94D-7ED09A99B424}" xr6:coauthVersionLast="47" xr6:coauthVersionMax="47" xr10:uidLastSave="{00000000-0000-0000-0000-000000000000}"/>
  <bookViews>
    <workbookView xWindow="0" yWindow="660" windowWidth="28800" windowHeight="17980" xr2:uid="{C4BFECF0-7863-6642-8D6A-2855BD65F9E2}"/>
  </bookViews>
  <sheets>
    <sheet name="聘用专项3月" sheetId="1" r:id="rId1"/>
  </sheets>
  <definedNames>
    <definedName name="_xlnm.Print_Area" localSheetId="0">聘用专项3月!$A$1:$Y$31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" l="1"/>
  <c r="G28" i="1" s="1"/>
  <c r="I27" i="1"/>
  <c r="G27" i="1" s="1"/>
  <c r="I26" i="1"/>
  <c r="G26" i="1"/>
  <c r="V26" i="1" s="1"/>
  <c r="I25" i="1"/>
  <c r="G25" i="1" s="1"/>
  <c r="U24" i="1"/>
  <c r="T24" i="1"/>
  <c r="S24" i="1"/>
  <c r="I24" i="1"/>
  <c r="G24" i="1"/>
  <c r="I23" i="1"/>
  <c r="G23" i="1" s="1"/>
  <c r="I22" i="1"/>
  <c r="G22" i="1"/>
  <c r="V22" i="1" s="1"/>
  <c r="I21" i="1"/>
  <c r="G21" i="1"/>
  <c r="V21" i="1" s="1"/>
  <c r="I20" i="1"/>
  <c r="G20" i="1" s="1"/>
  <c r="U19" i="1"/>
  <c r="T19" i="1"/>
  <c r="S19" i="1"/>
  <c r="I19" i="1"/>
  <c r="G19" i="1"/>
  <c r="I18" i="1"/>
  <c r="G18" i="1" s="1"/>
  <c r="I17" i="1"/>
  <c r="G17" i="1"/>
  <c r="V17" i="1" s="1"/>
  <c r="I16" i="1"/>
  <c r="G16" i="1"/>
  <c r="V16" i="1" s="1"/>
  <c r="I15" i="1"/>
  <c r="G15" i="1" s="1"/>
  <c r="U14" i="1"/>
  <c r="T14" i="1"/>
  <c r="S14" i="1"/>
  <c r="I14" i="1"/>
  <c r="G14" i="1"/>
  <c r="I13" i="1"/>
  <c r="G13" i="1" s="1"/>
  <c r="I12" i="1"/>
  <c r="G12" i="1"/>
  <c r="I11" i="1"/>
  <c r="G11" i="1"/>
  <c r="V11" i="1" s="1"/>
  <c r="I10" i="1"/>
  <c r="G10" i="1" s="1"/>
  <c r="U9" i="1"/>
  <c r="T9" i="1"/>
  <c r="S9" i="1"/>
  <c r="I9" i="1"/>
  <c r="G9" i="1"/>
  <c r="I8" i="1"/>
  <c r="G8" i="1" s="1"/>
  <c r="I7" i="1"/>
  <c r="G7" i="1"/>
  <c r="I6" i="1"/>
  <c r="G6" i="1"/>
  <c r="V6" i="1" s="1"/>
  <c r="I5" i="1"/>
  <c r="G5" i="1" s="1"/>
  <c r="U4" i="1"/>
  <c r="T4" i="1"/>
  <c r="S4" i="1"/>
  <c r="I4" i="1"/>
  <c r="G4" i="1"/>
  <c r="T15" i="1" l="1"/>
  <c r="S15" i="1"/>
  <c r="R15" i="1" s="1"/>
  <c r="Q15" i="1"/>
  <c r="V15" i="1"/>
  <c r="U15" i="1"/>
  <c r="R19" i="1"/>
  <c r="T10" i="1"/>
  <c r="S10" i="1"/>
  <c r="V10" i="1"/>
  <c r="U10" i="1"/>
  <c r="T20" i="1"/>
  <c r="S20" i="1"/>
  <c r="V20" i="1"/>
  <c r="U20" i="1"/>
  <c r="V25" i="1"/>
  <c r="U25" i="1"/>
  <c r="T25" i="1"/>
  <c r="S25" i="1"/>
  <c r="R25" i="1" s="1"/>
  <c r="Q25" i="1" s="1"/>
  <c r="S13" i="1"/>
  <c r="V13" i="1"/>
  <c r="U13" i="1"/>
  <c r="T13" i="1"/>
  <c r="S18" i="1"/>
  <c r="R18" i="1" s="1"/>
  <c r="Q18" i="1" s="1"/>
  <c r="V18" i="1"/>
  <c r="U18" i="1"/>
  <c r="T18" i="1"/>
  <c r="V27" i="1"/>
  <c r="T27" i="1"/>
  <c r="U27" i="1"/>
  <c r="S27" i="1"/>
  <c r="R14" i="1"/>
  <c r="Q14" i="1" s="1"/>
  <c r="T5" i="1"/>
  <c r="S5" i="1"/>
  <c r="V5" i="1"/>
  <c r="U5" i="1"/>
  <c r="S8" i="1"/>
  <c r="V8" i="1"/>
  <c r="U8" i="1"/>
  <c r="T8" i="1"/>
  <c r="R9" i="1"/>
  <c r="Q9" i="1" s="1"/>
  <c r="Q19" i="1"/>
  <c r="S23" i="1"/>
  <c r="R23" i="1" s="1"/>
  <c r="Q23" i="1" s="1"/>
  <c r="V23" i="1"/>
  <c r="U23" i="1"/>
  <c r="T23" i="1"/>
  <c r="Q28" i="1"/>
  <c r="V28" i="1"/>
  <c r="U28" i="1"/>
  <c r="T28" i="1"/>
  <c r="S28" i="1"/>
  <c r="R28" i="1" s="1"/>
  <c r="V4" i="1"/>
  <c r="V9" i="1"/>
  <c r="V14" i="1"/>
  <c r="V19" i="1"/>
  <c r="V24" i="1"/>
  <c r="R24" i="1" s="1"/>
  <c r="Q24" i="1" s="1"/>
  <c r="S7" i="1"/>
  <c r="S12" i="1"/>
  <c r="S17" i="1"/>
  <c r="S22" i="1"/>
  <c r="T12" i="1"/>
  <c r="S6" i="1"/>
  <c r="U7" i="1"/>
  <c r="S11" i="1"/>
  <c r="S16" i="1"/>
  <c r="U17" i="1"/>
  <c r="S26" i="1"/>
  <c r="U6" i="1"/>
  <c r="U11" i="1"/>
  <c r="U16" i="1"/>
  <c r="U21" i="1"/>
  <c r="U26" i="1"/>
  <c r="T7" i="1"/>
  <c r="T17" i="1"/>
  <c r="T22" i="1"/>
  <c r="U12" i="1"/>
  <c r="S21" i="1"/>
  <c r="R21" i="1" s="1"/>
  <c r="Q21" i="1" s="1"/>
  <c r="U22" i="1"/>
  <c r="T6" i="1"/>
  <c r="V7" i="1"/>
  <c r="T11" i="1"/>
  <c r="V12" i="1"/>
  <c r="T16" i="1"/>
  <c r="T21" i="1"/>
  <c r="T26" i="1"/>
  <c r="R17" i="1" l="1"/>
  <c r="Q17" i="1" s="1"/>
  <c r="R16" i="1"/>
  <c r="Q16" i="1" s="1"/>
  <c r="R11" i="1"/>
  <c r="Q11" i="1" s="1"/>
  <c r="R12" i="1"/>
  <c r="Q12" i="1" s="1"/>
  <c r="R13" i="1"/>
  <c r="Q13" i="1" s="1"/>
  <c r="R20" i="1"/>
  <c r="Q20" i="1" s="1"/>
  <c r="R5" i="1"/>
  <c r="Q5" i="1" s="1"/>
  <c r="R6" i="1"/>
  <c r="Q6" i="1" s="1"/>
  <c r="R7" i="1"/>
  <c r="Q7" i="1" s="1"/>
  <c r="R27" i="1"/>
  <c r="Q27" i="1" s="1"/>
  <c r="R4" i="1"/>
  <c r="R22" i="1"/>
  <c r="Q22" i="1" s="1"/>
  <c r="R8" i="1"/>
  <c r="Q8" i="1" s="1"/>
  <c r="R26" i="1"/>
  <c r="Q26" i="1" s="1"/>
  <c r="R10" i="1"/>
  <c r="Q10" i="1" s="1"/>
  <c r="Q4" i="1" l="1"/>
</calcChain>
</file>

<file path=xl/sharedStrings.xml><?xml version="1.0" encoding="utf-8"?>
<sst xmlns="http://schemas.openxmlformats.org/spreadsheetml/2006/main" count="131" uniqueCount="81">
  <si>
    <t>2025年3月 编外工资台账发放表（实发）</t>
  </si>
  <si>
    <t>单位名称：高新区财政局</t>
  </si>
  <si>
    <t>制表时间：2025.2.26</t>
  </si>
  <si>
    <t>单位：元</t>
  </si>
  <si>
    <t>序号</t>
  </si>
  <si>
    <t>人员编号</t>
  </si>
  <si>
    <t>人员姓名</t>
  </si>
  <si>
    <t>岗位类别</t>
  </si>
  <si>
    <t>工资级别</t>
  </si>
  <si>
    <t>工资档次</t>
  </si>
  <si>
    <t>发放合计</t>
  </si>
  <si>
    <t>补发合计</t>
  </si>
  <si>
    <t>工资小计</t>
  </si>
  <si>
    <t>基本工资</t>
  </si>
  <si>
    <t>岗位工资</t>
  </si>
  <si>
    <t>绩效工资</t>
  </si>
  <si>
    <t>补助</t>
  </si>
  <si>
    <t>信访岗位津贴</t>
  </si>
  <si>
    <t>绩效奖</t>
  </si>
  <si>
    <t>季度考核良好绩效奖</t>
  </si>
  <si>
    <t>财务实发</t>
  </si>
  <si>
    <t>单位代扣总计</t>
  </si>
  <si>
    <t>个人缴养老保险费8%</t>
  </si>
  <si>
    <t>个人缴医疗保险费2%</t>
  </si>
  <si>
    <t>个人缴失业保险费0.4%</t>
  </si>
  <si>
    <t>个人缴住房公积金12%</t>
  </si>
  <si>
    <t>补扣（退）款</t>
  </si>
  <si>
    <t>补扣（退）公积金</t>
  </si>
  <si>
    <t>个人所得税</t>
  </si>
  <si>
    <t>00001</t>
  </si>
  <si>
    <t>A</t>
  </si>
  <si>
    <t>综合类</t>
  </si>
  <si>
    <t>综合四级</t>
  </si>
  <si>
    <t>二档</t>
  </si>
  <si>
    <t>00002</t>
  </si>
  <si>
    <t>B</t>
  </si>
  <si>
    <t>一档</t>
  </si>
  <si>
    <t>00004</t>
  </si>
  <si>
    <t>C</t>
  </si>
  <si>
    <t>00005</t>
  </si>
  <si>
    <t>D</t>
  </si>
  <si>
    <t>00006</t>
  </si>
  <si>
    <t>E</t>
  </si>
  <si>
    <t>综合三级</t>
  </si>
  <si>
    <t>00007</t>
  </si>
  <si>
    <t>F</t>
  </si>
  <si>
    <t>00008</t>
  </si>
  <si>
    <t>G</t>
  </si>
  <si>
    <t>00009</t>
  </si>
  <si>
    <t>H</t>
  </si>
  <si>
    <t>00014</t>
  </si>
  <si>
    <t>I</t>
  </si>
  <si>
    <t>综合一级</t>
  </si>
  <si>
    <t>00015</t>
  </si>
  <si>
    <t>J</t>
  </si>
  <si>
    <t>K</t>
  </si>
  <si>
    <t>试用期</t>
  </si>
  <si>
    <t>L</t>
  </si>
  <si>
    <t>M</t>
  </si>
  <si>
    <t>N</t>
  </si>
  <si>
    <t>综合二级</t>
  </si>
  <si>
    <t>O</t>
  </si>
  <si>
    <t>P</t>
  </si>
  <si>
    <t>Q</t>
  </si>
  <si>
    <t>R</t>
  </si>
  <si>
    <t>专项1</t>
  </si>
  <si>
    <t>V</t>
  </si>
  <si>
    <t>参照事业七级</t>
  </si>
  <si>
    <t>专项2</t>
  </si>
  <si>
    <t>W</t>
  </si>
  <si>
    <t>专项3</t>
  </si>
  <si>
    <t>X</t>
  </si>
  <si>
    <t>专项4</t>
  </si>
  <si>
    <t>Y</t>
  </si>
  <si>
    <t>参照技术工四级</t>
  </si>
  <si>
    <t>00010</t>
  </si>
  <si>
    <t>S</t>
  </si>
  <si>
    <t>项目经理</t>
  </si>
  <si>
    <t>T</t>
  </si>
  <si>
    <t>项目服务专员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</si>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</sst>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1"/>
      <color theme="1"/>
      <name val="等线"/>
      <family val="4"/>
      <charset val="134"/>
      <scheme val="minor"/>
    </font>
    <font>
      <b/>
      <sz val="20"/>
      <color theme="1"/>
      <name val="楷体_GB2312"/>
      <charset val="134"/>
    </font>
    <font>
      <sz val="9"/>
      <name val="等线"/>
      <family val="4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quotePrefix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right" vertical="center" shrinkToFit="1"/>
    </xf>
    <xf numFmtId="176" fontId="6" fillId="0" borderId="1" xfId="0" applyNumberFormat="1" applyFont="1" applyBorder="1" applyAlignment="1">
      <alignment horizontal="right" vertical="center" shrinkToFit="1"/>
    </xf>
    <xf numFmtId="0" fontId="6" fillId="0" borderId="1" xfId="0" applyFont="1" applyBorder="1" applyAlignment="1">
      <alignment vertical="center" shrinkToFit="1"/>
    </xf>
    <xf numFmtId="0" fontId="3" fillId="0" borderId="0" xfId="0" applyFont="1">
      <alignment vertical="center"/>
    </xf>
    <xf numFmtId="176" fontId="3" fillId="0" borderId="1" xfId="0" applyNumberFormat="1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3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5" xfId="1" xr:uid="{1DB30FE5-2B08-224A-A6D0-236AF7DD9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AA7B-8B04-384E-B862-E9B4E53D5408}">
  <sheetPr>
    <pageSetUpPr fitToPage="1"/>
  </sheetPr>
  <dimension ref="A1:Y31"/>
  <sheetViews>
    <sheetView tabSelected="1" workbookViewId="0">
      <pane xSplit="3" ySplit="3" topLeftCell="D16" activePane="bottomRight" state="frozen"/>
      <selection pane="topRight"/>
      <selection pane="bottomLeft"/>
      <selection pane="bottomRight" activeCell="A3" sqref="A1:Y1048576"/>
    </sheetView>
  </sheetViews>
  <sheetFormatPr baseColWidth="10" defaultColWidth="9" defaultRowHeight="15"/>
  <cols>
    <col min="1" max="1" width="3.1640625" style="28" customWidth="1"/>
    <col min="2" max="2" width="6.6640625" hidden="1" customWidth="1"/>
    <col min="3" max="3" width="8.5" customWidth="1"/>
    <col min="4" max="4" width="8" customWidth="1"/>
    <col min="5" max="5" width="6.1640625" customWidth="1"/>
    <col min="6" max="6" width="4.6640625" customWidth="1"/>
    <col min="7" max="7" width="9.5" customWidth="1"/>
    <col min="8" max="8" width="5.83203125" customWidth="1"/>
    <col min="9" max="9" width="8.1640625" customWidth="1"/>
    <col min="10" max="13" width="6.6640625" customWidth="1"/>
    <col min="14" max="14" width="5.1640625" customWidth="1"/>
    <col min="15" max="15" width="6.6640625" customWidth="1"/>
    <col min="16" max="16" width="6.6640625" hidden="1" customWidth="1"/>
    <col min="17" max="17" width="11.5" customWidth="1"/>
    <col min="18" max="18" width="10.6640625" customWidth="1"/>
    <col min="19" max="19" width="9.6640625" customWidth="1"/>
    <col min="20" max="20" width="9.5" customWidth="1"/>
    <col min="21" max="21" width="9.1640625" customWidth="1"/>
    <col min="22" max="22" width="7.6640625" customWidth="1"/>
    <col min="23" max="23" width="9.6640625" hidden="1" customWidth="1"/>
    <col min="24" max="24" width="6.5" style="29" hidden="1" customWidth="1"/>
    <col min="25" max="25" width="8.5" style="29" customWidth="1"/>
  </cols>
  <sheetData>
    <row r="1" spans="1:25" ht="3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s="3" customFormat="1" ht="18" customHeight="1">
      <c r="A2" s="2" t="s">
        <v>1</v>
      </c>
      <c r="B2" s="2"/>
      <c r="C2" s="2"/>
      <c r="D2" s="2"/>
      <c r="E2" s="2"/>
      <c r="F2" s="2"/>
      <c r="K2" s="4" t="s">
        <v>2</v>
      </c>
      <c r="L2" s="4"/>
      <c r="M2" s="4"/>
      <c r="N2" s="4"/>
      <c r="O2" s="4"/>
      <c r="P2" s="5"/>
      <c r="V2" s="2" t="s">
        <v>3</v>
      </c>
      <c r="W2" s="2"/>
      <c r="X2" s="2"/>
      <c r="Y2" s="5"/>
    </row>
    <row r="3" spans="1:25" s="8" customFormat="1" ht="51" customHeight="1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6" t="s">
        <v>27</v>
      </c>
      <c r="Y3" s="6" t="s">
        <v>28</v>
      </c>
    </row>
    <row r="4" spans="1:25" ht="17" customHeight="1">
      <c r="A4" s="9">
        <v>1</v>
      </c>
      <c r="B4" s="10" t="s">
        <v>29</v>
      </c>
      <c r="C4" s="11" t="s">
        <v>30</v>
      </c>
      <c r="D4" s="10" t="s">
        <v>31</v>
      </c>
      <c r="E4" s="11" t="s">
        <v>32</v>
      </c>
      <c r="F4" s="11" t="s">
        <v>33</v>
      </c>
      <c r="G4" s="12">
        <f>I4+H4</f>
        <v>6491</v>
      </c>
      <c r="H4" s="13"/>
      <c r="I4" s="13">
        <f>SUM(J4:P4)</f>
        <v>6491</v>
      </c>
      <c r="J4" s="13">
        <v>2408</v>
      </c>
      <c r="K4" s="13">
        <v>1600</v>
      </c>
      <c r="L4" s="13">
        <v>1800</v>
      </c>
      <c r="M4" s="13">
        <v>483</v>
      </c>
      <c r="N4" s="13"/>
      <c r="O4" s="13">
        <v>200</v>
      </c>
      <c r="P4" s="13"/>
      <c r="Q4" s="12">
        <f t="shared" ref="Q4:Q28" si="0">G4-R4</f>
        <v>4960.95</v>
      </c>
      <c r="R4" s="13">
        <f t="shared" ref="R4:R14" si="1">SUM(S4:Y4)</f>
        <v>1530.05</v>
      </c>
      <c r="S4" s="13">
        <f>ROUND(G4*0.08,2)</f>
        <v>519.28</v>
      </c>
      <c r="T4" s="13">
        <f>ROUND(G4*0.02,2)</f>
        <v>129.82</v>
      </c>
      <c r="U4" s="13">
        <f>ROUND(G4*0.004,2)</f>
        <v>25.96</v>
      </c>
      <c r="V4" s="13">
        <f>ROUND(G4*0.12,0)</f>
        <v>779</v>
      </c>
      <c r="W4" s="14"/>
      <c r="X4" s="13"/>
      <c r="Y4" s="13">
        <v>75.989999999999995</v>
      </c>
    </row>
    <row r="5" spans="1:25" ht="17" customHeight="1">
      <c r="A5" s="9">
        <v>2</v>
      </c>
      <c r="B5" s="10" t="s">
        <v>34</v>
      </c>
      <c r="C5" s="11" t="s">
        <v>35</v>
      </c>
      <c r="D5" s="10" t="s">
        <v>31</v>
      </c>
      <c r="E5" s="11" t="s">
        <v>32</v>
      </c>
      <c r="F5" s="11" t="s">
        <v>36</v>
      </c>
      <c r="G5" s="12">
        <f t="shared" ref="G5:G28" si="2">I5+H5</f>
        <v>6035</v>
      </c>
      <c r="H5" s="13"/>
      <c r="I5" s="13">
        <f t="shared" ref="I5:I28" si="3">SUM(J5:P5)</f>
        <v>6035</v>
      </c>
      <c r="J5" s="13">
        <v>2352</v>
      </c>
      <c r="K5" s="13">
        <v>1400</v>
      </c>
      <c r="L5" s="13">
        <v>1600</v>
      </c>
      <c r="M5" s="13">
        <v>483</v>
      </c>
      <c r="N5" s="13"/>
      <c r="O5" s="13">
        <v>200</v>
      </c>
      <c r="P5" s="13"/>
      <c r="Q5" s="12">
        <f t="shared" si="0"/>
        <v>4683.3600000000006</v>
      </c>
      <c r="R5" s="13">
        <f t="shared" si="1"/>
        <v>1351.6399999999999</v>
      </c>
      <c r="S5" s="13">
        <f t="shared" ref="S5:S28" si="4">ROUND(G5*0.08,2)</f>
        <v>482.8</v>
      </c>
      <c r="T5" s="13">
        <f t="shared" ref="T5:T28" si="5">ROUND(G5*0.02,2)</f>
        <v>120.7</v>
      </c>
      <c r="U5" s="13">
        <f t="shared" ref="U5:U28" si="6">ROUND(G5*0.004,2)</f>
        <v>24.14</v>
      </c>
      <c r="V5" s="13">
        <f t="shared" ref="V5:V28" si="7">ROUND(G5*0.12,0)</f>
        <v>724</v>
      </c>
      <c r="W5" s="14"/>
      <c r="X5" s="13"/>
      <c r="Y5" s="13">
        <v>0</v>
      </c>
    </row>
    <row r="6" spans="1:25" ht="17" customHeight="1">
      <c r="A6" s="9">
        <v>3</v>
      </c>
      <c r="B6" s="10" t="s">
        <v>37</v>
      </c>
      <c r="C6" s="11" t="s">
        <v>38</v>
      </c>
      <c r="D6" s="10" t="s">
        <v>31</v>
      </c>
      <c r="E6" s="11" t="s">
        <v>32</v>
      </c>
      <c r="F6" s="11" t="s">
        <v>36</v>
      </c>
      <c r="G6" s="12">
        <f t="shared" si="2"/>
        <v>6035</v>
      </c>
      <c r="H6" s="13"/>
      <c r="I6" s="13">
        <f t="shared" si="3"/>
        <v>6035</v>
      </c>
      <c r="J6" s="13">
        <v>2352</v>
      </c>
      <c r="K6" s="13">
        <v>1400</v>
      </c>
      <c r="L6" s="13">
        <v>1600</v>
      </c>
      <c r="M6" s="13">
        <v>483</v>
      </c>
      <c r="N6" s="13"/>
      <c r="O6" s="13">
        <v>200</v>
      </c>
      <c r="P6" s="13"/>
      <c r="Q6" s="12">
        <f t="shared" si="0"/>
        <v>4683.3600000000006</v>
      </c>
      <c r="R6" s="13">
        <f t="shared" si="1"/>
        <v>1351.6399999999999</v>
      </c>
      <c r="S6" s="13">
        <f t="shared" si="4"/>
        <v>482.8</v>
      </c>
      <c r="T6" s="13">
        <f t="shared" si="5"/>
        <v>120.7</v>
      </c>
      <c r="U6" s="13">
        <f t="shared" si="6"/>
        <v>24.14</v>
      </c>
      <c r="V6" s="13">
        <f t="shared" si="7"/>
        <v>724</v>
      </c>
      <c r="W6" s="14"/>
      <c r="X6" s="13"/>
      <c r="Y6" s="13">
        <v>0</v>
      </c>
    </row>
    <row r="7" spans="1:25" ht="17" customHeight="1">
      <c r="A7" s="9">
        <v>4</v>
      </c>
      <c r="B7" s="10" t="s">
        <v>39</v>
      </c>
      <c r="C7" s="11" t="s">
        <v>40</v>
      </c>
      <c r="D7" s="10" t="s">
        <v>31</v>
      </c>
      <c r="E7" s="11" t="s">
        <v>32</v>
      </c>
      <c r="F7" s="11" t="s">
        <v>36</v>
      </c>
      <c r="G7" s="12">
        <f t="shared" si="2"/>
        <v>6035</v>
      </c>
      <c r="H7" s="13"/>
      <c r="I7" s="13">
        <f t="shared" si="3"/>
        <v>6035</v>
      </c>
      <c r="J7" s="13">
        <v>2352</v>
      </c>
      <c r="K7" s="13">
        <v>1400</v>
      </c>
      <c r="L7" s="13">
        <v>1600</v>
      </c>
      <c r="M7" s="13">
        <v>483</v>
      </c>
      <c r="N7" s="13"/>
      <c r="O7" s="13">
        <v>200</v>
      </c>
      <c r="P7" s="13"/>
      <c r="Q7" s="12">
        <f t="shared" si="0"/>
        <v>4683.3600000000006</v>
      </c>
      <c r="R7" s="13">
        <f t="shared" si="1"/>
        <v>1351.6399999999999</v>
      </c>
      <c r="S7" s="13">
        <f t="shared" si="4"/>
        <v>482.8</v>
      </c>
      <c r="T7" s="13">
        <f t="shared" si="5"/>
        <v>120.7</v>
      </c>
      <c r="U7" s="13">
        <f t="shared" si="6"/>
        <v>24.14</v>
      </c>
      <c r="V7" s="13">
        <f t="shared" si="7"/>
        <v>724</v>
      </c>
      <c r="W7" s="14"/>
      <c r="X7" s="13"/>
      <c r="Y7" s="13">
        <v>0</v>
      </c>
    </row>
    <row r="8" spans="1:25" ht="17" customHeight="1">
      <c r="A8" s="9">
        <v>5</v>
      </c>
      <c r="B8" s="10" t="s">
        <v>41</v>
      </c>
      <c r="C8" s="11" t="s">
        <v>42</v>
      </c>
      <c r="D8" s="10" t="s">
        <v>31</v>
      </c>
      <c r="E8" s="11" t="s">
        <v>43</v>
      </c>
      <c r="F8" s="11" t="s">
        <v>36</v>
      </c>
      <c r="G8" s="12">
        <f t="shared" si="2"/>
        <v>5193</v>
      </c>
      <c r="H8" s="13"/>
      <c r="I8" s="13">
        <f t="shared" si="3"/>
        <v>5193</v>
      </c>
      <c r="J8" s="13">
        <v>2268</v>
      </c>
      <c r="K8" s="13">
        <v>1100</v>
      </c>
      <c r="L8" s="13">
        <v>1200</v>
      </c>
      <c r="M8" s="13">
        <v>425</v>
      </c>
      <c r="N8" s="13"/>
      <c r="O8" s="13">
        <v>200</v>
      </c>
      <c r="P8" s="13"/>
      <c r="Q8" s="12">
        <f t="shared" si="0"/>
        <v>4029.9300000000003</v>
      </c>
      <c r="R8" s="13">
        <f t="shared" si="1"/>
        <v>1163.07</v>
      </c>
      <c r="S8" s="13">
        <f t="shared" si="4"/>
        <v>415.44</v>
      </c>
      <c r="T8" s="13">
        <f t="shared" si="5"/>
        <v>103.86</v>
      </c>
      <c r="U8" s="13">
        <f t="shared" si="6"/>
        <v>20.77</v>
      </c>
      <c r="V8" s="13">
        <f t="shared" si="7"/>
        <v>623</v>
      </c>
      <c r="W8" s="14"/>
      <c r="X8" s="13"/>
      <c r="Y8" s="13">
        <v>0</v>
      </c>
    </row>
    <row r="9" spans="1:25" ht="17" customHeight="1">
      <c r="A9" s="9">
        <v>6</v>
      </c>
      <c r="B9" s="10" t="s">
        <v>44</v>
      </c>
      <c r="C9" s="11" t="s">
        <v>45</v>
      </c>
      <c r="D9" s="10" t="s">
        <v>31</v>
      </c>
      <c r="E9" s="11" t="s">
        <v>32</v>
      </c>
      <c r="F9" s="11" t="s">
        <v>36</v>
      </c>
      <c r="G9" s="12">
        <f t="shared" si="2"/>
        <v>6035</v>
      </c>
      <c r="H9" s="13"/>
      <c r="I9" s="13">
        <f t="shared" si="3"/>
        <v>6035</v>
      </c>
      <c r="J9" s="13">
        <v>2352</v>
      </c>
      <c r="K9" s="13">
        <v>1400</v>
      </c>
      <c r="L9" s="13">
        <v>1600</v>
      </c>
      <c r="M9" s="13">
        <v>483</v>
      </c>
      <c r="N9" s="13"/>
      <c r="O9" s="13">
        <v>200</v>
      </c>
      <c r="P9" s="13"/>
      <c r="Q9" s="12">
        <f t="shared" si="0"/>
        <v>4683.3600000000006</v>
      </c>
      <c r="R9" s="13">
        <f t="shared" si="1"/>
        <v>1351.6399999999999</v>
      </c>
      <c r="S9" s="13">
        <f t="shared" si="4"/>
        <v>482.8</v>
      </c>
      <c r="T9" s="13">
        <f t="shared" si="5"/>
        <v>120.7</v>
      </c>
      <c r="U9" s="13">
        <f t="shared" si="6"/>
        <v>24.14</v>
      </c>
      <c r="V9" s="13">
        <f t="shared" si="7"/>
        <v>724</v>
      </c>
      <c r="W9" s="14"/>
      <c r="X9" s="13"/>
      <c r="Y9" s="13">
        <v>0</v>
      </c>
    </row>
    <row r="10" spans="1:25" ht="17" customHeight="1">
      <c r="A10" s="9">
        <v>7</v>
      </c>
      <c r="B10" s="10" t="s">
        <v>46</v>
      </c>
      <c r="C10" s="11" t="s">
        <v>47</v>
      </c>
      <c r="D10" s="10" t="s">
        <v>31</v>
      </c>
      <c r="E10" s="11" t="s">
        <v>32</v>
      </c>
      <c r="F10" s="11" t="s">
        <v>36</v>
      </c>
      <c r="G10" s="12">
        <f t="shared" si="2"/>
        <v>6035</v>
      </c>
      <c r="H10" s="13"/>
      <c r="I10" s="13">
        <f t="shared" si="3"/>
        <v>6035</v>
      </c>
      <c r="J10" s="13">
        <v>2352</v>
      </c>
      <c r="K10" s="13">
        <v>1400</v>
      </c>
      <c r="L10" s="13">
        <v>1600</v>
      </c>
      <c r="M10" s="13">
        <v>483</v>
      </c>
      <c r="N10" s="13"/>
      <c r="O10" s="13">
        <v>200</v>
      </c>
      <c r="P10" s="13"/>
      <c r="Q10" s="12">
        <f t="shared" si="0"/>
        <v>4683.3600000000006</v>
      </c>
      <c r="R10" s="13">
        <f t="shared" si="1"/>
        <v>1351.6399999999999</v>
      </c>
      <c r="S10" s="13">
        <f t="shared" si="4"/>
        <v>482.8</v>
      </c>
      <c r="T10" s="13">
        <f t="shared" si="5"/>
        <v>120.7</v>
      </c>
      <c r="U10" s="13">
        <f t="shared" si="6"/>
        <v>24.14</v>
      </c>
      <c r="V10" s="13">
        <f t="shared" si="7"/>
        <v>724</v>
      </c>
      <c r="W10" s="14"/>
      <c r="X10" s="13"/>
      <c r="Y10" s="13">
        <v>0</v>
      </c>
    </row>
    <row r="11" spans="1:25" ht="17" customHeight="1">
      <c r="A11" s="9">
        <v>8</v>
      </c>
      <c r="B11" s="10" t="s">
        <v>48</v>
      </c>
      <c r="C11" s="11" t="s">
        <v>49</v>
      </c>
      <c r="D11" s="10" t="s">
        <v>31</v>
      </c>
      <c r="E11" s="11" t="s">
        <v>32</v>
      </c>
      <c r="F11" s="11" t="s">
        <v>36</v>
      </c>
      <c r="G11" s="12">
        <f t="shared" si="2"/>
        <v>6035</v>
      </c>
      <c r="H11" s="13"/>
      <c r="I11" s="13">
        <f t="shared" si="3"/>
        <v>6035</v>
      </c>
      <c r="J11" s="11">
        <v>2352</v>
      </c>
      <c r="K11" s="11">
        <v>1400</v>
      </c>
      <c r="L11" s="11">
        <v>1600</v>
      </c>
      <c r="M11" s="11">
        <v>483</v>
      </c>
      <c r="N11" s="11"/>
      <c r="O11" s="13">
        <v>200</v>
      </c>
      <c r="P11" s="13"/>
      <c r="Q11" s="12">
        <f t="shared" si="0"/>
        <v>4683.3600000000006</v>
      </c>
      <c r="R11" s="13">
        <f t="shared" si="1"/>
        <v>1351.6399999999999</v>
      </c>
      <c r="S11" s="13">
        <f t="shared" si="4"/>
        <v>482.8</v>
      </c>
      <c r="T11" s="13">
        <f t="shared" si="5"/>
        <v>120.7</v>
      </c>
      <c r="U11" s="13">
        <f t="shared" si="6"/>
        <v>24.14</v>
      </c>
      <c r="V11" s="13">
        <f t="shared" si="7"/>
        <v>724</v>
      </c>
      <c r="W11" s="14"/>
      <c r="X11" s="13"/>
      <c r="Y11" s="13">
        <v>0</v>
      </c>
    </row>
    <row r="12" spans="1:25" ht="17" customHeight="1">
      <c r="A12" s="9">
        <v>9</v>
      </c>
      <c r="B12" s="11" t="s">
        <v>50</v>
      </c>
      <c r="C12" s="11" t="s">
        <v>51</v>
      </c>
      <c r="D12" s="11" t="s">
        <v>31</v>
      </c>
      <c r="E12" s="11" t="s">
        <v>52</v>
      </c>
      <c r="F12" s="11" t="s">
        <v>36</v>
      </c>
      <c r="G12" s="12">
        <f t="shared" si="2"/>
        <v>3701</v>
      </c>
      <c r="H12" s="15"/>
      <c r="I12" s="13">
        <f t="shared" si="3"/>
        <v>3701</v>
      </c>
      <c r="J12" s="15">
        <v>1960</v>
      </c>
      <c r="K12" s="15">
        <v>600</v>
      </c>
      <c r="L12" s="15">
        <v>600</v>
      </c>
      <c r="M12" s="15">
        <v>341</v>
      </c>
      <c r="N12" s="15"/>
      <c r="O12" s="13">
        <v>200</v>
      </c>
      <c r="P12" s="15"/>
      <c r="Q12" s="12">
        <f t="shared" si="0"/>
        <v>2872.1</v>
      </c>
      <c r="R12" s="13">
        <f t="shared" si="1"/>
        <v>828.9</v>
      </c>
      <c r="S12" s="13">
        <f t="shared" si="4"/>
        <v>296.08</v>
      </c>
      <c r="T12" s="13">
        <f t="shared" si="5"/>
        <v>74.02</v>
      </c>
      <c r="U12" s="13">
        <f t="shared" si="6"/>
        <v>14.8</v>
      </c>
      <c r="V12" s="13">
        <f t="shared" si="7"/>
        <v>444</v>
      </c>
      <c r="W12" s="14"/>
      <c r="X12" s="13"/>
      <c r="Y12" s="13">
        <v>0</v>
      </c>
    </row>
    <row r="13" spans="1:25" s="16" customFormat="1" ht="17" customHeight="1">
      <c r="A13" s="9">
        <v>10</v>
      </c>
      <c r="B13" s="10" t="s">
        <v>53</v>
      </c>
      <c r="C13" s="11" t="s">
        <v>54</v>
      </c>
      <c r="D13" s="10" t="s">
        <v>31</v>
      </c>
      <c r="E13" s="11" t="s">
        <v>43</v>
      </c>
      <c r="F13" s="11" t="s">
        <v>36</v>
      </c>
      <c r="G13" s="12">
        <f t="shared" si="2"/>
        <v>5193</v>
      </c>
      <c r="H13" s="11"/>
      <c r="I13" s="13">
        <f t="shared" si="3"/>
        <v>5193</v>
      </c>
      <c r="J13" s="13">
        <v>2268</v>
      </c>
      <c r="K13" s="13">
        <v>1100</v>
      </c>
      <c r="L13" s="13">
        <v>1200</v>
      </c>
      <c r="M13" s="13">
        <v>425</v>
      </c>
      <c r="N13" s="13"/>
      <c r="O13" s="13">
        <v>200</v>
      </c>
      <c r="P13" s="11"/>
      <c r="Q13" s="12">
        <f t="shared" si="0"/>
        <v>3992.79</v>
      </c>
      <c r="R13" s="13">
        <f t="shared" si="1"/>
        <v>1200.21</v>
      </c>
      <c r="S13" s="13">
        <f t="shared" si="4"/>
        <v>415.44</v>
      </c>
      <c r="T13" s="13">
        <f t="shared" si="5"/>
        <v>103.86</v>
      </c>
      <c r="U13" s="13">
        <f t="shared" si="6"/>
        <v>20.77</v>
      </c>
      <c r="V13" s="13">
        <f t="shared" si="7"/>
        <v>623</v>
      </c>
      <c r="W13" s="14"/>
      <c r="X13" s="13"/>
      <c r="Y13" s="13">
        <v>37.14</v>
      </c>
    </row>
    <row r="14" spans="1:25" s="16" customFormat="1" ht="17" customHeight="1">
      <c r="A14" s="9">
        <v>11</v>
      </c>
      <c r="B14" s="11"/>
      <c r="C14" s="11" t="s">
        <v>55</v>
      </c>
      <c r="D14" s="10" t="s">
        <v>31</v>
      </c>
      <c r="E14" s="11" t="s">
        <v>56</v>
      </c>
      <c r="F14" s="11"/>
      <c r="G14" s="12">
        <f t="shared" si="2"/>
        <v>3617</v>
      </c>
      <c r="H14" s="17"/>
      <c r="I14" s="13">
        <f t="shared" si="3"/>
        <v>3617</v>
      </c>
      <c r="J14" s="11">
        <v>2142</v>
      </c>
      <c r="K14" s="11">
        <v>900</v>
      </c>
      <c r="L14" s="11"/>
      <c r="M14" s="11">
        <v>375</v>
      </c>
      <c r="N14" s="11"/>
      <c r="O14" s="13">
        <v>200</v>
      </c>
      <c r="P14" s="11"/>
      <c r="Q14" s="12">
        <f t="shared" si="0"/>
        <v>2806.83</v>
      </c>
      <c r="R14" s="13">
        <f t="shared" si="1"/>
        <v>810.17000000000007</v>
      </c>
      <c r="S14" s="13">
        <f t="shared" si="4"/>
        <v>289.36</v>
      </c>
      <c r="T14" s="13">
        <f t="shared" si="5"/>
        <v>72.34</v>
      </c>
      <c r="U14" s="13">
        <f t="shared" si="6"/>
        <v>14.47</v>
      </c>
      <c r="V14" s="13">
        <f t="shared" si="7"/>
        <v>434</v>
      </c>
      <c r="W14" s="14"/>
      <c r="X14" s="13"/>
      <c r="Y14" s="13">
        <v>0</v>
      </c>
    </row>
    <row r="15" spans="1:25" ht="17" customHeight="1">
      <c r="A15" s="9">
        <v>12</v>
      </c>
      <c r="B15" s="11"/>
      <c r="C15" s="11" t="s">
        <v>57</v>
      </c>
      <c r="D15" s="11" t="s">
        <v>31</v>
      </c>
      <c r="E15" s="11" t="s">
        <v>32</v>
      </c>
      <c r="F15" s="11" t="s">
        <v>36</v>
      </c>
      <c r="G15" s="12">
        <f t="shared" si="2"/>
        <v>6035</v>
      </c>
      <c r="H15" s="11"/>
      <c r="I15" s="13">
        <f t="shared" si="3"/>
        <v>6035</v>
      </c>
      <c r="J15" s="18">
        <v>2352</v>
      </c>
      <c r="K15" s="18">
        <v>1400</v>
      </c>
      <c r="L15" s="18">
        <v>1600</v>
      </c>
      <c r="M15" s="18">
        <v>483</v>
      </c>
      <c r="N15" s="11"/>
      <c r="O15" s="13">
        <v>200</v>
      </c>
      <c r="P15" s="13"/>
      <c r="Q15" s="12">
        <f t="shared" si="0"/>
        <v>4683.3600000000006</v>
      </c>
      <c r="R15" s="13">
        <f t="shared" ref="R15:R28" si="8">SUM(S15:Y15)</f>
        <v>1351.6399999999999</v>
      </c>
      <c r="S15" s="13">
        <f t="shared" si="4"/>
        <v>482.8</v>
      </c>
      <c r="T15" s="13">
        <f t="shared" si="5"/>
        <v>120.7</v>
      </c>
      <c r="U15" s="13">
        <f t="shared" si="6"/>
        <v>24.14</v>
      </c>
      <c r="V15" s="13">
        <f t="shared" si="7"/>
        <v>724</v>
      </c>
      <c r="W15" s="14"/>
      <c r="X15" s="13"/>
      <c r="Y15" s="13"/>
    </row>
    <row r="16" spans="1:25" ht="17" customHeight="1">
      <c r="A16" s="9">
        <v>13</v>
      </c>
      <c r="B16" s="11"/>
      <c r="C16" s="11" t="s">
        <v>58</v>
      </c>
      <c r="D16" s="11" t="s">
        <v>31</v>
      </c>
      <c r="E16" s="11" t="s">
        <v>43</v>
      </c>
      <c r="F16" s="11" t="s">
        <v>33</v>
      </c>
      <c r="G16" s="12">
        <f t="shared" si="2"/>
        <v>5820</v>
      </c>
      <c r="H16" s="11"/>
      <c r="I16" s="13">
        <f t="shared" si="3"/>
        <v>5820</v>
      </c>
      <c r="J16" s="18">
        <v>2310</v>
      </c>
      <c r="K16" s="18">
        <v>1250</v>
      </c>
      <c r="L16" s="18">
        <v>1400</v>
      </c>
      <c r="M16" s="18">
        <v>425</v>
      </c>
      <c r="N16" s="18">
        <v>235</v>
      </c>
      <c r="O16" s="13">
        <v>200</v>
      </c>
      <c r="P16" s="13"/>
      <c r="Q16" s="12">
        <f t="shared" si="0"/>
        <v>4516.72</v>
      </c>
      <c r="R16" s="13">
        <f t="shared" si="8"/>
        <v>1303.28</v>
      </c>
      <c r="S16" s="13">
        <f t="shared" si="4"/>
        <v>465.6</v>
      </c>
      <c r="T16" s="13">
        <f t="shared" si="5"/>
        <v>116.4</v>
      </c>
      <c r="U16" s="13">
        <f t="shared" si="6"/>
        <v>23.28</v>
      </c>
      <c r="V16" s="13">
        <f t="shared" si="7"/>
        <v>698</v>
      </c>
      <c r="W16" s="14"/>
      <c r="X16" s="13"/>
      <c r="Y16" s="13"/>
    </row>
    <row r="17" spans="1:25" ht="17" customHeight="1">
      <c r="A17" s="9">
        <v>14</v>
      </c>
      <c r="B17" s="11"/>
      <c r="C17" s="11" t="s">
        <v>59</v>
      </c>
      <c r="D17" s="11" t="s">
        <v>31</v>
      </c>
      <c r="E17" s="11" t="s">
        <v>60</v>
      </c>
      <c r="F17" s="11" t="s">
        <v>33</v>
      </c>
      <c r="G17" s="12">
        <f t="shared" si="2"/>
        <v>4795</v>
      </c>
      <c r="H17" s="11"/>
      <c r="I17" s="13">
        <f t="shared" si="3"/>
        <v>4795</v>
      </c>
      <c r="J17" s="18">
        <v>2170</v>
      </c>
      <c r="K17" s="18">
        <v>1050</v>
      </c>
      <c r="L17" s="18">
        <v>1000</v>
      </c>
      <c r="M17" s="18">
        <v>375</v>
      </c>
      <c r="N17" s="11"/>
      <c r="O17" s="13">
        <v>200</v>
      </c>
      <c r="P17" s="13"/>
      <c r="Q17" s="12">
        <f t="shared" si="0"/>
        <v>3721.3199999999997</v>
      </c>
      <c r="R17" s="13">
        <f t="shared" si="8"/>
        <v>1073.68</v>
      </c>
      <c r="S17" s="13">
        <f t="shared" si="4"/>
        <v>383.6</v>
      </c>
      <c r="T17" s="13">
        <f t="shared" si="5"/>
        <v>95.9</v>
      </c>
      <c r="U17" s="13">
        <f t="shared" si="6"/>
        <v>19.18</v>
      </c>
      <c r="V17" s="13">
        <f t="shared" si="7"/>
        <v>575</v>
      </c>
      <c r="W17" s="14"/>
      <c r="X17" s="13"/>
      <c r="Y17" s="13"/>
    </row>
    <row r="18" spans="1:25" ht="17" customHeight="1">
      <c r="A18" s="9">
        <v>15</v>
      </c>
      <c r="B18" s="11"/>
      <c r="C18" s="11" t="s">
        <v>61</v>
      </c>
      <c r="D18" s="11" t="s">
        <v>31</v>
      </c>
      <c r="E18" s="11" t="s">
        <v>60</v>
      </c>
      <c r="F18" s="11" t="s">
        <v>36</v>
      </c>
      <c r="G18" s="12">
        <f t="shared" si="2"/>
        <v>4417</v>
      </c>
      <c r="H18" s="11"/>
      <c r="I18" s="13">
        <f t="shared" si="3"/>
        <v>4417</v>
      </c>
      <c r="J18" s="18">
        <v>2142</v>
      </c>
      <c r="K18" s="18">
        <v>900</v>
      </c>
      <c r="L18" s="18">
        <v>800</v>
      </c>
      <c r="M18" s="18">
        <v>375</v>
      </c>
      <c r="N18" s="11"/>
      <c r="O18" s="13">
        <v>200</v>
      </c>
      <c r="P18" s="13"/>
      <c r="Q18" s="12">
        <f t="shared" si="0"/>
        <v>3427.63</v>
      </c>
      <c r="R18" s="13">
        <f t="shared" si="8"/>
        <v>989.37000000000012</v>
      </c>
      <c r="S18" s="13">
        <f t="shared" si="4"/>
        <v>353.36</v>
      </c>
      <c r="T18" s="13">
        <f t="shared" si="5"/>
        <v>88.34</v>
      </c>
      <c r="U18" s="13">
        <f t="shared" si="6"/>
        <v>17.670000000000002</v>
      </c>
      <c r="V18" s="13">
        <f t="shared" si="7"/>
        <v>530</v>
      </c>
      <c r="W18" s="14"/>
      <c r="X18" s="13"/>
      <c r="Y18" s="13"/>
    </row>
    <row r="19" spans="1:25" ht="17" customHeight="1">
      <c r="A19" s="9">
        <v>16</v>
      </c>
      <c r="B19" s="11"/>
      <c r="C19" s="11" t="s">
        <v>62</v>
      </c>
      <c r="D19" s="11" t="s">
        <v>31</v>
      </c>
      <c r="E19" s="11" t="s">
        <v>52</v>
      </c>
      <c r="F19" s="11" t="s">
        <v>36</v>
      </c>
      <c r="G19" s="12">
        <f t="shared" si="2"/>
        <v>3701</v>
      </c>
      <c r="H19" s="11"/>
      <c r="I19" s="13">
        <f t="shared" si="3"/>
        <v>3701</v>
      </c>
      <c r="J19" s="18">
        <v>1960</v>
      </c>
      <c r="K19" s="18">
        <v>600</v>
      </c>
      <c r="L19" s="18">
        <v>600</v>
      </c>
      <c r="M19" s="18">
        <v>341</v>
      </c>
      <c r="N19" s="11"/>
      <c r="O19" s="13">
        <v>200</v>
      </c>
      <c r="P19" s="13"/>
      <c r="Q19" s="12">
        <f t="shared" si="0"/>
        <v>2872.1</v>
      </c>
      <c r="R19" s="13">
        <f t="shared" si="8"/>
        <v>828.9</v>
      </c>
      <c r="S19" s="13">
        <f t="shared" si="4"/>
        <v>296.08</v>
      </c>
      <c r="T19" s="13">
        <f t="shared" si="5"/>
        <v>74.02</v>
      </c>
      <c r="U19" s="13">
        <f t="shared" si="6"/>
        <v>14.8</v>
      </c>
      <c r="V19" s="13">
        <f t="shared" si="7"/>
        <v>444</v>
      </c>
      <c r="W19" s="14"/>
      <c r="X19" s="13"/>
      <c r="Y19" s="13"/>
    </row>
    <row r="20" spans="1:25" ht="17" customHeight="1">
      <c r="A20" s="9">
        <v>17</v>
      </c>
      <c r="B20" s="11"/>
      <c r="C20" s="11" t="s">
        <v>63</v>
      </c>
      <c r="D20" s="11" t="s">
        <v>31</v>
      </c>
      <c r="E20" s="11" t="s">
        <v>52</v>
      </c>
      <c r="F20" s="11" t="s">
        <v>36</v>
      </c>
      <c r="G20" s="12">
        <f t="shared" si="2"/>
        <v>3701</v>
      </c>
      <c r="H20" s="11"/>
      <c r="I20" s="13">
        <f t="shared" si="3"/>
        <v>3701</v>
      </c>
      <c r="J20" s="18">
        <v>1960</v>
      </c>
      <c r="K20" s="18">
        <v>600</v>
      </c>
      <c r="L20" s="18">
        <v>600</v>
      </c>
      <c r="M20" s="18">
        <v>341</v>
      </c>
      <c r="N20" s="11"/>
      <c r="O20" s="13">
        <v>200</v>
      </c>
      <c r="P20" s="13"/>
      <c r="Q20" s="12">
        <f t="shared" si="0"/>
        <v>2872.1</v>
      </c>
      <c r="R20" s="13">
        <f t="shared" si="8"/>
        <v>828.9</v>
      </c>
      <c r="S20" s="13">
        <f t="shared" si="4"/>
        <v>296.08</v>
      </c>
      <c r="T20" s="13">
        <f t="shared" si="5"/>
        <v>74.02</v>
      </c>
      <c r="U20" s="13">
        <f t="shared" si="6"/>
        <v>14.8</v>
      </c>
      <c r="V20" s="13">
        <f t="shared" si="7"/>
        <v>444</v>
      </c>
      <c r="W20" s="14"/>
      <c r="X20" s="13"/>
      <c r="Y20" s="13"/>
    </row>
    <row r="21" spans="1:25" ht="17" customHeight="1">
      <c r="A21" s="9">
        <v>18</v>
      </c>
      <c r="B21" s="11"/>
      <c r="C21" s="11" t="s">
        <v>64</v>
      </c>
      <c r="D21" s="11" t="s">
        <v>31</v>
      </c>
      <c r="E21" s="11" t="s">
        <v>52</v>
      </c>
      <c r="F21" s="11" t="s">
        <v>36</v>
      </c>
      <c r="G21" s="12">
        <f t="shared" si="2"/>
        <v>3701</v>
      </c>
      <c r="H21" s="11"/>
      <c r="I21" s="13">
        <f t="shared" si="3"/>
        <v>3701</v>
      </c>
      <c r="J21" s="18">
        <v>1960</v>
      </c>
      <c r="K21" s="18">
        <v>600</v>
      </c>
      <c r="L21" s="18">
        <v>600</v>
      </c>
      <c r="M21" s="18">
        <v>341</v>
      </c>
      <c r="N21" s="11"/>
      <c r="O21" s="13">
        <v>200</v>
      </c>
      <c r="P21" s="13"/>
      <c r="Q21" s="12">
        <f t="shared" si="0"/>
        <v>2872.1</v>
      </c>
      <c r="R21" s="13">
        <f t="shared" si="8"/>
        <v>828.9</v>
      </c>
      <c r="S21" s="13">
        <f t="shared" si="4"/>
        <v>296.08</v>
      </c>
      <c r="T21" s="13">
        <f t="shared" si="5"/>
        <v>74.02</v>
      </c>
      <c r="U21" s="13">
        <f t="shared" si="6"/>
        <v>14.8</v>
      </c>
      <c r="V21" s="13">
        <f t="shared" si="7"/>
        <v>444</v>
      </c>
      <c r="W21" s="14"/>
      <c r="X21" s="13"/>
      <c r="Y21" s="13"/>
    </row>
    <row r="22" spans="1:25" ht="17" customHeight="1">
      <c r="A22" s="9">
        <v>19</v>
      </c>
      <c r="B22" s="11" t="s">
        <v>65</v>
      </c>
      <c r="C22" s="11" t="s">
        <v>66</v>
      </c>
      <c r="D22" s="18" t="s">
        <v>67</v>
      </c>
      <c r="E22" s="18"/>
      <c r="F22" s="18"/>
      <c r="G22" s="12">
        <f t="shared" si="2"/>
        <v>9585</v>
      </c>
      <c r="H22" s="11"/>
      <c r="I22" s="13">
        <f t="shared" si="3"/>
        <v>9585</v>
      </c>
      <c r="J22" s="11">
        <v>2240</v>
      </c>
      <c r="K22" s="11">
        <v>1598</v>
      </c>
      <c r="L22" s="11">
        <v>3215</v>
      </c>
      <c r="M22" s="11">
        <v>2332</v>
      </c>
      <c r="N22" s="11"/>
      <c r="O22" s="13">
        <v>200</v>
      </c>
      <c r="P22" s="13"/>
      <c r="Q22" s="12">
        <f t="shared" si="0"/>
        <v>7279.78</v>
      </c>
      <c r="R22" s="13">
        <f t="shared" si="8"/>
        <v>2305.2200000000003</v>
      </c>
      <c r="S22" s="13">
        <f t="shared" si="4"/>
        <v>766.8</v>
      </c>
      <c r="T22" s="13">
        <f t="shared" si="5"/>
        <v>191.7</v>
      </c>
      <c r="U22" s="13">
        <f t="shared" si="6"/>
        <v>38.340000000000003</v>
      </c>
      <c r="V22" s="13">
        <f t="shared" si="7"/>
        <v>1150</v>
      </c>
      <c r="W22" s="14"/>
      <c r="X22" s="13"/>
      <c r="Y22" s="13">
        <v>158.38</v>
      </c>
    </row>
    <row r="23" spans="1:25" ht="17" customHeight="1">
      <c r="A23" s="9">
        <v>20</v>
      </c>
      <c r="B23" s="11" t="s">
        <v>68</v>
      </c>
      <c r="C23" s="11" t="s">
        <v>69</v>
      </c>
      <c r="D23" s="18" t="s">
        <v>67</v>
      </c>
      <c r="E23" s="18"/>
      <c r="F23" s="18"/>
      <c r="G23" s="12">
        <f t="shared" si="2"/>
        <v>9680</v>
      </c>
      <c r="H23" s="11"/>
      <c r="I23" s="13">
        <f t="shared" si="3"/>
        <v>9680</v>
      </c>
      <c r="J23" s="11">
        <v>2240</v>
      </c>
      <c r="K23" s="11">
        <v>1680</v>
      </c>
      <c r="L23" s="11">
        <v>3240</v>
      </c>
      <c r="M23" s="11">
        <v>2320</v>
      </c>
      <c r="N23" s="11"/>
      <c r="O23" s="13">
        <v>200</v>
      </c>
      <c r="P23" s="13"/>
      <c r="Q23" s="12">
        <f t="shared" si="0"/>
        <v>7464.67</v>
      </c>
      <c r="R23" s="13">
        <f t="shared" si="8"/>
        <v>2215.3300000000004</v>
      </c>
      <c r="S23" s="13">
        <f t="shared" si="4"/>
        <v>774.4</v>
      </c>
      <c r="T23" s="13">
        <f t="shared" si="5"/>
        <v>193.6</v>
      </c>
      <c r="U23" s="13">
        <f t="shared" si="6"/>
        <v>38.72</v>
      </c>
      <c r="V23" s="13">
        <f t="shared" si="7"/>
        <v>1162</v>
      </c>
      <c r="W23" s="14"/>
      <c r="X23" s="13"/>
      <c r="Y23" s="13">
        <v>46.61</v>
      </c>
    </row>
    <row r="24" spans="1:25" ht="17" customHeight="1">
      <c r="A24" s="9">
        <v>21</v>
      </c>
      <c r="B24" s="11" t="s">
        <v>70</v>
      </c>
      <c r="C24" s="11" t="s">
        <v>71</v>
      </c>
      <c r="D24" s="18" t="s">
        <v>67</v>
      </c>
      <c r="E24" s="18"/>
      <c r="F24" s="18"/>
      <c r="G24" s="12">
        <f t="shared" si="2"/>
        <v>9680</v>
      </c>
      <c r="H24" s="11"/>
      <c r="I24" s="13">
        <f t="shared" si="3"/>
        <v>9680</v>
      </c>
      <c r="J24" s="11">
        <v>2240</v>
      </c>
      <c r="K24" s="11">
        <v>1680</v>
      </c>
      <c r="L24" s="11">
        <v>3240</v>
      </c>
      <c r="M24" s="11">
        <v>2320</v>
      </c>
      <c r="N24" s="11"/>
      <c r="O24" s="13">
        <v>200</v>
      </c>
      <c r="P24" s="13"/>
      <c r="Q24" s="12">
        <f t="shared" si="0"/>
        <v>7338.7199999999993</v>
      </c>
      <c r="R24" s="13">
        <f t="shared" si="8"/>
        <v>2341.2800000000002</v>
      </c>
      <c r="S24" s="13">
        <f t="shared" si="4"/>
        <v>774.4</v>
      </c>
      <c r="T24" s="13">
        <f t="shared" si="5"/>
        <v>193.6</v>
      </c>
      <c r="U24" s="13">
        <f t="shared" si="6"/>
        <v>38.72</v>
      </c>
      <c r="V24" s="13">
        <f t="shared" si="7"/>
        <v>1162</v>
      </c>
      <c r="W24" s="14"/>
      <c r="X24" s="13"/>
      <c r="Y24" s="13">
        <v>172.56</v>
      </c>
    </row>
    <row r="25" spans="1:25" ht="17" customHeight="1">
      <c r="A25" s="9">
        <v>22</v>
      </c>
      <c r="B25" s="11" t="s">
        <v>72</v>
      </c>
      <c r="C25" s="11" t="s">
        <v>73</v>
      </c>
      <c r="D25" s="18" t="s">
        <v>74</v>
      </c>
      <c r="E25" s="18"/>
      <c r="F25" s="18"/>
      <c r="G25" s="12">
        <f t="shared" si="2"/>
        <v>8812</v>
      </c>
      <c r="H25" s="11"/>
      <c r="I25" s="13">
        <f t="shared" si="3"/>
        <v>8812</v>
      </c>
      <c r="J25" s="11">
        <v>1680</v>
      </c>
      <c r="K25" s="11">
        <v>1384</v>
      </c>
      <c r="L25" s="11">
        <v>3201</v>
      </c>
      <c r="M25" s="11">
        <v>2347</v>
      </c>
      <c r="N25" s="11"/>
      <c r="O25" s="13">
        <v>200</v>
      </c>
      <c r="P25" s="13"/>
      <c r="Q25" s="12">
        <f t="shared" si="0"/>
        <v>6662.9400000000005</v>
      </c>
      <c r="R25" s="13">
        <f t="shared" si="8"/>
        <v>2149.06</v>
      </c>
      <c r="S25" s="13">
        <f t="shared" si="4"/>
        <v>704.96</v>
      </c>
      <c r="T25" s="13">
        <f t="shared" si="5"/>
        <v>176.24</v>
      </c>
      <c r="U25" s="13">
        <f t="shared" si="6"/>
        <v>35.25</v>
      </c>
      <c r="V25" s="13">
        <f t="shared" si="7"/>
        <v>1057</v>
      </c>
      <c r="W25" s="14"/>
      <c r="X25" s="13"/>
      <c r="Y25" s="13">
        <v>175.61</v>
      </c>
    </row>
    <row r="26" spans="1:25" ht="17" customHeight="1">
      <c r="A26" s="9">
        <v>23</v>
      </c>
      <c r="B26" s="10" t="s">
        <v>75</v>
      </c>
      <c r="C26" s="11" t="s">
        <v>76</v>
      </c>
      <c r="D26" s="18" t="s">
        <v>77</v>
      </c>
      <c r="E26" s="18"/>
      <c r="F26" s="18"/>
      <c r="G26" s="12">
        <f t="shared" si="2"/>
        <v>9160</v>
      </c>
      <c r="H26" s="13"/>
      <c r="I26" s="13">
        <f t="shared" si="3"/>
        <v>9160</v>
      </c>
      <c r="J26" s="13">
        <v>2650</v>
      </c>
      <c r="K26" s="13">
        <v>2510</v>
      </c>
      <c r="L26" s="13">
        <v>3000</v>
      </c>
      <c r="M26" s="13">
        <v>800</v>
      </c>
      <c r="N26" s="13"/>
      <c r="O26" s="13">
        <v>200</v>
      </c>
      <c r="P26" s="13"/>
      <c r="Q26" s="12">
        <f t="shared" si="0"/>
        <v>6900.0300000000007</v>
      </c>
      <c r="R26" s="13">
        <f t="shared" si="8"/>
        <v>2259.9699999999998</v>
      </c>
      <c r="S26" s="13">
        <f t="shared" si="4"/>
        <v>732.8</v>
      </c>
      <c r="T26" s="13">
        <f t="shared" si="5"/>
        <v>183.2</v>
      </c>
      <c r="U26" s="13">
        <f t="shared" si="6"/>
        <v>36.64</v>
      </c>
      <c r="V26" s="13">
        <f t="shared" si="7"/>
        <v>1099</v>
      </c>
      <c r="W26" s="14"/>
      <c r="X26" s="13"/>
      <c r="Y26" s="13">
        <v>208.33</v>
      </c>
    </row>
    <row r="27" spans="1:25" ht="17" customHeight="1">
      <c r="A27" s="9">
        <v>24</v>
      </c>
      <c r="B27" s="11"/>
      <c r="C27" s="11" t="s">
        <v>78</v>
      </c>
      <c r="D27" s="10" t="s">
        <v>79</v>
      </c>
      <c r="E27" s="19"/>
      <c r="F27" s="11" t="s">
        <v>33</v>
      </c>
      <c r="G27" s="12">
        <f t="shared" si="2"/>
        <v>5870</v>
      </c>
      <c r="H27" s="11"/>
      <c r="I27" s="13">
        <f t="shared" si="3"/>
        <v>5870</v>
      </c>
      <c r="J27" s="11">
        <v>1520</v>
      </c>
      <c r="K27" s="20">
        <v>1350</v>
      </c>
      <c r="L27" s="11">
        <v>2000</v>
      </c>
      <c r="M27" s="11">
        <v>800</v>
      </c>
      <c r="N27" s="21"/>
      <c r="O27" s="13">
        <v>200</v>
      </c>
      <c r="P27" s="13"/>
      <c r="Q27" s="12">
        <f t="shared" si="0"/>
        <v>4555.5200000000004</v>
      </c>
      <c r="R27" s="13">
        <f t="shared" si="8"/>
        <v>1314.48</v>
      </c>
      <c r="S27" s="13">
        <f t="shared" si="4"/>
        <v>469.6</v>
      </c>
      <c r="T27" s="13">
        <f t="shared" si="5"/>
        <v>117.4</v>
      </c>
      <c r="U27" s="13">
        <f t="shared" si="6"/>
        <v>23.48</v>
      </c>
      <c r="V27" s="13">
        <f t="shared" si="7"/>
        <v>704</v>
      </c>
      <c r="W27" s="14"/>
      <c r="X27" s="13"/>
      <c r="Y27" s="13"/>
    </row>
    <row r="28" spans="1:25" ht="17" customHeight="1">
      <c r="A28" s="9">
        <v>25</v>
      </c>
      <c r="B28" s="11"/>
      <c r="C28" s="11" t="s">
        <v>80</v>
      </c>
      <c r="D28" s="10" t="s">
        <v>77</v>
      </c>
      <c r="E28" s="19"/>
      <c r="F28" s="11" t="s">
        <v>33</v>
      </c>
      <c r="G28" s="12">
        <f t="shared" si="2"/>
        <v>9160</v>
      </c>
      <c r="H28" s="11"/>
      <c r="I28" s="13">
        <f t="shared" si="3"/>
        <v>9160</v>
      </c>
      <c r="J28" s="11">
        <v>2650</v>
      </c>
      <c r="K28" s="20">
        <v>2510</v>
      </c>
      <c r="L28" s="11">
        <v>3000</v>
      </c>
      <c r="M28" s="11">
        <v>800</v>
      </c>
      <c r="N28" s="21"/>
      <c r="O28" s="13">
        <v>200</v>
      </c>
      <c r="P28" s="13"/>
      <c r="Q28" s="12">
        <f t="shared" si="0"/>
        <v>7108.3600000000006</v>
      </c>
      <c r="R28" s="13">
        <f t="shared" si="8"/>
        <v>2051.64</v>
      </c>
      <c r="S28" s="13">
        <f t="shared" si="4"/>
        <v>732.8</v>
      </c>
      <c r="T28" s="13">
        <f t="shared" si="5"/>
        <v>183.2</v>
      </c>
      <c r="U28" s="13">
        <f t="shared" si="6"/>
        <v>36.64</v>
      </c>
      <c r="V28" s="13">
        <f t="shared" si="7"/>
        <v>1099</v>
      </c>
      <c r="W28" s="14"/>
      <c r="X28" s="13"/>
      <c r="Y28" s="13"/>
    </row>
    <row r="29" spans="1:25" s="23" customFormat="1" ht="17" customHeight="1">
      <c r="A29" s="22"/>
      <c r="B29" s="22"/>
      <c r="C29" s="22"/>
      <c r="D29" s="22"/>
      <c r="E29" s="22"/>
      <c r="F29" s="2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s="23" customFormat="1" ht="33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s="16" customFormat="1" ht="25" customHeight="1">
      <c r="A31" s="25"/>
      <c r="C31" s="26"/>
      <c r="D31" s="26"/>
      <c r="G31" s="27"/>
      <c r="H31" s="27"/>
      <c r="I31" s="27"/>
      <c r="J31" s="4"/>
      <c r="K31" s="4"/>
      <c r="S31" s="3"/>
      <c r="T31" s="3"/>
      <c r="X31" s="27"/>
      <c r="Y31" s="27"/>
    </row>
  </sheetData>
  <mergeCells count="10">
    <mergeCell ref="C31:D31"/>
    <mergeCell ref="G31:I31"/>
    <mergeCell ref="J31:K31"/>
    <mergeCell ref="X31:Y31"/>
    <mergeCell ref="A1:Y1"/>
    <mergeCell ref="A2:F2"/>
    <mergeCell ref="K2:O2"/>
    <mergeCell ref="V2:X2"/>
    <mergeCell ref="A29:F29"/>
    <mergeCell ref="A30:Y30"/>
  </mergeCells>
  <phoneticPr fontId="2" type="noConversion"/>
  <printOptions horizontalCentered="1"/>
  <pageMargins left="0.43263888888888902" right="0.35416666666666702" top="0.66874999999999996" bottom="0.51180555555555596" header="0.51180555555555596" footer="0.29861111111111099"/>
  <pageSetup paperSize="9" scale="89" fitToHeight="0" orientation="landscape"/>
  <headerFooter>
    <oddFooter>&amp;C第&amp;P页/共&amp;N页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聘用专项3月</vt:lpstr>
      <vt:lpstr>聘用专项3月!Print_Area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Mingyang Xu</dc:creator>
  <cp:lastModifiedBy>Mingyang Xu</cp:lastModifiedBy>
  <dcterms:created xsi:type="dcterms:W3CDTF">2025-04-06T14:17:52Z</dcterms:created>
  <dcterms:modified xsi:type="dcterms:W3CDTF">2025-04-06T14:18:24Z</dcterms:modified>
</cp:coreProperties>
</file>