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 activeTab="2"/>
  </bookViews>
  <sheets>
    <sheet name="3月区聘" sheetId="65" r:id="rId1"/>
    <sheet name="3月原投服" sheetId="64" r:id="rId2"/>
    <sheet name="3月专项" sheetId="63" r:id="rId3"/>
    <sheet name="3月专技" sheetId="62" r:id="rId4"/>
  </sheets>
  <definedNames>
    <definedName name="_xlnm.Print_Titles" localSheetId="0">'3月区聘'!$1:$4</definedName>
  </definedNames>
  <calcPr calcId="144525"/>
</workbook>
</file>

<file path=xl/comments1.xml><?xml version="1.0" encoding="utf-8"?>
<comments xmlns="http://schemas.openxmlformats.org/spreadsheetml/2006/main">
  <authors>
    <author>财金局</author>
    <author>Lenovo</author>
  </authors>
  <commentList>
    <comment ref="E5" authorId="0">
      <text>
        <r>
          <rPr>
            <b/>
            <sz val="9"/>
            <rFont val="宋体"/>
            <charset val="134"/>
          </rPr>
          <t>财金局:</t>
        </r>
        <r>
          <rPr>
            <sz val="9"/>
            <rFont val="宋体"/>
            <charset val="134"/>
          </rPr>
          <t xml:space="preserve">
2022年2月25日财金局2022年第5次党组会议定七级管理岗位待遇，自2022年3月起执行</t>
        </r>
      </text>
    </comment>
    <comment ref="O5" authorId="1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  <comment ref="O6" authorId="1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  <comment ref="O7" authorId="1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  <comment ref="O8" authorId="1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</commentList>
</comments>
</file>

<file path=xl/sharedStrings.xml><?xml version="1.0" encoding="utf-8"?>
<sst xmlns="http://schemas.openxmlformats.org/spreadsheetml/2006/main" count="246" uniqueCount="119">
  <si>
    <t>2025年3月 工资台账发放表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</si>
  <si>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</si>
  <si>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</si>
  <si>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</si>
  <si>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</si>
  <si>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</si>
  <si>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</si>
  <si>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</si>
  <si>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</si>
  <si>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</si>
  <si>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</si>
  <si>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</si>
  <si>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补扣发合计</t>
  </si>
  <si>
    <t>工资小计</t>
  </si>
  <si>
    <t>基本工资</t>
  </si>
  <si>
    <t>岗位工资</t>
  </si>
  <si>
    <t>绩效工资</t>
  </si>
  <si>
    <t>补助</t>
  </si>
  <si>
    <t>信访岗位津贴</t>
  </si>
  <si>
    <t>基础绩效奖</t>
  </si>
  <si>
    <t>备注</t>
  </si>
  <si>
    <t>合计</t>
  </si>
  <si>
    <t>00003</t>
  </si>
  <si>
    <t>A</t>
  </si>
  <si>
    <t>综合类</t>
  </si>
  <si>
    <t>综合四级</t>
  </si>
  <si>
    <t>二档</t>
  </si>
  <si>
    <t>00004</t>
  </si>
  <si>
    <t>B</t>
  </si>
  <si>
    <t>一档</t>
  </si>
  <si>
    <t>00006</t>
  </si>
  <si>
    <t>C</t>
  </si>
  <si>
    <t>00007</t>
  </si>
  <si>
    <t>D</t>
  </si>
  <si>
    <t>00008</t>
  </si>
  <si>
    <t>E</t>
  </si>
  <si>
    <t>综合三级</t>
  </si>
  <si>
    <t>00011</t>
  </si>
  <si>
    <t>F</t>
  </si>
  <si>
    <t>00012</t>
  </si>
  <si>
    <t>G</t>
  </si>
  <si>
    <t>00013</t>
  </si>
  <si>
    <t>H</t>
  </si>
  <si>
    <t>00014</t>
  </si>
  <si>
    <t>I</t>
  </si>
  <si>
    <t>综合一级</t>
  </si>
  <si>
    <t>00015</t>
  </si>
  <si>
    <t>J</t>
  </si>
  <si>
    <t>00016</t>
  </si>
  <si>
    <t>K</t>
  </si>
  <si>
    <t>试用期</t>
  </si>
  <si>
    <t>00017</t>
  </si>
  <si>
    <t>L</t>
  </si>
  <si>
    <t>00018</t>
  </si>
  <si>
    <t>M</t>
  </si>
  <si>
    <t>00019</t>
  </si>
  <si>
    <t>N</t>
  </si>
  <si>
    <t>综合二级</t>
  </si>
  <si>
    <t>00020</t>
  </si>
  <si>
    <t>O</t>
  </si>
  <si>
    <t>00021</t>
  </si>
  <si>
    <t>P</t>
  </si>
  <si>
    <t>00022</t>
  </si>
  <si>
    <t>Q</t>
  </si>
  <si>
    <t>00023</t>
  </si>
  <si>
    <t>R</t>
  </si>
  <si>
    <t>备注：1、因机改，3月进行人员工资转接。本月新增赵霁梅、阙兮遥、鄢银、张晋维、汪倩、辛文、蒋文韬7人，3月起薪。</t>
  </si>
  <si>
    <t>单位负责人：</t>
  </si>
  <si>
    <t>分管负责人：</t>
  </si>
  <si>
    <t>财务负责人：</t>
  </si>
  <si>
    <t>审核：</t>
  </si>
  <si>
    <t>2025年3月 聘用人员工资发放表（原投资服务局聘用人员）</t>
  </si>
  <si>
    <t>补发薪 级合计</t>
  </si>
  <si>
    <t>薪级工资</t>
  </si>
  <si>
    <t>生活津贴</t>
  </si>
  <si>
    <t>季度考核绩效奖</t>
  </si>
  <si>
    <t>S</t>
  </si>
  <si>
    <t>项目经理</t>
  </si>
  <si>
    <t>/</t>
  </si>
  <si>
    <t>T</t>
  </si>
  <si>
    <t>项目服务专员</t>
  </si>
  <si>
    <t>U</t>
  </si>
  <si>
    <t>备注：1、2025年1月机改，本月进行人员工资转接。新增陈琳、李旻工资，3月起薪。</t>
  </si>
  <si>
    <t>复核人：</t>
  </si>
  <si>
    <t>2025年3月 专项人员工资发放表</t>
  </si>
  <si>
    <t>参照正编岗位工资级别</t>
  </si>
  <si>
    <t>参照正编薪级工资级次</t>
  </si>
  <si>
    <t>补发工资</t>
  </si>
  <si>
    <t>其他补助</t>
  </si>
  <si>
    <t>00010</t>
  </si>
  <si>
    <t>V</t>
  </si>
  <si>
    <t>专项人员</t>
  </si>
  <si>
    <t>七级管理岗位</t>
  </si>
  <si>
    <t>24级</t>
  </si>
  <si>
    <t>W</t>
  </si>
  <si>
    <t>25级</t>
  </si>
  <si>
    <t>X</t>
  </si>
  <si>
    <t>Y</t>
  </si>
  <si>
    <t>技术工四级</t>
  </si>
  <si>
    <t>26级</t>
  </si>
  <si>
    <t>备注：本月工资无变化。</t>
  </si>
  <si>
    <t>2025年3月 专技人员工资发放表</t>
  </si>
  <si>
    <t>补发合计</t>
  </si>
  <si>
    <t>固定薪酬</t>
  </si>
  <si>
    <t>固定薪酬   全年应发数</t>
  </si>
  <si>
    <t>全年截止当月已发固定薪酬（月薪酬+季度考核薪酬）</t>
  </si>
  <si>
    <t>处室审核</t>
  </si>
  <si>
    <t>津贴</t>
  </si>
  <si>
    <t>季度绩效考核薪酬</t>
  </si>
  <si>
    <t>Z1</t>
  </si>
  <si>
    <t>执业类专技人员</t>
  </si>
  <si>
    <t>高级三级</t>
  </si>
  <si>
    <t>Z2</t>
  </si>
  <si>
    <t>中级四级</t>
  </si>
  <si>
    <t>Z3</t>
  </si>
  <si>
    <t>Z4</t>
  </si>
  <si>
    <t>中级二级</t>
  </si>
  <si>
    <t>Z5</t>
  </si>
  <si>
    <t>管理类专技人员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</si>
</sst>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0_ ;_ * \-#,##0.00_ ;_ * &quot;-&quot;??.00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楷体_GB2312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31" borderId="14" applyNumberFormat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178" fontId="1" fillId="0" borderId="1" xfId="8" applyNumberFormat="1" applyFont="1" applyFill="1" applyBorder="1" applyAlignment="1" applyProtection="1">
      <alignment horizontal="right" vertical="center"/>
    </xf>
    <xf numFmtId="177" fontId="1" fillId="0" borderId="1" xfId="8" applyNumberFormat="1" applyFont="1" applyFill="1" applyBorder="1" applyAlignment="1" applyProtection="1">
      <alignment horizontal="right" vertical="center"/>
    </xf>
    <xf numFmtId="178" fontId="1" fillId="0" borderId="1" xfId="8" applyNumberFormat="1" applyFont="1" applyFill="1" applyBorder="1" applyAlignment="1">
      <alignment vertical="center" shrinkToFi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49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5" xfId="49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6" xfId="49" applyFont="1" applyFill="1" applyBorder="1" applyAlignment="1">
      <alignment horizontal="center" vertical="center" wrapText="1"/>
    </xf>
    <xf numFmtId="177" fontId="1" fillId="0" borderId="1" xfId="8" applyNumberFormat="1" applyFont="1" applyFill="1" applyBorder="1" applyAlignment="1">
      <alignment vertical="center"/>
    </xf>
    <xf numFmtId="178" fontId="1" fillId="0" borderId="1" xfId="8" applyNumberFormat="1" applyFont="1" applyFill="1" applyBorder="1" applyAlignment="1">
      <alignment vertical="center"/>
    </xf>
    <xf numFmtId="177" fontId="1" fillId="0" borderId="1" xfId="8" applyNumberFormat="1" applyFont="1" applyBorder="1" applyAlignment="1">
      <alignment vertical="center" shrinkToFit="1"/>
    </xf>
    <xf numFmtId="178" fontId="1" fillId="0" borderId="1" xfId="8" applyNumberFormat="1" applyFont="1" applyBorder="1" applyAlignment="1">
      <alignment vertical="center" shrinkToFit="1"/>
    </xf>
    <xf numFmtId="0" fontId="1" fillId="0" borderId="1" xfId="49" applyFont="1" applyFill="1" applyBorder="1" applyAlignment="1">
      <alignment vertical="center" wrapText="1"/>
    </xf>
    <xf numFmtId="0" fontId="1" fillId="0" borderId="7" xfId="49" applyFont="1" applyFill="1" applyBorder="1" applyAlignment="1">
      <alignment horizontal="center" vertical="center" wrapText="1"/>
    </xf>
    <xf numFmtId="177" fontId="1" fillId="0" borderId="1" xfId="8" applyNumberFormat="1" applyFont="1" applyFill="1" applyBorder="1" applyAlignment="1">
      <alignment vertical="center" shrinkToFit="1"/>
    </xf>
    <xf numFmtId="176" fontId="1" fillId="0" borderId="1" xfId="49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vertical="center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shrinkToFit="1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0" fillId="0" borderId="1" xfId="0" applyFill="1" applyBorder="1" applyAlignment="1">
      <alignment vertical="center" shrinkToFit="1"/>
    </xf>
    <xf numFmtId="0" fontId="0" fillId="0" borderId="1" xfId="0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" fillId="0" borderId="1" xfId="0" applyFont="1" applyFill="1" applyBorder="1" applyAlignment="1" quotePrefix="1">
      <alignment vertical="center" shrinkToFi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workbookViewId="0">
      <selection activeCell="J16" sqref="J16"/>
    </sheetView>
  </sheetViews>
  <sheetFormatPr defaultColWidth="8.88888888888889" defaultRowHeight="14.4"/>
  <cols>
    <col min="1" max="1" width="4.77777777777778" style="51" customWidth="1"/>
    <col min="2" max="2" width="10.7777777777778" hidden="1" customWidth="1"/>
    <col min="3" max="3" width="10.7777777777778" customWidth="1"/>
    <col min="4" max="4" width="7.55555555555556" customWidth="1"/>
    <col min="5" max="5" width="10.7777777777778" customWidth="1"/>
    <col min="6" max="6" width="5.88888888888889" customWidth="1"/>
    <col min="7" max="7" width="11.2222222222222" customWidth="1"/>
    <col min="8" max="8" width="10.8888888888889" customWidth="1"/>
    <col min="9" max="9" width="8.33333333333333" customWidth="1"/>
    <col min="10" max="10" width="8" customWidth="1"/>
    <col min="11" max="11" width="7.55555555555556" customWidth="1"/>
    <col min="12" max="12" width="7.33333333333333" customWidth="1"/>
    <col min="13" max="13" width="6.77777777777778" customWidth="1"/>
    <col min="14" max="14" width="7.55555555555556" customWidth="1"/>
    <col min="15" max="15" width="8.22222222222222" customWidth="1"/>
    <col min="16" max="16" width="7.88888888888889" customWidth="1"/>
  </cols>
  <sheetData>
    <row r="1" customFormat="1" ht="39" customHeight="1" spans="1:16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="47" customFormat="1" ht="21" customHeight="1" spans="1:16">
      <c r="A2" s="53" t="s">
        <v>1</v>
      </c>
      <c r="B2" s="53"/>
      <c r="C2" s="53"/>
      <c r="D2" s="53"/>
      <c r="E2" s="53"/>
      <c r="F2" s="53"/>
      <c r="G2" s="47" t="s">
        <v>2</v>
      </c>
      <c r="J2" s="47" t="s">
        <v>3</v>
      </c>
      <c r="N2" s="58" t="s">
        <v>4</v>
      </c>
      <c r="O2" s="58"/>
      <c r="P2" s="58"/>
    </row>
    <row r="3" s="48" customFormat="1" ht="60" customHeight="1" spans="1:16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</row>
    <row r="4" s="49" customFormat="1" ht="15" customHeight="1" spans="1:16">
      <c r="A4" s="12" t="s">
        <v>21</v>
      </c>
      <c r="B4" s="12"/>
      <c r="C4" s="12"/>
      <c r="D4" s="12"/>
      <c r="E4" s="12"/>
      <c r="F4" s="12"/>
      <c r="G4" s="54">
        <v>149005</v>
      </c>
      <c r="H4" s="54">
        <v>0</v>
      </c>
      <c r="I4" s="54">
        <f>SUM(I5:I22)</f>
        <v>92575</v>
      </c>
      <c r="J4" s="54">
        <f>SUM(J5:J22)</f>
        <v>40012</v>
      </c>
      <c r="K4" s="54">
        <f>SUM(K5:K22)</f>
        <v>20100</v>
      </c>
      <c r="L4" s="54">
        <f>SUM(L5:L22)</f>
        <v>21000</v>
      </c>
      <c r="M4" s="54">
        <f>SUM(M5:M22)</f>
        <v>7628</v>
      </c>
      <c r="N4" s="54">
        <f>SUM(N5:N22)</f>
        <v>235</v>
      </c>
      <c r="O4" s="54">
        <f>SUM(O5:O22)</f>
        <v>3600</v>
      </c>
      <c r="P4" s="54">
        <v>0</v>
      </c>
    </row>
    <row r="5" s="39" customFormat="1" ht="15" customHeight="1" spans="1:16">
      <c r="A5" s="55">
        <v>1</v>
      </c>
      <c r="B5" s="17" t="s">
        <v>22</v>
      </c>
      <c r="C5" s="17" t="s">
        <v>23</v>
      </c>
      <c r="D5" s="17" t="s">
        <v>24</v>
      </c>
      <c r="E5" s="17" t="s">
        <v>25</v>
      </c>
      <c r="F5" s="17" t="s">
        <v>26</v>
      </c>
      <c r="G5" s="54">
        <v>10641</v>
      </c>
      <c r="H5" s="17"/>
      <c r="I5" s="54">
        <f>SUM(J5:P5)</f>
        <v>6491</v>
      </c>
      <c r="J5" s="54">
        <v>2408</v>
      </c>
      <c r="K5" s="54">
        <v>1600</v>
      </c>
      <c r="L5" s="54">
        <v>1800</v>
      </c>
      <c r="M5" s="54">
        <v>483</v>
      </c>
      <c r="N5" s="17"/>
      <c r="O5" s="54">
        <v>200</v>
      </c>
      <c r="P5" s="17"/>
    </row>
    <row r="6" s="39" customFormat="1" ht="15" customHeight="1" spans="1:16">
      <c r="A6" s="55">
        <v>2</v>
      </c>
      <c r="B6" s="17" t="s">
        <v>27</v>
      </c>
      <c r="C6" s="17" t="s">
        <v>28</v>
      </c>
      <c r="D6" s="17" t="s">
        <v>24</v>
      </c>
      <c r="E6" s="17" t="s">
        <v>25</v>
      </c>
      <c r="F6" s="17" t="s">
        <v>29</v>
      </c>
      <c r="G6" s="54">
        <v>10185</v>
      </c>
      <c r="H6" s="17"/>
      <c r="I6" s="54">
        <f t="shared" ref="I6:I22" si="0">SUM(J6:P6)</f>
        <v>6035</v>
      </c>
      <c r="J6" s="54">
        <v>2352</v>
      </c>
      <c r="K6" s="54">
        <v>1400</v>
      </c>
      <c r="L6" s="54">
        <v>1600</v>
      </c>
      <c r="M6" s="54">
        <v>483</v>
      </c>
      <c r="N6" s="17"/>
      <c r="O6" s="54">
        <v>200</v>
      </c>
      <c r="P6" s="17"/>
    </row>
    <row r="7" s="39" customFormat="1" ht="15" customHeight="1" spans="1:16">
      <c r="A7" s="55">
        <v>3</v>
      </c>
      <c r="B7" s="17" t="s">
        <v>30</v>
      </c>
      <c r="C7" s="17" t="s">
        <v>31</v>
      </c>
      <c r="D7" s="17" t="s">
        <v>24</v>
      </c>
      <c r="E7" s="17" t="s">
        <v>25</v>
      </c>
      <c r="F7" s="17" t="s">
        <v>29</v>
      </c>
      <c r="G7" s="54">
        <v>10185</v>
      </c>
      <c r="H7" s="17"/>
      <c r="I7" s="54">
        <f t="shared" si="0"/>
        <v>6035</v>
      </c>
      <c r="J7" s="54">
        <v>2352</v>
      </c>
      <c r="K7" s="54">
        <v>1400</v>
      </c>
      <c r="L7" s="54">
        <v>1600</v>
      </c>
      <c r="M7" s="54">
        <v>483</v>
      </c>
      <c r="N7" s="17"/>
      <c r="O7" s="54">
        <v>200</v>
      </c>
      <c r="P7" s="17"/>
    </row>
    <row r="8" s="39" customFormat="1" ht="15" customHeight="1" spans="1:16">
      <c r="A8" s="55">
        <v>4</v>
      </c>
      <c r="B8" s="17" t="s">
        <v>32</v>
      </c>
      <c r="C8" s="17" t="s">
        <v>33</v>
      </c>
      <c r="D8" s="17" t="s">
        <v>24</v>
      </c>
      <c r="E8" s="17" t="s">
        <v>25</v>
      </c>
      <c r="F8" s="17" t="s">
        <v>29</v>
      </c>
      <c r="G8" s="54">
        <v>8880</v>
      </c>
      <c r="H8" s="17"/>
      <c r="I8" s="54">
        <f t="shared" si="0"/>
        <v>6035</v>
      </c>
      <c r="J8" s="54">
        <v>2352</v>
      </c>
      <c r="K8" s="54">
        <v>1400</v>
      </c>
      <c r="L8" s="54">
        <v>1600</v>
      </c>
      <c r="M8" s="54">
        <v>483</v>
      </c>
      <c r="N8" s="17"/>
      <c r="O8" s="54">
        <v>200</v>
      </c>
      <c r="P8" s="17"/>
    </row>
    <row r="9" s="39" customFormat="1" ht="15" customHeight="1" spans="1:16">
      <c r="A9" s="55">
        <v>5</v>
      </c>
      <c r="B9" s="17" t="s">
        <v>34</v>
      </c>
      <c r="C9" s="17" t="s">
        <v>35</v>
      </c>
      <c r="D9" s="17" t="s">
        <v>24</v>
      </c>
      <c r="E9" s="17" t="s">
        <v>36</v>
      </c>
      <c r="F9" s="17" t="s">
        <v>29</v>
      </c>
      <c r="G9" s="54">
        <v>8038</v>
      </c>
      <c r="H9" s="17"/>
      <c r="I9" s="54">
        <f t="shared" si="0"/>
        <v>5193</v>
      </c>
      <c r="J9" s="54">
        <v>2268</v>
      </c>
      <c r="K9" s="54">
        <v>1100</v>
      </c>
      <c r="L9" s="54">
        <v>1200</v>
      </c>
      <c r="M9" s="54">
        <v>425</v>
      </c>
      <c r="N9" s="17"/>
      <c r="O9" s="54">
        <v>200</v>
      </c>
      <c r="P9" s="17"/>
    </row>
    <row r="10" s="39" customFormat="1" ht="15" customHeight="1" spans="1:16">
      <c r="A10" s="55">
        <v>6</v>
      </c>
      <c r="B10" s="17" t="s">
        <v>37</v>
      </c>
      <c r="C10" s="17" t="s">
        <v>38</v>
      </c>
      <c r="D10" s="17" t="s">
        <v>24</v>
      </c>
      <c r="E10" s="17" t="s">
        <v>25</v>
      </c>
      <c r="F10" s="17" t="s">
        <v>29</v>
      </c>
      <c r="G10" s="54">
        <v>8880</v>
      </c>
      <c r="H10" s="17"/>
      <c r="I10" s="54">
        <f t="shared" si="0"/>
        <v>6035</v>
      </c>
      <c r="J10" s="54">
        <v>2352</v>
      </c>
      <c r="K10" s="54">
        <v>1400</v>
      </c>
      <c r="L10" s="54">
        <v>1600</v>
      </c>
      <c r="M10" s="54">
        <v>483</v>
      </c>
      <c r="N10" s="17"/>
      <c r="O10" s="54">
        <v>200</v>
      </c>
      <c r="P10" s="17"/>
    </row>
    <row r="11" s="39" customFormat="1" ht="15" customHeight="1" spans="1:16">
      <c r="A11" s="55">
        <v>7</v>
      </c>
      <c r="B11" s="17" t="s">
        <v>39</v>
      </c>
      <c r="C11" s="17" t="s">
        <v>40</v>
      </c>
      <c r="D11" s="17" t="s">
        <v>24</v>
      </c>
      <c r="E11" s="17" t="s">
        <v>25</v>
      </c>
      <c r="F11" s="17" t="s">
        <v>29</v>
      </c>
      <c r="G11" s="54">
        <v>10185</v>
      </c>
      <c r="H11" s="17"/>
      <c r="I11" s="54">
        <f t="shared" si="0"/>
        <v>6035</v>
      </c>
      <c r="J11" s="54">
        <v>2352</v>
      </c>
      <c r="K11" s="54">
        <v>1400</v>
      </c>
      <c r="L11" s="54">
        <v>1600</v>
      </c>
      <c r="M11" s="54">
        <v>483</v>
      </c>
      <c r="N11" s="17"/>
      <c r="O11" s="54">
        <v>200</v>
      </c>
      <c r="P11" s="17"/>
    </row>
    <row r="12" s="39" customFormat="1" ht="15" customHeight="1" spans="1:16">
      <c r="A12" s="55">
        <v>8</v>
      </c>
      <c r="B12" s="17" t="s">
        <v>41</v>
      </c>
      <c r="C12" s="17" t="s">
        <v>42</v>
      </c>
      <c r="D12" s="17" t="s">
        <v>24</v>
      </c>
      <c r="E12" s="17" t="s">
        <v>25</v>
      </c>
      <c r="F12" s="17" t="s">
        <v>29</v>
      </c>
      <c r="G12" s="54">
        <v>8880</v>
      </c>
      <c r="H12" s="17"/>
      <c r="I12" s="54">
        <f t="shared" si="0"/>
        <v>6035</v>
      </c>
      <c r="J12" s="54">
        <v>2352</v>
      </c>
      <c r="K12" s="54">
        <v>1400</v>
      </c>
      <c r="L12" s="54">
        <v>1600</v>
      </c>
      <c r="M12" s="54">
        <v>483</v>
      </c>
      <c r="N12" s="17"/>
      <c r="O12" s="54">
        <v>200</v>
      </c>
      <c r="P12" s="17"/>
    </row>
    <row r="13" s="39" customFormat="1" ht="15" customHeight="1" spans="1:16">
      <c r="A13" s="55">
        <v>9</v>
      </c>
      <c r="B13" s="17" t="s">
        <v>43</v>
      </c>
      <c r="C13" s="17" t="s">
        <v>44</v>
      </c>
      <c r="D13" s="17" t="s">
        <v>24</v>
      </c>
      <c r="E13" s="17" t="s">
        <v>45</v>
      </c>
      <c r="F13" s="17" t="s">
        <v>29</v>
      </c>
      <c r="G13" s="54">
        <v>6546</v>
      </c>
      <c r="H13" s="17"/>
      <c r="I13" s="54">
        <f t="shared" si="0"/>
        <v>3701</v>
      </c>
      <c r="J13" s="54">
        <v>1960</v>
      </c>
      <c r="K13" s="54">
        <v>600</v>
      </c>
      <c r="L13" s="54">
        <v>600</v>
      </c>
      <c r="M13" s="54">
        <v>341</v>
      </c>
      <c r="N13" s="17"/>
      <c r="O13" s="54">
        <v>200</v>
      </c>
      <c r="P13" s="17"/>
    </row>
    <row r="14" s="39" customFormat="1" ht="15" customHeight="1" spans="1:16">
      <c r="A14" s="55">
        <v>10</v>
      </c>
      <c r="B14" s="17" t="s">
        <v>46</v>
      </c>
      <c r="C14" s="17" t="s">
        <v>47</v>
      </c>
      <c r="D14" s="17" t="s">
        <v>24</v>
      </c>
      <c r="E14" s="17" t="s">
        <v>36</v>
      </c>
      <c r="F14" s="17" t="s">
        <v>29</v>
      </c>
      <c r="G14" s="54">
        <v>8038</v>
      </c>
      <c r="H14" s="17"/>
      <c r="I14" s="54">
        <f t="shared" si="0"/>
        <v>5193</v>
      </c>
      <c r="J14" s="54">
        <v>2268</v>
      </c>
      <c r="K14" s="54">
        <v>1100</v>
      </c>
      <c r="L14" s="54">
        <v>1200</v>
      </c>
      <c r="M14" s="54">
        <v>425</v>
      </c>
      <c r="N14" s="17"/>
      <c r="O14" s="54">
        <v>200</v>
      </c>
      <c r="P14" s="17"/>
    </row>
    <row r="15" s="39" customFormat="1" ht="15" customHeight="1" spans="1:16">
      <c r="A15" s="55">
        <v>11</v>
      </c>
      <c r="B15" s="17" t="s">
        <v>48</v>
      </c>
      <c r="C15" s="17" t="s">
        <v>49</v>
      </c>
      <c r="D15" s="17" t="s">
        <v>24</v>
      </c>
      <c r="E15" s="17" t="s">
        <v>50</v>
      </c>
      <c r="F15" s="17"/>
      <c r="G15" s="54">
        <v>6462</v>
      </c>
      <c r="H15" s="17"/>
      <c r="I15" s="54">
        <f t="shared" si="0"/>
        <v>3617</v>
      </c>
      <c r="J15" s="54">
        <v>2142</v>
      </c>
      <c r="K15" s="54">
        <v>900</v>
      </c>
      <c r="L15" s="17"/>
      <c r="M15" s="54">
        <v>375</v>
      </c>
      <c r="N15" s="17"/>
      <c r="O15" s="54">
        <v>200</v>
      </c>
      <c r="P15" s="17"/>
    </row>
    <row r="16" s="39" customFormat="1" ht="15" customHeight="1" spans="1:16">
      <c r="A16" s="55">
        <v>12</v>
      </c>
      <c r="B16" s="17" t="s">
        <v>51</v>
      </c>
      <c r="C16" s="17" t="s">
        <v>52</v>
      </c>
      <c r="D16" s="17" t="s">
        <v>24</v>
      </c>
      <c r="E16" s="17" t="s">
        <v>25</v>
      </c>
      <c r="F16" s="17" t="s">
        <v>29</v>
      </c>
      <c r="G16" s="54">
        <v>8880</v>
      </c>
      <c r="H16" s="17"/>
      <c r="I16" s="54">
        <f t="shared" si="0"/>
        <v>6035</v>
      </c>
      <c r="J16" s="54">
        <v>2352</v>
      </c>
      <c r="K16" s="54">
        <v>1400</v>
      </c>
      <c r="L16" s="54">
        <v>1600</v>
      </c>
      <c r="M16" s="54">
        <v>483</v>
      </c>
      <c r="N16" s="17"/>
      <c r="O16" s="54">
        <v>200</v>
      </c>
      <c r="P16" s="17"/>
    </row>
    <row r="17" s="39" customFormat="1" ht="15" customHeight="1" spans="1:16">
      <c r="A17" s="55">
        <v>13</v>
      </c>
      <c r="B17" s="17" t="s">
        <v>53</v>
      </c>
      <c r="C17" s="17" t="s">
        <v>54</v>
      </c>
      <c r="D17" s="17" t="s">
        <v>24</v>
      </c>
      <c r="E17" s="17" t="s">
        <v>36</v>
      </c>
      <c r="F17" s="17" t="s">
        <v>26</v>
      </c>
      <c r="G17" s="54">
        <v>8665</v>
      </c>
      <c r="H17" s="17"/>
      <c r="I17" s="54">
        <f t="shared" si="0"/>
        <v>5820</v>
      </c>
      <c r="J17" s="54">
        <v>2310</v>
      </c>
      <c r="K17" s="54">
        <v>1250</v>
      </c>
      <c r="L17" s="54">
        <v>1400</v>
      </c>
      <c r="M17" s="54">
        <v>425</v>
      </c>
      <c r="N17" s="54">
        <v>235</v>
      </c>
      <c r="O17" s="54">
        <v>200</v>
      </c>
      <c r="P17" s="17"/>
    </row>
    <row r="18" s="39" customFormat="1" ht="15" customHeight="1" spans="1:16">
      <c r="A18" s="55">
        <v>14</v>
      </c>
      <c r="B18" s="17" t="s">
        <v>55</v>
      </c>
      <c r="C18" s="17" t="s">
        <v>56</v>
      </c>
      <c r="D18" s="17" t="s">
        <v>24</v>
      </c>
      <c r="E18" s="17" t="s">
        <v>57</v>
      </c>
      <c r="F18" s="17" t="s">
        <v>26</v>
      </c>
      <c r="G18" s="54">
        <v>7640</v>
      </c>
      <c r="H18" s="17"/>
      <c r="I18" s="54">
        <f t="shared" si="0"/>
        <v>4795</v>
      </c>
      <c r="J18" s="54">
        <v>2170</v>
      </c>
      <c r="K18" s="54">
        <v>1050</v>
      </c>
      <c r="L18" s="54">
        <v>1000</v>
      </c>
      <c r="M18" s="54">
        <v>375</v>
      </c>
      <c r="N18" s="17"/>
      <c r="O18" s="54">
        <v>200</v>
      </c>
      <c r="P18" s="17"/>
    </row>
    <row r="19" s="39" customFormat="1" ht="15" customHeight="1" spans="1:16">
      <c r="A19" s="55">
        <v>15</v>
      </c>
      <c r="B19" s="17" t="s">
        <v>58</v>
      </c>
      <c r="C19" s="17" t="s">
        <v>59</v>
      </c>
      <c r="D19" s="17" t="s">
        <v>24</v>
      </c>
      <c r="E19" s="17" t="s">
        <v>57</v>
      </c>
      <c r="F19" s="17" t="s">
        <v>29</v>
      </c>
      <c r="G19" s="54">
        <v>7262</v>
      </c>
      <c r="H19" s="17"/>
      <c r="I19" s="54">
        <f t="shared" si="0"/>
        <v>4417</v>
      </c>
      <c r="J19" s="54">
        <v>2142</v>
      </c>
      <c r="K19" s="54">
        <v>900</v>
      </c>
      <c r="L19" s="54">
        <v>800</v>
      </c>
      <c r="M19" s="54">
        <v>375</v>
      </c>
      <c r="N19" s="17"/>
      <c r="O19" s="54">
        <v>200</v>
      </c>
      <c r="P19" s="17"/>
    </row>
    <row r="20" s="39" customFormat="1" ht="15" customHeight="1" spans="1:16">
      <c r="A20" s="55">
        <v>16</v>
      </c>
      <c r="B20" s="17" t="s">
        <v>60</v>
      </c>
      <c r="C20" s="17" t="s">
        <v>61</v>
      </c>
      <c r="D20" s="17" t="s">
        <v>24</v>
      </c>
      <c r="E20" s="17" t="s">
        <v>45</v>
      </c>
      <c r="F20" s="17" t="s">
        <v>29</v>
      </c>
      <c r="G20" s="54">
        <v>6546</v>
      </c>
      <c r="H20" s="17"/>
      <c r="I20" s="54">
        <f t="shared" si="0"/>
        <v>3701</v>
      </c>
      <c r="J20" s="54">
        <v>1960</v>
      </c>
      <c r="K20" s="54">
        <v>600</v>
      </c>
      <c r="L20" s="54">
        <v>600</v>
      </c>
      <c r="M20" s="54">
        <v>341</v>
      </c>
      <c r="N20" s="17"/>
      <c r="O20" s="54">
        <v>200</v>
      </c>
      <c r="P20" s="17"/>
    </row>
    <row r="21" s="39" customFormat="1" ht="15" customHeight="1" spans="1:16">
      <c r="A21" s="55">
        <v>17</v>
      </c>
      <c r="B21" s="17" t="s">
        <v>62</v>
      </c>
      <c r="C21" s="17" t="s">
        <v>63</v>
      </c>
      <c r="D21" s="17" t="s">
        <v>24</v>
      </c>
      <c r="E21" s="17" t="s">
        <v>45</v>
      </c>
      <c r="F21" s="17" t="s">
        <v>29</v>
      </c>
      <c r="G21" s="54">
        <v>6546</v>
      </c>
      <c r="H21" s="17"/>
      <c r="I21" s="54">
        <f t="shared" si="0"/>
        <v>3701</v>
      </c>
      <c r="J21" s="54">
        <v>1960</v>
      </c>
      <c r="K21" s="54">
        <v>600</v>
      </c>
      <c r="L21" s="54">
        <v>600</v>
      </c>
      <c r="M21" s="54">
        <v>341</v>
      </c>
      <c r="N21" s="17"/>
      <c r="O21" s="54">
        <v>200</v>
      </c>
      <c r="P21" s="17"/>
    </row>
    <row r="22" s="39" customFormat="1" ht="15" customHeight="1" spans="1:16">
      <c r="A22" s="55">
        <v>18</v>
      </c>
      <c r="B22" s="17" t="s">
        <v>64</v>
      </c>
      <c r="C22" s="17" t="s">
        <v>65</v>
      </c>
      <c r="D22" s="17" t="s">
        <v>24</v>
      </c>
      <c r="E22" s="17" t="s">
        <v>45</v>
      </c>
      <c r="F22" s="17" t="s">
        <v>29</v>
      </c>
      <c r="G22" s="54">
        <v>6546</v>
      </c>
      <c r="H22" s="17"/>
      <c r="I22" s="54">
        <f t="shared" si="0"/>
        <v>3701</v>
      </c>
      <c r="J22" s="54">
        <v>1960</v>
      </c>
      <c r="K22" s="54">
        <v>600</v>
      </c>
      <c r="L22" s="54">
        <v>600</v>
      </c>
      <c r="M22" s="54">
        <v>341</v>
      </c>
      <c r="N22" s="17"/>
      <c r="O22" s="54">
        <v>200</v>
      </c>
      <c r="P22" s="17"/>
    </row>
    <row r="23" ht="49" customHeight="1" spans="1:16">
      <c r="A23" s="56" t="s">
        <v>66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 s="50" customFormat="1" ht="21" customHeight="1" spans="1:15">
      <c r="A24" s="57" t="s">
        <v>67</v>
      </c>
      <c r="B24" s="57"/>
      <c r="C24" s="57"/>
      <c r="G24" s="50" t="s">
        <v>68</v>
      </c>
      <c r="K24" s="50" t="s">
        <v>69</v>
      </c>
      <c r="O24" s="50" t="s">
        <v>70</v>
      </c>
    </row>
  </sheetData>
  <mergeCells count="8">
    <mergeCell ref="A1:P1"/>
    <mergeCell ref="A2:F2"/>
    <mergeCell ref="G2:H2"/>
    <mergeCell ref="J2:M2"/>
    <mergeCell ref="N2:P2"/>
    <mergeCell ref="A4:F4"/>
    <mergeCell ref="A23:P23"/>
    <mergeCell ref="A24:C24"/>
  </mergeCells>
  <printOptions horizontalCentered="1"/>
  <pageMargins left="0.590277777777778" right="0.590277777777778" top="0.865972222222222" bottom="0.826388888888889" header="0.5" footer="0.5"/>
  <pageSetup paperSize="9" orientation="landscape"/>
  <headerFooter>
    <oddFooter>&amp;C第&amp;P页/共&amp;N页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C5" sqref="C5:C7"/>
    </sheetView>
  </sheetViews>
  <sheetFormatPr defaultColWidth="8.88888888888889" defaultRowHeight="14.4"/>
  <cols>
    <col min="1" max="1" width="4.55555555555556" style="40" customWidth="1"/>
    <col min="2" max="2" width="7.4537037037037" style="39" hidden="1" customWidth="1"/>
    <col min="3" max="3" width="8.4537037037037" style="39" customWidth="1"/>
    <col min="4" max="4" width="10.4537037037037" style="39" customWidth="1"/>
    <col min="5" max="5" width="8.66666666666667" style="41" customWidth="1"/>
    <col min="6" max="6" width="5.77777777777778" style="39" customWidth="1"/>
    <col min="7" max="7" width="9.33333333333333" style="39" customWidth="1"/>
    <col min="8" max="8" width="8.63888888888889" style="39" customWidth="1"/>
    <col min="9" max="9" width="8.55555555555556" style="39" customWidth="1"/>
    <col min="10" max="11" width="7" style="39" customWidth="1"/>
    <col min="12" max="12" width="7.33333333333333" style="39" customWidth="1"/>
    <col min="13" max="13" width="6.88888888888889" style="39" customWidth="1"/>
    <col min="14" max="14" width="5.77777777777778" style="39" customWidth="1"/>
    <col min="15" max="15" width="7.66666666666667" style="39" customWidth="1"/>
    <col min="16" max="17" width="8.11111111111111" style="39" customWidth="1"/>
    <col min="18" max="18" width="7.22222222222222" style="7" customWidth="1"/>
    <col min="19" max="16384" width="8.88888888888889" style="39"/>
  </cols>
  <sheetData>
    <row r="1" s="39" customFormat="1" ht="30" customHeight="1" spans="1:18">
      <c r="A1" s="8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="2" customFormat="1" ht="38" customHeight="1" spans="1:18">
      <c r="A2" s="9" t="s">
        <v>1</v>
      </c>
      <c r="B2" s="9"/>
      <c r="C2" s="9"/>
      <c r="D2" s="9"/>
      <c r="E2" s="10"/>
      <c r="F2" s="9"/>
      <c r="G2" s="2" t="s">
        <v>2</v>
      </c>
      <c r="J2" s="2" t="s">
        <v>3</v>
      </c>
      <c r="N2" s="10" t="s">
        <v>4</v>
      </c>
      <c r="O2" s="10"/>
      <c r="P2" s="10"/>
      <c r="Q2" s="10"/>
      <c r="R2" s="22"/>
    </row>
    <row r="3" s="3" customFormat="1" ht="51" customHeight="1" spans="1:18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72</v>
      </c>
      <c r="I3" s="11" t="s">
        <v>13</v>
      </c>
      <c r="J3" s="11" t="s">
        <v>15</v>
      </c>
      <c r="K3" s="11" t="s">
        <v>73</v>
      </c>
      <c r="L3" s="11" t="s">
        <v>16</v>
      </c>
      <c r="M3" s="11" t="s">
        <v>74</v>
      </c>
      <c r="N3" s="11"/>
      <c r="O3" s="11" t="s">
        <v>19</v>
      </c>
      <c r="P3" s="11" t="s">
        <v>75</v>
      </c>
      <c r="Q3" s="11"/>
      <c r="R3" s="42" t="s">
        <v>20</v>
      </c>
    </row>
    <row r="4" s="2" customFormat="1" ht="36" customHeight="1" spans="1:18">
      <c r="A4" s="12" t="s">
        <v>21</v>
      </c>
      <c r="B4" s="12"/>
      <c r="C4" s="12"/>
      <c r="D4" s="12"/>
      <c r="E4" s="12"/>
      <c r="F4" s="12"/>
      <c r="G4" s="17">
        <f>SUM(G5:G7)</f>
        <v>24190</v>
      </c>
      <c r="H4" s="17">
        <f t="shared" ref="G4:Q4" si="0">SUM(H5:H7)</f>
        <v>0</v>
      </c>
      <c r="I4" s="17">
        <f t="shared" si="0"/>
        <v>24190</v>
      </c>
      <c r="J4" s="17">
        <f t="shared" si="0"/>
        <v>6820</v>
      </c>
      <c r="K4" s="17">
        <f t="shared" si="0"/>
        <v>6370</v>
      </c>
      <c r="L4" s="17">
        <f t="shared" si="0"/>
        <v>8000</v>
      </c>
      <c r="M4" s="17">
        <f t="shared" si="0"/>
        <v>2400</v>
      </c>
      <c r="N4" s="17">
        <f t="shared" si="0"/>
        <v>0</v>
      </c>
      <c r="O4" s="17">
        <f t="shared" si="0"/>
        <v>600</v>
      </c>
      <c r="P4" s="17">
        <f t="shared" si="0"/>
        <v>0</v>
      </c>
      <c r="Q4" s="17">
        <f t="shared" si="0"/>
        <v>0</v>
      </c>
      <c r="R4" s="43"/>
    </row>
    <row r="5" s="4" customFormat="1" ht="36" customHeight="1" spans="1:18">
      <c r="A5" s="16">
        <v>1</v>
      </c>
      <c r="B5" s="59" t="s">
        <v>43</v>
      </c>
      <c r="C5" s="17" t="s">
        <v>76</v>
      </c>
      <c r="D5" s="17" t="s">
        <v>77</v>
      </c>
      <c r="E5" s="12" t="s">
        <v>78</v>
      </c>
      <c r="F5" s="17" t="s">
        <v>26</v>
      </c>
      <c r="G5" s="17">
        <f t="shared" ref="G5:G7" si="1">H5+I5</f>
        <v>9160</v>
      </c>
      <c r="H5" s="17"/>
      <c r="I5" s="17">
        <f t="shared" ref="I5:I7" si="2">SUM(J5:Q5)</f>
        <v>9160</v>
      </c>
      <c r="J5" s="17">
        <v>2650</v>
      </c>
      <c r="K5" s="43">
        <v>2510</v>
      </c>
      <c r="L5" s="17">
        <v>3000</v>
      </c>
      <c r="M5" s="17">
        <v>800</v>
      </c>
      <c r="N5" s="17"/>
      <c r="O5" s="17">
        <v>200</v>
      </c>
      <c r="P5" s="17"/>
      <c r="Q5" s="17"/>
      <c r="R5" s="45"/>
    </row>
    <row r="6" s="4" customFormat="1" ht="36" customHeight="1" spans="1:18">
      <c r="A6" s="16">
        <v>2</v>
      </c>
      <c r="B6" s="17"/>
      <c r="C6" s="17" t="s">
        <v>79</v>
      </c>
      <c r="D6" s="59" t="s">
        <v>80</v>
      </c>
      <c r="E6" s="12"/>
      <c r="F6" s="17" t="s">
        <v>26</v>
      </c>
      <c r="G6" s="17">
        <f t="shared" si="1"/>
        <v>5870</v>
      </c>
      <c r="H6" s="17"/>
      <c r="I6" s="17">
        <f t="shared" si="2"/>
        <v>5870</v>
      </c>
      <c r="J6" s="17">
        <v>1520</v>
      </c>
      <c r="K6" s="43">
        <v>1350</v>
      </c>
      <c r="L6" s="17">
        <v>2000</v>
      </c>
      <c r="M6" s="17">
        <v>800</v>
      </c>
      <c r="N6" s="46"/>
      <c r="O6" s="17">
        <v>200</v>
      </c>
      <c r="P6" s="17"/>
      <c r="Q6" s="17"/>
      <c r="R6" s="45"/>
    </row>
    <row r="7" s="4" customFormat="1" ht="36" customHeight="1" spans="1:18">
      <c r="A7" s="16">
        <v>3</v>
      </c>
      <c r="B7" s="17"/>
      <c r="C7" s="17" t="s">
        <v>81</v>
      </c>
      <c r="D7" s="59" t="s">
        <v>77</v>
      </c>
      <c r="E7" s="12"/>
      <c r="F7" s="17" t="s">
        <v>26</v>
      </c>
      <c r="G7" s="17">
        <f t="shared" si="1"/>
        <v>9160</v>
      </c>
      <c r="H7" s="17"/>
      <c r="I7" s="17">
        <f t="shared" si="2"/>
        <v>9160</v>
      </c>
      <c r="J7" s="17">
        <v>2650</v>
      </c>
      <c r="K7" s="43">
        <v>2510</v>
      </c>
      <c r="L7" s="17">
        <v>3000</v>
      </c>
      <c r="M7" s="17">
        <v>800</v>
      </c>
      <c r="N7" s="46"/>
      <c r="O7" s="17">
        <v>200</v>
      </c>
      <c r="P7" s="17"/>
      <c r="Q7" s="17"/>
      <c r="R7" s="45"/>
    </row>
    <row r="8" s="4" customFormat="1" ht="39" customHeight="1" spans="1:18">
      <c r="A8" s="19" t="s">
        <v>82</v>
      </c>
      <c r="B8" s="19"/>
      <c r="C8" s="19"/>
      <c r="D8" s="19"/>
      <c r="E8" s="3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="4" customFormat="1" ht="22" customHeight="1" spans="1:1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="4" customFormat="1" ht="49" customHeight="1" spans="1:18">
      <c r="A10" s="20"/>
      <c r="C10" s="4" t="s">
        <v>67</v>
      </c>
      <c r="E10" s="21"/>
      <c r="G10" s="4" t="s">
        <v>68</v>
      </c>
      <c r="K10" s="4" t="s">
        <v>69</v>
      </c>
      <c r="O10" s="4" t="s">
        <v>83</v>
      </c>
      <c r="R10" s="38"/>
    </row>
    <row r="11" s="4" customFormat="1" ht="18" customHeight="1" spans="1:18">
      <c r="A11" s="20"/>
      <c r="E11" s="21"/>
      <c r="R11" s="38"/>
    </row>
    <row r="12" s="4" customFormat="1" ht="12" spans="1:18">
      <c r="A12" s="20"/>
      <c r="E12" s="21"/>
      <c r="R12" s="38"/>
    </row>
    <row r="13" s="4" customFormat="1" ht="12" spans="1:18">
      <c r="A13" s="20"/>
      <c r="E13" s="21"/>
      <c r="R13" s="38"/>
    </row>
  </sheetData>
  <mergeCells count="8">
    <mergeCell ref="A1:R1"/>
    <mergeCell ref="A2:F2"/>
    <mergeCell ref="G2:H2"/>
    <mergeCell ref="J2:M2"/>
    <mergeCell ref="N2:R2"/>
    <mergeCell ref="A4:F4"/>
    <mergeCell ref="A8:R8"/>
    <mergeCell ref="A9:R9"/>
  </mergeCells>
  <pageMargins left="0.75" right="0.75" top="1" bottom="1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workbookViewId="0">
      <selection activeCell="O6" sqref="O6:O8"/>
    </sheetView>
  </sheetViews>
  <sheetFormatPr defaultColWidth="8.88888888888889" defaultRowHeight="14.4"/>
  <cols>
    <col min="1" max="1" width="4.55555555555556" style="40" customWidth="1"/>
    <col min="2" max="2" width="6.44444444444444" style="39" hidden="1" customWidth="1"/>
    <col min="3" max="3" width="6.88888888888889" style="39" customWidth="1"/>
    <col min="4" max="4" width="9.73148148148148" style="39" customWidth="1"/>
    <col min="5" max="5" width="12.2685185185185" style="41" customWidth="1"/>
    <col min="6" max="6" width="8.18518518518519" style="39" customWidth="1"/>
    <col min="7" max="7" width="8.26851851851852" style="39" customWidth="1"/>
    <col min="8" max="8" width="9.55555555555556" style="39" customWidth="1"/>
    <col min="9" max="9" width="8.55555555555556" style="39" customWidth="1"/>
    <col min="10" max="13" width="8.88888888888889" style="39" customWidth="1"/>
    <col min="14" max="14" width="5.77777777777778" style="39" hidden="1" customWidth="1"/>
    <col min="15" max="15" width="8.77777777777778" style="39" customWidth="1"/>
    <col min="16" max="16" width="4.5462962962963" style="39" hidden="1" customWidth="1"/>
    <col min="17" max="17" width="5.18518518518519" style="39" hidden="1" customWidth="1"/>
    <col min="18" max="18" width="11.5462962962963" style="7" customWidth="1"/>
    <col min="19" max="16384" width="8.88888888888889" style="39"/>
  </cols>
  <sheetData>
    <row r="1" s="39" customFormat="1" ht="38" customHeight="1" spans="1:18">
      <c r="A1" s="8" t="s">
        <v>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="2" customFormat="1" ht="27" customHeight="1" spans="1:18">
      <c r="A2" s="9" t="s">
        <v>1</v>
      </c>
      <c r="B2" s="9"/>
      <c r="C2" s="9"/>
      <c r="D2" s="9"/>
      <c r="E2" s="10"/>
      <c r="F2" s="9"/>
      <c r="G2" s="2" t="s">
        <v>2</v>
      </c>
      <c r="J2" s="2" t="s">
        <v>3</v>
      </c>
      <c r="N2" s="10" t="s">
        <v>4</v>
      </c>
      <c r="O2" s="10"/>
      <c r="P2" s="10"/>
      <c r="Q2" s="10"/>
      <c r="R2" s="22"/>
    </row>
    <row r="3" s="3" customFormat="1" ht="51" customHeight="1" spans="1:18">
      <c r="A3" s="11" t="s">
        <v>5</v>
      </c>
      <c r="B3" s="11" t="s">
        <v>6</v>
      </c>
      <c r="C3" s="11" t="s">
        <v>7</v>
      </c>
      <c r="D3" s="11" t="s">
        <v>8</v>
      </c>
      <c r="E3" s="11" t="s">
        <v>85</v>
      </c>
      <c r="F3" s="11" t="s">
        <v>86</v>
      </c>
      <c r="G3" s="11" t="s">
        <v>11</v>
      </c>
      <c r="H3" s="11" t="s">
        <v>87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88</v>
      </c>
      <c r="N3" s="11"/>
      <c r="O3" s="11" t="s">
        <v>19</v>
      </c>
      <c r="P3" s="11"/>
      <c r="Q3" s="11"/>
      <c r="R3" s="42" t="s">
        <v>20</v>
      </c>
    </row>
    <row r="4" s="2" customFormat="1" ht="32" customHeight="1" spans="1:18">
      <c r="A4" s="12" t="s">
        <v>21</v>
      </c>
      <c r="B4" s="12"/>
      <c r="C4" s="12"/>
      <c r="D4" s="12"/>
      <c r="E4" s="12"/>
      <c r="F4" s="12"/>
      <c r="G4" s="17">
        <f>SUM(G5:G8)</f>
        <v>37757</v>
      </c>
      <c r="H4" s="17">
        <f t="shared" ref="G4:Q4" si="0">SUM(H5:H8)</f>
        <v>0</v>
      </c>
      <c r="I4" s="17">
        <f t="shared" si="0"/>
        <v>37757</v>
      </c>
      <c r="J4" s="17">
        <f t="shared" si="0"/>
        <v>8400</v>
      </c>
      <c r="K4" s="17">
        <f t="shared" si="0"/>
        <v>6342</v>
      </c>
      <c r="L4" s="17">
        <f t="shared" si="0"/>
        <v>12896</v>
      </c>
      <c r="M4" s="17">
        <f t="shared" si="0"/>
        <v>9319</v>
      </c>
      <c r="N4" s="17">
        <f t="shared" si="0"/>
        <v>0</v>
      </c>
      <c r="O4" s="17">
        <f t="shared" si="0"/>
        <v>800</v>
      </c>
      <c r="P4" s="17">
        <f t="shared" si="0"/>
        <v>0</v>
      </c>
      <c r="Q4" s="17">
        <f t="shared" si="0"/>
        <v>0</v>
      </c>
      <c r="R4" s="43"/>
    </row>
    <row r="5" s="4" customFormat="1" ht="32" customHeight="1" spans="1:18">
      <c r="A5" s="16">
        <v>1</v>
      </c>
      <c r="B5" s="59" t="s">
        <v>89</v>
      </c>
      <c r="C5" s="17" t="s">
        <v>90</v>
      </c>
      <c r="D5" s="17" t="s">
        <v>91</v>
      </c>
      <c r="E5" s="12" t="s">
        <v>92</v>
      </c>
      <c r="F5" s="17" t="s">
        <v>93</v>
      </c>
      <c r="G5" s="17">
        <f t="shared" ref="G5:G8" si="1">H5+I5</f>
        <v>9585</v>
      </c>
      <c r="H5" s="17"/>
      <c r="I5" s="17">
        <f t="shared" ref="I5:I8" si="2">SUM(J5:Q5)</f>
        <v>9585</v>
      </c>
      <c r="J5" s="17">
        <v>2240</v>
      </c>
      <c r="K5" s="17">
        <v>1598</v>
      </c>
      <c r="L5" s="17">
        <v>3215</v>
      </c>
      <c r="M5" s="17">
        <v>2332</v>
      </c>
      <c r="N5" s="17"/>
      <c r="O5" s="17">
        <v>200</v>
      </c>
      <c r="P5" s="17"/>
      <c r="Q5" s="17"/>
      <c r="R5" s="44"/>
    </row>
    <row r="6" s="4" customFormat="1" ht="32" customHeight="1" spans="1:18">
      <c r="A6" s="16">
        <v>2</v>
      </c>
      <c r="B6" s="59" t="s">
        <v>37</v>
      </c>
      <c r="C6" s="17" t="s">
        <v>94</v>
      </c>
      <c r="D6" s="17" t="s">
        <v>91</v>
      </c>
      <c r="E6" s="12" t="s">
        <v>92</v>
      </c>
      <c r="F6" s="17" t="s">
        <v>95</v>
      </c>
      <c r="G6" s="17">
        <f t="shared" si="1"/>
        <v>9680</v>
      </c>
      <c r="H6" s="17"/>
      <c r="I6" s="17">
        <f t="shared" si="2"/>
        <v>9680</v>
      </c>
      <c r="J6" s="17">
        <v>2240</v>
      </c>
      <c r="K6" s="17">
        <v>1680</v>
      </c>
      <c r="L6" s="17">
        <v>3240</v>
      </c>
      <c r="M6" s="17">
        <v>2320</v>
      </c>
      <c r="N6" s="17"/>
      <c r="O6" s="17">
        <v>200</v>
      </c>
      <c r="P6" s="17"/>
      <c r="Q6" s="17"/>
      <c r="R6" s="45"/>
    </row>
    <row r="7" s="4" customFormat="1" ht="32" customHeight="1" spans="1:18">
      <c r="A7" s="16">
        <v>3</v>
      </c>
      <c r="B7" s="59" t="s">
        <v>39</v>
      </c>
      <c r="C7" s="17" t="s">
        <v>96</v>
      </c>
      <c r="D7" s="17" t="s">
        <v>91</v>
      </c>
      <c r="E7" s="12" t="s">
        <v>92</v>
      </c>
      <c r="F7" s="17" t="s">
        <v>95</v>
      </c>
      <c r="G7" s="17">
        <f t="shared" si="1"/>
        <v>9680</v>
      </c>
      <c r="H7" s="17"/>
      <c r="I7" s="17">
        <f t="shared" si="2"/>
        <v>9680</v>
      </c>
      <c r="J7" s="17">
        <v>2240</v>
      </c>
      <c r="K7" s="17">
        <v>1680</v>
      </c>
      <c r="L7" s="17">
        <v>3240</v>
      </c>
      <c r="M7" s="17">
        <v>2320</v>
      </c>
      <c r="N7" s="17"/>
      <c r="O7" s="17">
        <v>200</v>
      </c>
      <c r="P7" s="17"/>
      <c r="Q7" s="17"/>
      <c r="R7" s="45"/>
    </row>
    <row r="8" s="4" customFormat="1" ht="32" customHeight="1" spans="1:18">
      <c r="A8" s="16">
        <v>4</v>
      </c>
      <c r="B8" s="59" t="s">
        <v>41</v>
      </c>
      <c r="C8" s="17" t="s">
        <v>97</v>
      </c>
      <c r="D8" s="17" t="s">
        <v>91</v>
      </c>
      <c r="E8" s="12" t="s">
        <v>98</v>
      </c>
      <c r="F8" s="17" t="s">
        <v>99</v>
      </c>
      <c r="G8" s="17">
        <f t="shared" si="1"/>
        <v>8812</v>
      </c>
      <c r="H8" s="17"/>
      <c r="I8" s="17">
        <f t="shared" si="2"/>
        <v>8812</v>
      </c>
      <c r="J8" s="17">
        <v>1680</v>
      </c>
      <c r="K8" s="17">
        <v>1384</v>
      </c>
      <c r="L8" s="17">
        <v>3201</v>
      </c>
      <c r="M8" s="17">
        <v>2347</v>
      </c>
      <c r="N8" s="17"/>
      <c r="O8" s="17">
        <v>200</v>
      </c>
      <c r="P8" s="17"/>
      <c r="Q8" s="17"/>
      <c r="R8" s="45"/>
    </row>
    <row r="9" s="4" customFormat="1" ht="43" customHeight="1" spans="1:18">
      <c r="A9" s="19" t="s">
        <v>100</v>
      </c>
      <c r="B9" s="19"/>
      <c r="C9" s="19"/>
      <c r="D9" s="19"/>
      <c r="E9" s="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="4" customFormat="1" ht="32" customHeight="1" spans="1:18">
      <c r="A10" s="20"/>
      <c r="C10" s="4" t="s">
        <v>67</v>
      </c>
      <c r="E10" s="21"/>
      <c r="G10" s="4" t="s">
        <v>68</v>
      </c>
      <c r="K10" s="4" t="s">
        <v>69</v>
      </c>
      <c r="O10" s="4" t="s">
        <v>83</v>
      </c>
      <c r="R10" s="38"/>
    </row>
    <row r="11" s="4" customFormat="1" ht="18" customHeight="1" spans="1:18">
      <c r="A11" s="20"/>
      <c r="E11" s="21"/>
      <c r="R11" s="38"/>
    </row>
    <row r="12" s="4" customFormat="1" ht="12" spans="1:18">
      <c r="A12" s="20"/>
      <c r="E12" s="21"/>
      <c r="R12" s="38"/>
    </row>
  </sheetData>
  <mergeCells count="7">
    <mergeCell ref="A1:R1"/>
    <mergeCell ref="A2:F2"/>
    <mergeCell ref="G2:H2"/>
    <mergeCell ref="J2:M2"/>
    <mergeCell ref="N2:R2"/>
    <mergeCell ref="A4:F4"/>
    <mergeCell ref="A9:R9"/>
  </mergeCells>
  <pageMargins left="0.75" right="0.75" top="1" bottom="1" header="0.5" footer="0.5"/>
  <pageSetup paperSize="9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A11" sqref="A11:P11"/>
    </sheetView>
  </sheetViews>
  <sheetFormatPr defaultColWidth="8.88888888888889" defaultRowHeight="14.4"/>
  <cols>
    <col min="1" max="1" width="4.55555555555556" style="5" customWidth="1"/>
    <col min="2" max="2" width="5.81481481481481" style="1" customWidth="1"/>
    <col min="3" max="3" width="8.66666666666667" style="1" customWidth="1"/>
    <col min="4" max="4" width="12.0925925925926" style="1" customWidth="1"/>
    <col min="5" max="5" width="9.55555555555556" style="6" customWidth="1"/>
    <col min="6" max="6" width="13.5555555555556" style="1" customWidth="1"/>
    <col min="7" max="7" width="6.22222222222222" style="1" customWidth="1"/>
    <col min="8" max="8" width="12.8888888888889" style="1" customWidth="1"/>
    <col min="9" max="9" width="9.88888888888889" style="1" customWidth="1"/>
    <col min="10" max="10" width="9.22222222222222" style="1" customWidth="1"/>
    <col min="11" max="11" width="9.66666666666667" style="1" customWidth="1"/>
    <col min="12" max="12" width="10.3333333333333" style="1" customWidth="1"/>
    <col min="13" max="13" width="9.66666666666667" style="1" hidden="1" customWidth="1"/>
    <col min="14" max="14" width="11.8148148148148" style="1" hidden="1" customWidth="1"/>
    <col min="15" max="15" width="16.1111111111111" style="1" hidden="1" customWidth="1"/>
    <col min="16" max="16" width="20.0925925925926" style="7" customWidth="1"/>
    <col min="17" max="16379" width="8.88888888888889" style="1"/>
  </cols>
  <sheetData>
    <row r="1" s="1" customFormat="1" ht="30" customHeight="1" spans="1:16">
      <c r="A1" s="8" t="s">
        <v>101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="2" customFormat="1" ht="27" customHeight="1" spans="1:16">
      <c r="A2" s="9" t="s">
        <v>1</v>
      </c>
      <c r="B2" s="9"/>
      <c r="C2" s="9"/>
      <c r="D2" s="9"/>
      <c r="E2" s="10"/>
      <c r="F2" s="2" t="s">
        <v>2</v>
      </c>
      <c r="I2" s="2" t="s">
        <v>3</v>
      </c>
      <c r="K2" s="10" t="s">
        <v>4</v>
      </c>
      <c r="L2" s="10"/>
      <c r="M2" s="10"/>
      <c r="N2" s="10"/>
      <c r="O2" s="10"/>
      <c r="P2" s="22"/>
    </row>
    <row r="3" s="2" customFormat="1" ht="27" customHeight="1" spans="1:16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11</v>
      </c>
      <c r="G3" s="11" t="s">
        <v>102</v>
      </c>
      <c r="H3" s="11" t="s">
        <v>13</v>
      </c>
      <c r="I3" s="23" t="s">
        <v>103</v>
      </c>
      <c r="J3" s="24"/>
      <c r="K3" s="24"/>
      <c r="L3" s="25"/>
      <c r="M3" s="12"/>
      <c r="N3" s="26" t="s">
        <v>104</v>
      </c>
      <c r="O3" s="26" t="s">
        <v>105</v>
      </c>
      <c r="P3" s="26" t="s">
        <v>106</v>
      </c>
    </row>
    <row r="4" s="3" customFormat="1" ht="51" customHeight="1" spans="1:16">
      <c r="A4" s="11"/>
      <c r="B4" s="11"/>
      <c r="C4" s="11"/>
      <c r="D4" s="11"/>
      <c r="E4" s="11"/>
      <c r="F4" s="11"/>
      <c r="G4" s="11"/>
      <c r="H4" s="11"/>
      <c r="I4" s="27" t="s">
        <v>14</v>
      </c>
      <c r="J4" s="27" t="s">
        <v>15</v>
      </c>
      <c r="K4" s="27" t="s">
        <v>107</v>
      </c>
      <c r="L4" s="27" t="s">
        <v>108</v>
      </c>
      <c r="M4" s="28"/>
      <c r="N4" s="29"/>
      <c r="O4" s="29"/>
      <c r="P4" s="29"/>
    </row>
    <row r="5" s="2" customFormat="1" ht="37" customHeight="1" spans="1:16">
      <c r="A5" s="12" t="s">
        <v>21</v>
      </c>
      <c r="B5" s="12"/>
      <c r="C5" s="12"/>
      <c r="D5" s="12"/>
      <c r="E5" s="12"/>
      <c r="F5" s="13">
        <f t="shared" ref="F5:L5" si="0">SUM(F6:F10)</f>
        <v>23400</v>
      </c>
      <c r="G5" s="14">
        <f t="shared" si="0"/>
        <v>0</v>
      </c>
      <c r="H5" s="15">
        <f t="shared" si="0"/>
        <v>23400</v>
      </c>
      <c r="I5" s="30">
        <f t="shared" si="0"/>
        <v>12700</v>
      </c>
      <c r="J5" s="30">
        <f t="shared" si="0"/>
        <v>9700</v>
      </c>
      <c r="K5" s="30">
        <f t="shared" si="0"/>
        <v>1000</v>
      </c>
      <c r="L5" s="31">
        <f t="shared" si="0"/>
        <v>0</v>
      </c>
      <c r="M5" s="32"/>
      <c r="N5" s="32">
        <f>SUM(N6:N10)</f>
        <v>1250000</v>
      </c>
      <c r="O5" s="33" t="e">
        <f>SUM(O6:O10)</f>
        <v>#REF!</v>
      </c>
      <c r="P5" s="34"/>
    </row>
    <row r="6" s="4" customFormat="1" ht="37" customHeight="1" spans="1:16">
      <c r="A6" s="16">
        <v>1</v>
      </c>
      <c r="B6" s="59" t="s">
        <v>46</v>
      </c>
      <c r="C6" s="17" t="s">
        <v>109</v>
      </c>
      <c r="D6" s="17" t="s">
        <v>110</v>
      </c>
      <c r="E6" s="18" t="s">
        <v>111</v>
      </c>
      <c r="F6" s="13">
        <f t="shared" ref="F6:F10" si="1">G6+H6</f>
        <v>5400</v>
      </c>
      <c r="G6" s="14"/>
      <c r="H6" s="13">
        <f t="shared" ref="H6:H10" si="2">SUM(I6:L6)</f>
        <v>5400</v>
      </c>
      <c r="I6" s="30">
        <v>2900</v>
      </c>
      <c r="J6" s="30">
        <v>2300</v>
      </c>
      <c r="K6" s="30">
        <v>200</v>
      </c>
      <c r="L6" s="31"/>
      <c r="M6" s="30"/>
      <c r="N6" s="14">
        <v>300000</v>
      </c>
      <c r="O6" s="13" t="e">
        <f>F6+#REF!</f>
        <v>#REF!</v>
      </c>
      <c r="P6" s="35"/>
    </row>
    <row r="7" s="4" customFormat="1" ht="37" customHeight="1" spans="1:16">
      <c r="A7" s="16">
        <v>2</v>
      </c>
      <c r="B7" s="59" t="s">
        <v>48</v>
      </c>
      <c r="C7" s="17" t="s">
        <v>112</v>
      </c>
      <c r="D7" s="17" t="s">
        <v>110</v>
      </c>
      <c r="E7" s="18" t="s">
        <v>113</v>
      </c>
      <c r="F7" s="13">
        <f t="shared" si="1"/>
        <v>4800</v>
      </c>
      <c r="G7" s="14"/>
      <c r="H7" s="13">
        <f t="shared" si="2"/>
        <v>4800</v>
      </c>
      <c r="I7" s="30">
        <v>2600</v>
      </c>
      <c r="J7" s="36">
        <v>2000</v>
      </c>
      <c r="K7" s="30">
        <v>200</v>
      </c>
      <c r="L7" s="31"/>
      <c r="M7" s="30"/>
      <c r="N7" s="14">
        <v>260000</v>
      </c>
      <c r="O7" s="13" t="e">
        <f>F7+#REF!</f>
        <v>#REF!</v>
      </c>
      <c r="P7" s="35"/>
    </row>
    <row r="8" s="4" customFormat="1" ht="37" customHeight="1" spans="1:16">
      <c r="A8" s="16">
        <v>3</v>
      </c>
      <c r="B8" s="59" t="s">
        <v>51</v>
      </c>
      <c r="C8" s="17" t="s">
        <v>114</v>
      </c>
      <c r="D8" s="17" t="s">
        <v>110</v>
      </c>
      <c r="E8" s="18" t="s">
        <v>113</v>
      </c>
      <c r="F8" s="13">
        <f t="shared" si="1"/>
        <v>4800</v>
      </c>
      <c r="G8" s="14"/>
      <c r="H8" s="13">
        <f t="shared" si="2"/>
        <v>4800</v>
      </c>
      <c r="I8" s="30">
        <v>2600</v>
      </c>
      <c r="J8" s="36">
        <v>2000</v>
      </c>
      <c r="K8" s="30">
        <v>200</v>
      </c>
      <c r="L8" s="31"/>
      <c r="M8" s="30"/>
      <c r="N8" s="14">
        <v>260000</v>
      </c>
      <c r="O8" s="13" t="e">
        <f>F8+#REF!</f>
        <v>#REF!</v>
      </c>
      <c r="P8" s="35"/>
    </row>
    <row r="9" s="4" customFormat="1" ht="37" customHeight="1" spans="1:16">
      <c r="A9" s="16">
        <v>4</v>
      </c>
      <c r="B9" s="59" t="s">
        <v>53</v>
      </c>
      <c r="C9" s="17" t="s">
        <v>115</v>
      </c>
      <c r="D9" s="17" t="s">
        <v>110</v>
      </c>
      <c r="E9" s="18" t="s">
        <v>116</v>
      </c>
      <c r="F9" s="13">
        <f t="shared" si="1"/>
        <v>4500</v>
      </c>
      <c r="G9" s="14"/>
      <c r="H9" s="13">
        <f t="shared" si="2"/>
        <v>4500</v>
      </c>
      <c r="I9" s="30">
        <v>2500</v>
      </c>
      <c r="J9" s="36">
        <v>1800</v>
      </c>
      <c r="K9" s="30">
        <v>200</v>
      </c>
      <c r="L9" s="31"/>
      <c r="M9" s="30"/>
      <c r="N9" s="14">
        <v>220000</v>
      </c>
      <c r="O9" s="13" t="e">
        <f>F9+#REF!</f>
        <v>#REF!</v>
      </c>
      <c r="P9" s="29"/>
    </row>
    <row r="10" s="4" customFormat="1" ht="37" customHeight="1" spans="1:16">
      <c r="A10" s="16">
        <v>5</v>
      </c>
      <c r="B10" s="59" t="s">
        <v>55</v>
      </c>
      <c r="C10" s="17" t="s">
        <v>117</v>
      </c>
      <c r="D10" s="17" t="s">
        <v>118</v>
      </c>
      <c r="E10" s="12" t="s">
        <v>113</v>
      </c>
      <c r="F10" s="13">
        <f t="shared" si="1"/>
        <v>3900</v>
      </c>
      <c r="G10" s="14"/>
      <c r="H10" s="13">
        <f t="shared" si="2"/>
        <v>3900</v>
      </c>
      <c r="I10" s="30">
        <v>2100</v>
      </c>
      <c r="J10" s="30">
        <v>1600</v>
      </c>
      <c r="K10" s="30">
        <v>200</v>
      </c>
      <c r="L10" s="31"/>
      <c r="M10" s="36"/>
      <c r="N10" s="14">
        <v>210000</v>
      </c>
      <c r="O10" s="13" t="e">
        <f>F10+#REF!</f>
        <v>#REF!</v>
      </c>
      <c r="P10" s="37"/>
    </row>
    <row r="11" s="4" customFormat="1" ht="36" customHeight="1" spans="1:16">
      <c r="A11" s="19"/>
      <c r="B11" s="19"/>
      <c r="C11" s="19"/>
      <c r="D11" s="19"/>
      <c r="E11" s="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="4" customFormat="1" ht="26" customHeight="1" spans="1:16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="4" customFormat="1" ht="41" customHeight="1" spans="1:16">
      <c r="A13" s="20"/>
      <c r="C13" s="4" t="s">
        <v>67</v>
      </c>
      <c r="E13" s="21"/>
      <c r="F13" s="4" t="s">
        <v>68</v>
      </c>
      <c r="I13" s="21" t="s">
        <v>69</v>
      </c>
      <c r="J13" s="21"/>
      <c r="P13" s="20" t="s">
        <v>83</v>
      </c>
    </row>
    <row r="14" s="4" customFormat="1" ht="18" customHeight="1" spans="1:16">
      <c r="A14" s="20"/>
      <c r="E14" s="21"/>
      <c r="P14" s="38"/>
    </row>
    <row r="15" s="4" customFormat="1" ht="12" spans="1:16">
      <c r="A15" s="20"/>
      <c r="E15" s="21"/>
      <c r="P15" s="38"/>
    </row>
    <row r="16" s="4" customFormat="1" ht="12" spans="1:16">
      <c r="A16" s="20"/>
      <c r="E16" s="21"/>
      <c r="P16" s="38"/>
    </row>
  </sheetData>
  <mergeCells count="22">
    <mergeCell ref="A1:P1"/>
    <mergeCell ref="A2:E2"/>
    <mergeCell ref="F2:G2"/>
    <mergeCell ref="I2:J2"/>
    <mergeCell ref="K2:P2"/>
    <mergeCell ref="I3:L3"/>
    <mergeCell ref="A5:E5"/>
    <mergeCell ref="A11:P11"/>
    <mergeCell ref="A12:P12"/>
    <mergeCell ref="I13:J13"/>
    <mergeCell ref="A3:A4"/>
    <mergeCell ref="B3:B4"/>
    <mergeCell ref="C3:C4"/>
    <mergeCell ref="D3:D4"/>
    <mergeCell ref="E3:E4"/>
    <mergeCell ref="F3:F4"/>
    <mergeCell ref="G3:G4"/>
    <mergeCell ref="H3:H4"/>
    <mergeCell ref="N3:N4"/>
    <mergeCell ref="O3:O4"/>
    <mergeCell ref="P3:P4"/>
    <mergeCell ref="P6:P9"/>
  </mergeCells>
  <pageMargins left="0.629861111111111" right="0.590277777777778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3月区聘</vt:lpstr>
      <vt:lpstr>3月原投服</vt:lpstr>
      <vt:lpstr>3月专项</vt:lpstr>
      <vt:lpstr>3月专技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2023-12-20T07:17:00Z</dcterms:created>
  <dcterms:modified xsi:type="dcterms:W3CDTF">2025-04-02T05:38:12Z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