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050" tabRatio="87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 name="Sheet1" sheetId="191" r:id="rId121"/>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39" l="1"/>
  <c r="H10" i="63" l="1"/>
  <c r="H9" i="65" l="1"/>
  <c r="H10" i="43" l="1"/>
  <c r="H21" i="96" l="1"/>
  <c r="H20" i="96"/>
  <c r="H19" i="96"/>
  <c r="H18" i="96"/>
  <c r="H17" i="96"/>
  <c r="H16" i="96"/>
  <c r="H15" i="96"/>
  <c r="H14" i="96"/>
  <c r="H13" i="96"/>
  <c r="H12" i="96"/>
  <c r="H10" i="96"/>
  <c r="H9" i="96"/>
  <c r="H8" i="96"/>
  <c r="H9" i="50"/>
  <c r="I8" i="96" l="1"/>
  <c r="H11" i="75"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24"/>
  <c r="F1" i="124"/>
  <c r="F2" i="152"/>
  <c r="F1" i="152"/>
  <c r="C1" i="189"/>
  <c r="C2" i="189" s="1"/>
  <c r="C1" i="188"/>
  <c r="C2" i="188" s="1"/>
  <c r="C1" i="186"/>
  <c r="C2" i="186" s="1"/>
  <c r="C1" i="185"/>
  <c r="C2" i="185" s="1"/>
  <c r="C1" i="183"/>
  <c r="C2" i="183" s="1"/>
  <c r="C1" i="182"/>
  <c r="C2" i="182" s="1"/>
  <c r="C1" i="181"/>
  <c r="C2" i="181" s="1"/>
  <c r="C1" i="180"/>
  <c r="C2" i="180" s="1"/>
  <c r="C1" i="179"/>
  <c r="C2" i="179" s="1"/>
  <c r="C2" i="148"/>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64" l="1"/>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H8" i="186"/>
  <c r="I8" i="186" s="1"/>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9" i="80"/>
  <c r="I9" i="80" s="1"/>
  <c r="J9"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H23" i="95"/>
  <c r="I23" i="95" s="1"/>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H10" i="97"/>
  <c r="I10" i="97" s="1"/>
  <c r="J10" i="97" s="1"/>
  <c r="H9" i="97"/>
  <c r="I9" i="97" s="1"/>
  <c r="J9" i="97" s="1"/>
  <c r="H8" i="97"/>
  <c r="I8" i="97" s="1"/>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alcChain>
</file>

<file path=xl/sharedStrings.xml><?xml version="1.0" encoding="utf-8"?>
<sst xmlns="http://schemas.openxmlformats.org/spreadsheetml/2006/main" count="11823" uniqueCount="3328">
  <si>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</si>
  <si>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</si>
  <si>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</si>
  <si>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</si>
  <si>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</si>
  <si>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</si>
  <si>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</si>
  <si>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</si>
  <si>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</si>
  <si>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</si>
  <si>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</si>
  <si>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</si>
  <si>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</si>
  <si>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</si>
  <si>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</si>
  <si>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</si>
  <si>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</si>
  <si>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</si>
  <si>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</si>
  <si>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</si>
  <si>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</si>
  <si>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</si>
  <si>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</si>
  <si>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</si>
  <si>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</si>
  <si>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</si>
  <si>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</si>
  <si>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</si>
  <si>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</si>
  <si>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</si>
  <si>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</si>
  <si>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</si>
  <si>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</si>
  <si>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</si>
  <si>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</si>
  <si>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</si>
  <si>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</si>
  <si>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</si>
  <si>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</si>
  <si>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</si>
  <si>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</si>
  <si>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</si>
  <si>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</si>
  <si>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</si>
  <si>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</si>
  <si>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</si>
  <si>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</si>
  <si>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</si>
  <si>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</si>
  <si>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</si>
  <si>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</si>
  <si>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</si>
  <si>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</si>
  <si>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</si>
  <si>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</si>
  <si>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</si>
  <si>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</si>
  <si>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</si>
  <si>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</si>
  <si>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</si>
  <si>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</si>
  <si>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</si>
  <si>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</si>
  <si>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</si>
  <si>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</si>
  <si>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</si>
  <si>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</si>
  <si>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</si>
  <si>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</si>
  <si>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</si>
  <si>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</si>
  <si>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</si>
  <si>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</si>
  <si>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</si>
  <si>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</si>
  <si>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</si>
  <si>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</si>
  <si>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</si>
  <si>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</si>
  <si>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</si>
  <si>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</si>
  <si>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</si>
  <si>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</si>
  <si>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</si>
  <si>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</si>
  <si>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</si>
  <si>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</si>
  <si>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</si>
  <si>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</si>
  <si>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</si>
  <si>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</si>
  <si>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</si>
  <si>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</si>
  <si>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</si>
  <si>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</si>
  <si>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</si>
  <si>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</si>
  <si>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</si>
  <si>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</si>
  <si>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</si>
  <si>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</si>
  <si>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</si>
  <si>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</si>
  <si>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</si>
  <si>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</si>
  <si>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</si>
  <si>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</si>
  <si>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</si>
  <si>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</si>
  <si>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</si>
  <si>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</si>
  <si>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</si>
  <si>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</si>
  <si>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</si>
  <si>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</si>
  <si>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</si>
  <si>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</si>
  <si>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</si>
  <si>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</si>
  <si>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</si>
  <si>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</si>
  <si>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</si>
  <si>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</si>
  <si>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</si>
  <si>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</si>
  <si>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</si>
  <si>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</si>
  <si>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</si>
  <si>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</si>
  <si>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</si>
  <si>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</si>
  <si>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</si>
  <si>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</si>
  <si>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</si>
  <si>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</si>
  <si>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</si>
  <si>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</si>
  <si>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</si>
  <si>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</si>
  <si>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</si>
  <si>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</si>
  <si>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</si>
  <si>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</si>
  <si>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</si>
  <si>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</si>
  <si>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</si>
  <si>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</si>
  <si>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</si>
  <si>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</si>
  <si>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</si>
  <si>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</si>
  <si>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</si>
  <si>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</si>
  <si>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</si>
  <si>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</si>
  <si>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</si>
  <si>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</si>
  <si>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</si>
  <si>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</si>
  <si>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</si>
  <si>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</si>
  <si>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</si>
  <si>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</si>
  <si>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</si>
  <si>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</si>
  <si>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</si>
  <si>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</si>
  <si>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</si>
  <si>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</si>
  <si>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</si>
  <si>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</si>
  <si>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</si>
  <si>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</si>
  <si>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</si>
  <si>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</si>
  <si>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</si>
  <si>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</si>
  <si>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</si>
  <si>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</si>
  <si>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</si>
  <si>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</si>
  <si>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</si>
  <si>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</si>
  <si>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</si>
  <si>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</si>
  <si>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</si>
  <si>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</si>
  <si>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</si>
  <si>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</si>
  <si>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</si>
  <si>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</si>
  <si>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</si>
  <si>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</si>
  <si>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</si>
  <si>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</si>
  <si>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</si>
  <si>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</si>
  <si>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</si>
  <si>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</si>
  <si>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</si>
  <si>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</si>
  <si>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</si>
  <si>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</si>
  <si>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</si>
  <si>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</si>
  <si>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</si>
  <si>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</si>
  <si>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</si>
  <si>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</si>
  <si>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</si>
  <si>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</si>
  <si>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</si>
  <si>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</si>
  <si>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</si>
  <si>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</si>
  <si>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</si>
  <si>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</si>
  <si>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</si>
  <si>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</si>
  <si>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</si>
  <si>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</si>
  <si>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</si>
  <si>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</si>
  <si>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</si>
  <si>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</si>
  <si>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</si>
  <si>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</si>
  <si>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</si>
  <si>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</si>
  <si>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</si>
  <si>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</si>
  <si>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</si>
  <si>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</si>
  <si>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</si>
  <si>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</si>
  <si>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</si>
  <si>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</si>
  <si>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</si>
  <si>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</si>
  <si>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</si>
  <si>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</si>
  <si>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</si>
  <si>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</si>
  <si>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</si>
  <si>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</si>
  <si>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</si>
  <si>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</si>
  <si>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</si>
  <si>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</si>
  <si>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</si>
  <si>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</si>
  <si>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</si>
  <si>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</si>
  <si>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</si>
  <si>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</si>
  <si>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</si>
  <si>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</si>
  <si>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</si>
  <si>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</si>
  <si>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</si>
  <si>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</si>
  <si>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</si>
  <si>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</si>
  <si>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</si>
  <si>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</si>
  <si>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</si>
  <si>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</si>
  <si>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</si>
  <si>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</si>
  <si>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</si>
  <si>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</si>
  <si>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</si>
  <si>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</si>
  <si>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</si>
  <si>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</si>
  <si>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</si>
  <si>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</si>
  <si>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</si>
  <si>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</si>
  <si>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</si>
  <si>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</si>
  <si>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</si>
  <si>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</si>
  <si>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</si>
  <si>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</si>
  <si>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</si>
  <si>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</si>
  <si>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</si>
  <si>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</si>
  <si>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</si>
  <si>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</si>
  <si>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</si>
  <si>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</si>
  <si>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</si>
  <si>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</si>
  <si>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</si>
  <si>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</si>
  <si>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</si>
  <si>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</si>
  <si>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</si>
  <si>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</si>
  <si>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</si>
  <si>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</si>
  <si>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</si>
  <si>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</si>
  <si>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</si>
  <si>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</si>
  <si>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</si>
  <si>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</si>
  <si>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</si>
  <si>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</si>
  <si>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</si>
  <si>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</si>
  <si>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</si>
  <si>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</si>
  <si>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</si>
  <si>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</si>
  <si>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</si>
  <si>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</si>
  <si>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</si>
  <si>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</si>
  <si>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</si>
  <si>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</si>
  <si>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</si>
  <si>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</si>
  <si>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</si>
  <si>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</si>
  <si>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</si>
  <si>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</si>
  <si>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</si>
  <si>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</si>
  <si>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</si>
  <si>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</si>
  <si>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</si>
  <si>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</si>
  <si>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</si>
  <si>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</si>
  <si>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</si>
  <si>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</si>
  <si>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</si>
  <si>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</si>
  <si>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</si>
  <si>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</si>
  <si>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</si>
  <si>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</si>
  <si>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</si>
  <si>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</si>
  <si>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</si>
  <si>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</si>
  <si>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</si>
  <si>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</si>
  <si>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</si>
  <si>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</si>
  <si>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</si>
  <si>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</si>
  <si>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</si>
  <si>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</si>
  <si>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</si>
  <si>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</si>
  <si>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</si>
  <si>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</si>
  <si>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</si>
  <si>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</si>
  <si>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</si>
  <si>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</si>
  <si>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</si>
  <si>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</si>
  <si>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</si>
  <si>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</si>
  <si>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</si>
  <si>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</si>
  <si>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</si>
  <si>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</si>
  <si>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</si>
  <si>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</si>
  <si>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</si>
  <si>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</si>
  <si>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</si>
  <si>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</si>
  <si>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</si>
  <si>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</si>
  <si>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</si>
  <si>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</si>
  <si>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</si>
  <si>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</si>
  <si>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</si>
  <si>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</si>
  <si>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</si>
  <si>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</si>
  <si>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</si>
  <si>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</si>
  <si>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</si>
  <si>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</si>
  <si>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</si>
  <si>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</si>
  <si>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</si>
  <si>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</si>
  <si>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</si>
  <si>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</si>
  <si>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</si>
  <si>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</si>
  <si>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</si>
  <si>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</si>
  <si>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</si>
  <si>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</si>
  <si>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</si>
  <si>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</si>
  <si>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</si>
  <si>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</si>
  <si>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</si>
  <si>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</si>
  <si>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</si>
  <si>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</si>
  <si>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</si>
  <si>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</si>
  <si>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</si>
  <si>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</si>
  <si>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</si>
  <si>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</si>
  <si>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</si>
  <si>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</si>
  <si>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</si>
  <si>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</si>
  <si>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</si>
  <si>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</si>
  <si>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</si>
  <si>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</si>
  <si>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</si>
  <si>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</si>
  <si>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</si>
  <si>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</si>
  <si>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</si>
  <si>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</si>
  <si>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</si>
  <si>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</si>
  <si>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</si>
  <si>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</si>
  <si>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</si>
  <si>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</si>
  <si>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</si>
  <si>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</si>
  <si>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</si>
  <si>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</si>
  <si>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</si>
  <si>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</si>
  <si>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</si>
  <si>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</si>
  <si>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</si>
  <si>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</si>
  <si>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</si>
  <si>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</si>
  <si>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</si>
  <si>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</si>
  <si>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</si>
  <si>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</si>
  <si>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</si>
  <si>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</si>
  <si>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</si>
  <si>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</si>
  <si>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</si>
  <si>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</si>
  <si>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</si>
  <si>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</si>
  <si>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</si>
  <si>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</si>
  <si>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</si>
  <si>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</si>
  <si>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</si>
  <si>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</si>
  <si>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</si>
  <si>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</si>
  <si>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</si>
  <si>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</si>
  <si>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</si>
  <si>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</si>
  <si>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</si>
  <si>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</si>
  <si>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</si>
  <si>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</si>
  <si>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</si>
  <si>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</si>
  <si>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</si>
  <si>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</si>
  <si>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</si>
  <si>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</si>
  <si>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</si>
  <si>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</si>
  <si>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</si>
  <si>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</si>
  <si>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</si>
  <si>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</si>
  <si>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</si>
  <si>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</si>
  <si>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</si>
  <si>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</si>
  <si>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</si>
  <si>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</si>
  <si>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</si>
  <si>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</si>
  <si>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</si>
  <si>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</si>
  <si>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</si>
  <si>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</si>
  <si>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</si>
  <si>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</si>
  <si>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</si>
  <si>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</si>
  <si>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</si>
  <si>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</si>
  <si>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</si>
  <si>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</si>
  <si>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</si>
  <si>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</si>
  <si>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</si>
  <si>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</si>
  <si>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</si>
  <si>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</si>
  <si>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</si>
  <si>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</si>
  <si>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</si>
  <si>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</si>
  <si>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</si>
  <si>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</si>
  <si>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</si>
  <si>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</si>
  <si>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</si>
  <si>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</si>
  <si>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</si>
  <si>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</si>
  <si>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</si>
  <si>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</si>
  <si>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</si>
  <si>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</si>
  <si>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</si>
  <si>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</si>
  <si>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</si>
  <si>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</si>
  <si>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</si>
  <si>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</si>
  <si>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</si>
  <si>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</si>
  <si>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</si>
  <si>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</si>
  <si>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</si>
  <si>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</si>
  <si>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</si>
  <si>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</si>
  <si>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</si>
  <si>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</si>
  <si>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</si>
  <si>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</si>
  <si>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</si>
  <si>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</si>
  <si>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</si>
  <si>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</si>
  <si>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</si>
  <si>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</si>
  <si>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</si>
  <si>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</si>
  <si>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</si>
  <si>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</si>
  <si>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</si>
  <si>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</si>
  <si>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</si>
  <si>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</si>
  <si>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</si>
  <si>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</si>
  <si>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</si>
  <si>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</si>
  <si>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</si>
  <si>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</si>
  <si>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</si>
  <si>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</si>
  <si>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</si>
  <si>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</si>
  <si>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</si>
  <si>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</si>
  <si>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</si>
  <si>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</si>
  <si>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</si>
  <si>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</si>
  <si>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</si>
  <si>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</si>
  <si>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</si>
  <si>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</si>
  <si>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</si>
  <si>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</si>
  <si>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</si>
  <si>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</si>
  <si>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</si>
  <si>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</si>
  <si>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</si>
  <si>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</si>
  <si>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</si>
  <si>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</si>
  <si>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</si>
  <si>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</si>
  <si>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</si>
  <si>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</si>
  <si>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</si>
  <si>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</si>
  <si>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</si>
  <si>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</si>
  <si>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</si>
  <si>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</si>
  <si>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</si>
  <si>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</si>
  <si>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</si>
  <si>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</si>
  <si>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</si>
  <si>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</si>
  <si>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</si>
  <si>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</si>
  <si>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</si>
  <si>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</si>
  <si>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</si>
  <si>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</si>
  <si>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</si>
  <si>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</si>
  <si>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</si>
  <si>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</si>
  <si>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</si>
  <si>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</si>
  <si>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</si>
  <si>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</si>
  <si>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</si>
  <si>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</si>
  <si>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</si>
  <si>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</si>
  <si>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</si>
  <si>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</si>
  <si>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</si>
  <si>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</si>
  <si>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</si>
  <si>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</si>
  <si>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</si>
  <si>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</si>
  <si>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</si>
  <si>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</si>
  <si>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</si>
  <si>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</si>
  <si>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</si>
  <si>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</si>
  <si>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</si>
  <si>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</si>
  <si>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</si>
  <si>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</si>
  <si>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</si>
  <si>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</si>
  <si>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</si>
  <si>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</si>
  <si>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</si>
  <si>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</si>
  <si>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</si>
  <si>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</si>
  <si>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</si>
  <si>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</si>
  <si>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</si>
  <si>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</si>
  <si>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</si>
  <si>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</si>
  <si>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</si>
  <si>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</si>
  <si>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</si>
  <si>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</si>
  <si>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</si>
  <si>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</si>
  <si>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</si>
  <si>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</si>
  <si>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</si>
  <si>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</si>
  <si>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</si>
  <si>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</si>
  <si>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</si>
  <si>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</si>
  <si>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</si>
  <si>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</si>
  <si>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</si>
  <si>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</si>
  <si>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</si>
  <si>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</si>
  <si>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</si>
  <si>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</si>
  <si>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</si>
  <si>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</si>
  <si>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</si>
  <si>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</si>
  <si>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</si>
  <si>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</si>
  <si>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</si>
  <si>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</si>
  <si>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</si>
  <si>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</si>
  <si>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</si>
  <si>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</si>
  <si>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</si>
  <si>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</si>
  <si>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</si>
  <si>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</si>
  <si>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</si>
  <si>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</si>
  <si>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</si>
  <si>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</si>
  <si>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</si>
  <si>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</si>
  <si>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</si>
  <si>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</si>
  <si>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</si>
  <si>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</si>
  <si>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</si>
  <si>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</si>
  <si>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</si>
  <si>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</si>
  <si>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</si>
  <si>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</si>
  <si>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</si>
  <si>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</si>
  <si>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</si>
  <si>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</si>
  <si>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</si>
  <si>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</si>
  <si>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</si>
  <si>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</si>
  <si>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</si>
  <si>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</si>
  <si>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</si>
  <si>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</si>
  <si>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</si>
  <si>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</si>
  <si>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</si>
  <si>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</si>
  <si>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</si>
  <si>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</si>
  <si>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</si>
  <si>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</si>
  <si>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</si>
  <si>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</si>
  <si>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</si>
  <si>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</si>
  <si>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</si>
  <si>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</si>
  <si>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</si>
  <si>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</si>
  <si>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</si>
  <si>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</si>
  <si>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</si>
  <si>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</si>
  <si>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</si>
  <si>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</si>
  <si>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</si>
  <si>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</si>
  <si>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</si>
  <si>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</si>
  <si>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</si>
  <si>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</si>
  <si>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</si>
  <si>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</si>
  <si>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</si>
  <si>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</si>
  <si>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</si>
  <si>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</si>
  <si>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</si>
  <si>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</si>
  <si>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</si>
  <si>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</si>
  <si>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</si>
  <si>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</si>
  <si>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</si>
  <si>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</si>
  <si>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</si>
  <si>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</si>
  <si>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</si>
  <si>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</si>
  <si>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</si>
  <si>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</si>
  <si>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</si>
  <si>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</si>
  <si>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</si>
  <si>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</si>
  <si>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</si>
  <si>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</si>
  <si>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</si>
  <si>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</si>
  <si>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</si>
  <si>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</si>
  <si>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</si>
  <si>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</si>
  <si>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</si>
  <si>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</si>
  <si>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</si>
  <si>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</si>
  <si>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</si>
  <si>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</si>
  <si>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</si>
  <si>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</si>
  <si>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</si>
  <si>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</si>
  <si>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</si>
  <si>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</si>
  <si>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</si>
  <si>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</si>
  <si>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</si>
  <si>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</si>
  <si>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</si>
  <si>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</si>
  <si>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</si>
  <si>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</si>
  <si>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</si>
  <si>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</si>
  <si>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</si>
  <si>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</si>
  <si>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</si>
  <si>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</si>
  <si>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</si>
  <si>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</si>
  <si>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</si>
  <si>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</si>
  <si>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</si>
  <si>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</si>
  <si>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</si>
  <si>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</si>
  <si>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</si>
  <si>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</si>
  <si>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</si>
  <si>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</si>
  <si>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</si>
  <si>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</si>
  <si>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</si>
  <si>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</si>
  <si>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</si>
  <si>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</si>
  <si>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</si>
  <si>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</si>
  <si>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</si>
  <si>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</si>
  <si>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</si>
  <si>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</si>
  <si>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</si>
  <si>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</si>
  <si>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</si>
  <si>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</si>
  <si>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</si>
  <si>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</si>
  <si>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</si>
  <si>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</si>
  <si>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</si>
  <si>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</si>
  <si>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</si>
  <si>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</si>
  <si>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</si>
  <si>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</si>
  <si>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</si>
  <si>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</si>
  <si>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</si>
  <si>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</si>
  <si>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</si>
  <si>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</si>
  <si>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</si>
  <si>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</si>
  <si>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</si>
  <si>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</si>
  <si>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</si>
  <si>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</si>
  <si>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</si>
  <si>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</si>
  <si>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</si>
  <si>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</si>
  <si>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</si>
  <si>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</si>
  <si>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</si>
  <si>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</si>
  <si>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</si>
  <si>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</si>
  <si>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</si>
  <si>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</si>
  <si>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</si>
  <si>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</si>
  <si>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</si>
  <si>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</si>
  <si>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</si>
  <si>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</si>
  <si>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</si>
  <si>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</si>
  <si>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</si>
  <si>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</si>
  <si>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</si>
  <si>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</si>
  <si>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</si>
  <si>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</si>
  <si>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</si>
  <si>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</si>
  <si>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</si>
  <si>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</si>
  <si>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</si>
  <si>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</si>
  <si>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</si>
  <si>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</si>
  <si>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</si>
  <si>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</si>
  <si>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</si>
  <si>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</si>
  <si>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</si>
  <si>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</si>
  <si>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</si>
  <si>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</si>
  <si>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</si>
  <si>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</si>
  <si>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</si>
  <si>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</si>
  <si>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</si>
  <si>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</si>
  <si>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</si>
  <si>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</si>
  <si>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</si>
  <si>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</si>
  <si>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</si>
  <si>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</si>
  <si>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</si>
  <si>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</si>
  <si>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</si>
  <si>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</si>
  <si>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</si>
  <si>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</si>
  <si>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</si>
  <si>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</si>
  <si>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</si>
  <si>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</si>
  <si>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</si>
  <si>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</si>
  <si>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</si>
  <si>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</si>
  <si>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</si>
  <si>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</si>
  <si>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</si>
  <si>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</si>
  <si>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</si>
  <si>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</si>
  <si>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</si>
  <si>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</si>
  <si>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</si>
  <si>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</si>
  <si>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</si>
  <si>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</si>
  <si>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</si>
  <si>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</si>
  <si>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</si>
  <si>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</si>
  <si>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</si>
  <si>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</si>
  <si>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</si>
  <si>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</si>
  <si>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</si>
  <si>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</si>
  <si>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</si>
  <si>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</si>
  <si>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</si>
  <si>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</si>
  <si>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</si>
  <si>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</si>
  <si>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</si>
  <si>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</si>
  <si>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</si>
  <si>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</si>
  <si>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</si>
  <si>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</si>
  <si>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</si>
  <si>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</si>
  <si>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</si>
  <si>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</si>
  <si>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</si>
  <si>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</si>
  <si>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</si>
  <si>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</si>
  <si>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</si>
  <si>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</si>
  <si>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</si>
  <si>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</si>
  <si>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</si>
  <si>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</si>
  <si>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</si>
  <si>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</si>
  <si>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</si>
  <si>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</si>
  <si>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</si>
  <si>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</si>
  <si>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</si>
  <si>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</si>
  <si>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</si>
  <si>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</si>
  <si>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</si>
  <si>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</si>
  <si>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</si>
  <si>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</si>
  <si>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</si>
  <si>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</si>
  <si>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</si>
  <si>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</si>
  <si>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</si>
  <si>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</si>
  <si>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</si>
  <si>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</si>
  <si>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</si>
  <si>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</si>
  <si>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</si>
  <si>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</si>
  <si>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</si>
  <si>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</si>
  <si>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</si>
  <si>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</si>
  <si>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</si>
  <si>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</si>
  <si>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</si>
  <si>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</si>
  <si>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</si>
  <si>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</si>
  <si>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</si>
  <si>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</si>
  <si>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</si>
  <si>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</si>
  <si>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</si>
  <si>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</si>
  <si>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</si>
  <si>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</si>
  <si>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</si>
  <si>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</si>
  <si>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</si>
  <si>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</si>
  <si>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</si>
  <si>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</si>
  <si>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</si>
  <si>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</si>
  <si>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</si>
  <si>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</si>
  <si>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</si>
  <si>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</si>
  <si>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</si>
  <si>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</si>
  <si>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</si>
  <si>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</si>
  <si>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</si>
  <si>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</si>
  <si>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</si>
  <si>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</si>
  <si>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</si>
  <si>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</si>
  <si>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</si>
  <si>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</si>
  <si>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</si>
  <si>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</si>
  <si>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</si>
  <si>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</si>
  <si>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</si>
  <si>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</si>
  <si>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</si>
  <si>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</si>
  <si>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</si>
  <si>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</si>
  <si>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</si>
  <si>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</si>
  <si>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</si>
  <si>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</si>
  <si>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</si>
  <si>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</si>
  <si>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</si>
  <si>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</si>
  <si>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</si>
  <si>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</si>
  <si>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</si>
  <si>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</si>
  <si>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</si>
  <si>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</si>
  <si>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</si>
  <si>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</si>
  <si>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</si>
  <si>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</si>
  <si>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</si>
  <si>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</si>
  <si>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</si>
  <si>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</si>
  <si>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</si>
  <si>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</si>
  <si>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</si>
  <si>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</si>
  <si>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</si>
  <si>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</si>
  <si>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</si>
  <si>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</si>
  <si>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</si>
  <si>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</si>
  <si>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</si>
  <si>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</si>
  <si>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</si>
  <si>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</si>
  <si>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</si>
  <si>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</si>
  <si>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</si>
  <si>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</si>
  <si>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</si>
  <si>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</si>
  <si>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</si>
  <si>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</si>
  <si>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</si>
  <si>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</si>
  <si>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</si>
  <si>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</si>
  <si>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</si>
  <si>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</si>
  <si>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</si>
  <si>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</si>
  <si>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</si>
  <si>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</si>
  <si>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</si>
  <si>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</si>
  <si>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</si>
  <si>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</si>
  <si>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</si>
  <si>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</si>
  <si>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</si>
  <si>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</si>
  <si>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</si>
  <si>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</si>
  <si>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</si>
  <si>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</si>
  <si>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</si>
  <si>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</si>
  <si>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</si>
  <si>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</si>
  <si>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</si>
  <si>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</si>
  <si>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</si>
  <si>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</si>
  <si>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</si>
  <si>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</si>
  <si>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</si>
  <si>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</si>
  <si>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</si>
  <si>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</si>
  <si>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</si>
  <si>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</si>
  <si>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</si>
  <si>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</si>
  <si>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</si>
  <si>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</si>
  <si>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</si>
  <si>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</si>
  <si>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</si>
  <si>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</si>
  <si>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</si>
  <si>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</si>
  <si>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</si>
  <si>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</si>
  <si>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</si>
  <si>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</si>
  <si>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</si>
  <si>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</si>
  <si>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</si>
  <si>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</si>
  <si>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</si>
  <si>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</si>
  <si>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</si>
  <si>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</si>
  <si>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</si>
  <si>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</si>
  <si>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</si>
  <si>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</si>
  <si>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</si>
  <si>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</si>
  <si>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</si>
  <si>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</si>
  <si>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</si>
  <si>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</si>
  <si>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</si>
  <si>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</si>
  <si>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</si>
  <si>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</si>
  <si>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</si>
  <si>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</si>
  <si>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</si>
  <si>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</si>
  <si>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</si>
  <si>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</si>
  <si>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</si>
  <si>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</si>
  <si>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</si>
  <si>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</si>
  <si>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</si>
  <si>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</si>
  <si>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</si>
  <si>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</si>
  <si>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</si>
  <si>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</si>
  <si>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</si>
  <si>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</si>
  <si>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</si>
  <si>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</si>
  <si>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</si>
  <si>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</si>
  <si>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</si>
  <si>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</si>
  <si>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</si>
  <si>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</si>
  <si>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</si>
  <si>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</si>
  <si>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</si>
  <si>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</si>
  <si>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</si>
  <si>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</si>
  <si>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</si>
  <si>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</si>
  <si>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</si>
  <si>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</si>
  <si>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</si>
  <si>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</si>
  <si>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</si>
  <si>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</si>
  <si>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</si>
  <si>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</si>
  <si>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</si>
  <si>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</si>
  <si>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</si>
  <si>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</si>
  <si>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</si>
  <si>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</si>
  <si>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</si>
  <si>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</si>
  <si>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</si>
  <si>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</si>
  <si>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</si>
  <si>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</si>
  <si>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</si>
  <si>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</si>
  <si>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</si>
  <si>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</si>
  <si>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</si>
  <si>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</si>
  <si>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</si>
  <si>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</si>
  <si>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</si>
  <si>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</si>
  <si>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</si>
  <si>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</si>
  <si>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</si>
  <si>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</si>
  <si>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</si>
  <si>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</si>
  <si>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</si>
  <si>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</si>
  <si>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</si>
  <si>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</si>
  <si>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</si>
  <si>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</si>
  <si>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</si>
  <si>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</si>
  <si>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</si>
  <si>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</si>
  <si>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</si>
  <si>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</si>
  <si>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</si>
  <si>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</si>
  <si>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</si>
  <si>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</si>
  <si>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</si>
  <si>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</si>
  <si>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</si>
  <si>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</si>
  <si>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</si>
  <si>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</si>
  <si>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</si>
  <si>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</si>
  <si>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</si>
  <si>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</si>
  <si>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</si>
  <si>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</si>
  <si>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</si>
  <si>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</si>
  <si>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</si>
  <si>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</si>
  <si>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</si>
  <si>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</si>
  <si>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</si>
  <si>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</si>
  <si>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</si>
  <si>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</si>
  <si>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</si>
  <si>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</si>
  <si>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</si>
  <si>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</si>
  <si>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</si>
  <si>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</si>
  <si>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</si>
  <si>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</si>
  <si>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</si>
  <si>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</si>
  <si>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</si>
  <si>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</si>
  <si>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</si>
  <si>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</si>
  <si>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</si>
  <si>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</si>
  <si>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</si>
  <si>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</si>
  <si>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</si>
  <si>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</si>
  <si>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</si>
  <si>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</si>
  <si>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</si>
  <si>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</si>
  <si>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</si>
  <si>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</si>
  <si>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</si>
  <si>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</si>
  <si>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</si>
  <si>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</si>
  <si>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</si>
  <si>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</si>
  <si>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</si>
  <si>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</si>
  <si>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</si>
  <si>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</si>
  <si>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</si>
  <si>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</si>
  <si>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</si>
  <si>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</si>
  <si>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</si>
  <si>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</si>
  <si>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</si>
  <si>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</si>
  <si>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</si>
  <si>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</si>
  <si>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</si>
  <si>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</si>
  <si>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</si>
  <si>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</si>
  <si>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</si>
  <si>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</si>
  <si>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</si>
  <si>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</si>
  <si>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</si>
  <si>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</si>
  <si>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</si>
  <si>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</si>
  <si>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</si>
  <si>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</si>
  <si>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</si>
  <si>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</si>
  <si>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</si>
  <si>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</si>
  <si>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</si>
  <si>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</si>
  <si>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</si>
  <si>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</si>
  <si>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</si>
  <si>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</si>
  <si>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</si>
  <si>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</si>
  <si>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</si>
  <si>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</si>
  <si>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</si>
  <si>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</si>
  <si>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</si>
  <si>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</si>
  <si>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</si>
  <si>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</si>
  <si>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</si>
  <si>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</si>
  <si>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</si>
  <si>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</si>
  <si>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</si>
  <si>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</si>
  <si>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</si>
  <si>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</si>
  <si>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</si>
  <si>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</si>
  <si>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</si>
  <si>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</si>
  <si>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</si>
  <si>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</si>
  <si>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</si>
  <si>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</si>
  <si>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</si>
  <si>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</si>
  <si>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</si>
  <si>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</si>
  <si>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</si>
  <si>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</si>
  <si>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</si>
  <si>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</si>
  <si>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</si>
  <si>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</si>
  <si>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</si>
  <si>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</si>
  <si>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</si>
  <si>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</si>
  <si>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</si>
  <si>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</si>
  <si>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</si>
  <si>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</si>
  <si>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</si>
  <si>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</si>
  <si>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</si>
  <si>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</si>
  <si>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</si>
  <si>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</si>
  <si>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</si>
  <si>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</si>
  <si>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</si>
  <si>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</si>
  <si>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</si>
  <si>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</si>
  <si>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</si>
  <si>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</si>
  <si>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</si>
  <si>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</si>
  <si>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</si>
  <si>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</si>
  <si>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</si>
  <si>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</si>
  <si>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</si>
  <si>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</si>
  <si>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</si>
  <si>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</si>
  <si>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</si>
  <si>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</si>
  <si>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</si>
  <si>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</si>
  <si>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</si>
  <si>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</si>
  <si>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</si>
  <si>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</si>
  <si>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</si>
  <si>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</si>
  <si>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</si>
  <si>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</si>
  <si>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</si>
  <si>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</si>
  <si>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</si>
  <si>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</si>
  <si>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</si>
  <si>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</si>
  <si>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</si>
  <si>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</si>
  <si>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</si>
  <si>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</si>
  <si>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</si>
  <si>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</si>
  <si>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</si>
  <si>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</si>
  <si>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</si>
  <si>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</si>
  <si>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</si>
  <si>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</si>
  <si>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</si>
  <si>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</si>
  <si>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</si>
  <si>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</si>
  <si>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</si>
  <si>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</si>
  <si>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</si>
  <si>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</si>
  <si>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</si>
  <si>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</si>
  <si>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</si>
  <si>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</si>
  <si>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</si>
  <si>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</si>
  <si>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</si>
  <si>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</si>
  <si>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</si>
  <si>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</si>
  <si>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</si>
  <si>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</si>
  <si>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</si>
  <si>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</si>
  <si>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</si>
  <si>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</si>
  <si>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</si>
  <si>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</si>
  <si>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</si>
  <si>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</si>
  <si>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</si>
  <si>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</si>
  <si>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</si>
  <si>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</si>
  <si>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</si>
  <si>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</si>
  <si>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</si>
  <si>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</si>
  <si>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</si>
  <si>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</si>
  <si>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</si>
  <si>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</si>
  <si>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</si>
  <si>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</si>
  <si>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</si>
  <si>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</si>
  <si>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</si>
  <si>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</si>
  <si>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</si>
  <si>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</si>
  <si>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</si>
  <si>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</si>
  <si>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</si>
  <si>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</si>
  <si>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</si>
  <si>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</si>
  <si>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</si>
  <si>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</si>
  <si>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</si>
  <si>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</si>
  <si>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</si>
  <si>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</si>
  <si>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</si>
  <si>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</si>
  <si>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</si>
  <si>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</si>
  <si>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</si>
  <si>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</si>
  <si>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</si>
  <si>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</si>
  <si>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</si>
  <si>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</si>
  <si>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</si>
  <si>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</si>
  <si>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</si>
  <si>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</si>
  <si>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</si>
  <si>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</si>
  <si>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</si>
  <si>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</si>
  <si>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</si>
  <si>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</si>
  <si>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</si>
  <si>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</si>
  <si>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</si>
  <si>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</si>
  <si>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</si>
  <si>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</si>
  <si>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</si>
  <si>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</si>
  <si>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</si>
  <si>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</si>
  <si>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</si>
  <si>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</si>
  <si>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</si>
  <si>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</si>
  <si>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</si>
  <si>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</si>
  <si>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</si>
  <si>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</si>
  <si>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</si>
  <si>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</si>
  <si>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</si>
  <si>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</si>
  <si>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</si>
  <si>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</si>
  <si>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</si>
  <si>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</si>
  <si>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</si>
  <si>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</si>
  <si>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</si>
  <si>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</si>
  <si>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</si>
  <si>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</si>
  <si>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</si>
  <si>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</si>
  <si>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</si>
  <si>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</si>
  <si>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</si>
  <si>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</si>
  <si>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</si>
  <si>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</si>
  <si>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</si>
  <si>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</si>
  <si>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</si>
  <si>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</si>
  <si>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</si>
  <si>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</si>
  <si>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</si>
  <si>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</si>
  <si>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</si>
  <si>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</si>
  <si>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</si>
  <si>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</si>
  <si>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</si>
  <si>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</si>
  <si>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</si>
  <si>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</si>
  <si>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</si>
  <si>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</si>
  <si>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</si>
  <si>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</si>
  <si>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</si>
  <si>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</si>
  <si>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</si>
  <si>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</si>
  <si>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</si>
  <si>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</si>
  <si>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</si>
  <si>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</si>
  <si>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</si>
  <si>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</si>
  <si>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</si>
  <si>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</si>
  <si>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</si>
  <si>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</si>
  <si>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</si>
  <si>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</si>
  <si>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</si>
  <si>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</si>
  <si>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</si>
  <si>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</si>
  <si>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</si>
  <si>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</si>
  <si>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</si>
  <si>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</si>
  <si>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</si>
  <si>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</si>
  <si>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</si>
  <si>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</si>
  <si>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</si>
  <si>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</si>
  <si>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</si>
  <si>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</si>
  <si>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</si>
  <si>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</si>
  <si>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</si>
  <si>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</si>
  <si>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</si>
  <si>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</si>
  <si>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</si>
  <si>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</si>
  <si>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</si>
  <si>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</si>
  <si>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</si>
  <si>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</si>
  <si>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</si>
  <si>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</si>
  <si>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</si>
  <si>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</si>
  <si>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</si>
  <si>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</si>
  <si>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</si>
  <si>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</si>
  <si>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</si>
  <si>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</si>
  <si>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</si>
  <si>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</si>
  <si>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</si>
  <si>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</si>
  <si>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</si>
  <si>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</si>
  <si>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</si>
  <si>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</si>
  <si>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</si>
  <si>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</si>
  <si>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</si>
  <si>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</si>
  <si>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</si>
  <si>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</si>
  <si>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</si>
  <si>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</si>
  <si>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</si>
  <si>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</si>
  <si>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</si>
  <si>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</si>
  <si>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</si>
  <si>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</si>
  <si>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</si>
  <si>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</si>
  <si>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</si>
  <si>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</si>
  <si>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</si>
  <si>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</si>
  <si>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</si>
  <si>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</si>
  <si>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</si>
  <si>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</si>
  <si>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</si>
  <si>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</si>
  <si>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</si>
  <si>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</si>
  <si>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</si>
  <si>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</si>
  <si>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</si>
  <si>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</si>
  <si>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</si>
  <si>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</si>
  <si>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</si>
  <si>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</si>
  <si>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</si>
  <si>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</si>
  <si>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</si>
  <si>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</si>
  <si>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</si>
  <si>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</si>
  <si>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</si>
  <si>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</si>
  <si>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</si>
  <si>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</si>
  <si>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</si>
  <si>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</si>
  <si>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</si>
  <si>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</si>
  <si>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</si>
  <si>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</si>
  <si>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</si>
  <si>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</si>
  <si>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</si>
  <si>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</si>
  <si>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</si>
  <si>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</si>
  <si>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</si>
  <si>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</si>
  <si>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</si>
  <si>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</si>
  <si>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</si>
  <si>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</si>
  <si>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</si>
  <si>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</si>
  <si>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</si>
  <si>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</si>
  <si>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</si>
  <si>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</si>
  <si>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</si>
  <si>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</si>
  <si>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</si>
  <si>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</si>
  <si>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</si>
  <si>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</si>
  <si>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</si>
  <si>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</si>
  <si>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</si>
  <si>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</si>
  <si>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</si>
  <si>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</si>
  <si>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</si>
  <si>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</si>
  <si>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</si>
  <si>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</si>
  <si>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</si>
  <si>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</si>
  <si>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</si>
  <si>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</si>
  <si>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</si>
  <si>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</si>
  <si>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</si>
  <si>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</si>
  <si>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</si>
  <si>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</si>
  <si>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</si>
  <si>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</si>
  <si>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</si>
  <si>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</si>
  <si>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</si>
  <si>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</si>
  <si>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</si>
  <si>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</si>
  <si>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</si>
  <si>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</si>
  <si>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</si>
  <si>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</si>
  <si>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</si>
  <si>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</si>
  <si>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</si>
  <si>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</si>
  <si>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</si>
  <si>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</si>
  <si>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</si>
  <si>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</si>
  <si>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</si>
  <si>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</si>
  <si>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</si>
  <si>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</si>
  <si>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</si>
  <si>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</si>
  <si>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</si>
  <si>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</si>
  <si>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</si>
  <si>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</si>
  <si>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</si>
  <si>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</si>
  <si>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</si>
  <si>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</si>
  <si>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</si>
  <si>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</si>
  <si>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</si>
  <si>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</si>
  <si>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</si>
  <si>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</si>
  <si>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</si>
  <si>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</si>
  <si>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</si>
  <si>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</si>
  <si>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</si>
  <si>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</si>
  <si>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</si>
  <si>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</si>
  <si>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</si>
  <si>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</si>
  <si>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</si>
  <si>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</si>
  <si>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</si>
  <si>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</si>
  <si>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</si>
  <si>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</si>
  <si>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</si>
  <si>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</si>
  <si>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</si>
  <si>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</si>
  <si>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</si>
  <si>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</si>
  <si>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</si>
  <si>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</si>
  <si>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</si>
  <si>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</si>
  <si>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</si>
  <si>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</si>
  <si>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</si>
  <si>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</si>
  <si>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</si>
  <si>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</si>
  <si>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</si>
  <si>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</si>
  <si>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</si>
  <si>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</si>
  <si>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</si>
  <si>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</si>
  <si>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</si>
  <si>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</si>
  <si>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</si>
  <si>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</si>
  <si>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</si>
  <si>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</si>
  <si>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</si>
  <si>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</si>
  <si>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</si>
  <si>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</si>
  <si>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</si>
  <si>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</si>
  <si>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</si>
  <si>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</si>
  <si>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</si>
  <si>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</si>
  <si>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</si>
  <si>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</si>
  <si>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</si>
  <si>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</si>
  <si>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</si>
  <si>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</si>
  <si>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</si>
  <si>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</si>
  <si>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</si>
  <si>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</si>
  <si>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</si>
  <si>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</si>
  <si>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</si>
  <si>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</si>
  <si>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</si>
  <si>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</si>
  <si>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</si>
  <si>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</si>
  <si>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</si>
  <si>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</si>
  <si>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</si>
  <si>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</si>
  <si>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</si>
  <si>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</si>
  <si>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</si>
  <si>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</si>
  <si>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</si>
  <si>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</si>
  <si>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</si>
  <si>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</si>
  <si>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</si>
  <si>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</si>
  <si>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</si>
  <si>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</si>
  <si>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</si>
  <si>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</si>
  <si>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</si>
  <si>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</si>
  <si>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</si>
  <si>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</si>
  <si>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</si>
  <si>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</si>
  <si>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</si>
  <si>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</si>
  <si>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</si>
  <si>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</si>
  <si>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</si>
  <si>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</si>
  <si>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</si>
  <si>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</si>
  <si>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</si>
  <si>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</si>
  <si>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</si>
  <si>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</si>
  <si>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</si>
  <si>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</si>
  <si>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</si>
  <si>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</si>
  <si>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</si>
  <si>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</si>
  <si>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</si>
  <si>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</si>
  <si>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</si>
  <si>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</si>
  <si>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</si>
  <si>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</si>
  <si>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</si>
  <si>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</si>
  <si>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</si>
  <si>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</si>
  <si>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</si>
  <si>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</si>
  <si>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</si>
  <si>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</si>
  <si>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</si>
  <si>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</si>
  <si>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</si>
  <si>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</si>
  <si>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</si>
  <si>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</si>
  <si>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</si>
  <si>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</si>
  <si>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</si>
  <si>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</si>
  <si>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</si>
  <si>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</si>
  <si>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</si>
  <si>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</si>
  <si>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</si>
  <si>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</si>
  <si>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</si>
  <si>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</si>
  <si>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</si>
  <si>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</si>
  <si>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</si>
  <si>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</si>
  <si>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</si>
  <si>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</si>
  <si>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</si>
  <si>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</si>
  <si>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</si>
  <si>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</si>
  <si>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</si>
  <si>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</si>
  <si>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</si>
  <si>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</si>
  <si>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</si>
  <si>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</si>
  <si>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</si>
  <si>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</si>
  <si>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</si>
  <si>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</si>
  <si>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</si>
  <si>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</si>
  <si>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</si>
  <si>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</si>
  <si>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</si>
  <si>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</si>
  <si>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</si>
  <si>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</si>
  <si>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</si>
  <si>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</si>
  <si>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</si>
  <si>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</si>
  <si>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</si>
  <si>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</si>
  <si>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</si>
  <si>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</si>
  <si>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</si>
  <si>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</si>
  <si>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</si>
  <si>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</si>
  <si>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</si>
  <si>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</si>
  <si>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</si>
  <si>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</si>
  <si>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</si>
  <si>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</si>
  <si>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</si>
  <si>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</si>
  <si>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</si>
  <si>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</si>
  <si>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</si>
  <si>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</si>
  <si>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</si>
  <si>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</si>
  <si>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</si>
  <si>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</si>
  <si>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</si>
  <si>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</si>
  <si>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</si>
  <si>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</si>
  <si>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</si>
  <si>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</si>
  <si>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</si>
  <si>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</si>
  <si>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</si>
  <si>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</si>
  <si>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</si>
  <si>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</si>
  <si>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</si>
  <si>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</si>
  <si>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</si>
  <si>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</si>
  <si>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</si>
  <si>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</si>
  <si>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</si>
  <si>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</si>
  <si>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</si>
  <si>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</si>
  <si>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</si>
  <si>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</si>
  <si>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</si>
  <si>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</si>
  <si>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</si>
  <si>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</si>
  <si>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</si>
  <si>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</si>
  <si>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</si>
  <si>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</si>
  <si>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</si>
  <si>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</si>
  <si>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</si>
  <si>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</si>
  <si>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</si>
  <si>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</si>
  <si>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</si>
  <si>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</si>
  <si>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</si>
  <si>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</si>
  <si>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</si>
  <si>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</si>
  <si>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</si>
  <si>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</si>
  <si>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</si>
  <si>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</si>
  <si>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</si>
  <si>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</si>
  <si>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</si>
  <si>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</si>
  <si>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</si>
  <si>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</si>
  <si>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</si>
  <si>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</si>
  <si>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</si>
  <si>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</si>
  <si>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</si>
  <si>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</si>
  <si>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</si>
  <si>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</si>
  <si>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</si>
  <si>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</si>
  <si>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</si>
  <si>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</si>
  <si>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</si>
  <si>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</si>
  <si>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</si>
  <si>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</si>
  <si>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</si>
  <si>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</si>
  <si>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</si>
  <si>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</si>
  <si>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</si>
  <si>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</si>
  <si>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</si>
  <si>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</si>
  <si>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</si>
  <si>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</si>
  <si>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</si>
  <si>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</si>
  <si>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</si>
  <si>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</si>
  <si>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</si>
  <si>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</si>
  <si>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</si>
  <si>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</si>
  <si>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</si>
  <si>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</si>
  <si>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</si>
  <si>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</si>
  <si>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</si>
  <si>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</si>
  <si>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</si>
  <si>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</si>
  <si>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</si>
  <si>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</si>
  <si>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</si>
  <si>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</si>
  <si>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</si>
  <si>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</si>
  <si>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</si>
  <si>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</si>
  <si>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</si>
  <si>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</si>
  <si>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</si>
  <si>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</si>
  <si>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</si>
  <si>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</si>
  <si>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</si>
  <si>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</si>
  <si>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</si>
  <si>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</si>
  <si>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</si>
  <si>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</si>
  <si>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</si>
  <si>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</si>
  <si>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</si>
  <si>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</si>
  <si>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</si>
  <si>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</si>
  <si>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</si>
  <si>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</si>
  <si>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</si>
  <si>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</si>
  <si>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</si>
  <si>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</si>
  <si>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</si>
  <si>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</si>
  <si>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</si>
  <si>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</si>
  <si>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</si>
  <si>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</si>
  <si>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</si>
  <si>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</si>
  <si>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</si>
  <si>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</si>
  <si>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</si>
  <si>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</si>
  <si>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</si>
  <si>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</si>
  <si>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</si>
  <si>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</si>
  <si>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</si>
  <si>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</si>
  <si>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</si>
  <si>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</si>
  <si>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</si>
  <si>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</si>
  <si>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</si>
  <si>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</si>
  <si>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</si>
  <si>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</si>
  <si>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</si>
  <si>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</si>
  <si>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</si>
  <si>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</si>
  <si>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</si>
  <si>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</si>
  <si>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</si>
  <si>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</si>
  <si>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</si>
  <si>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</si>
  <si>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</si>
  <si>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</si>
  <si>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</si>
  <si>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</si>
  <si>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</si>
  <si>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</si>
  <si>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</si>
  <si>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</si>
  <si>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</si>
  <si>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</si>
  <si>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</si>
  <si>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</si>
  <si>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</si>
  <si>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</si>
  <si>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</si>
  <si>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</si>
  <si>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</si>
  <si>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</si>
  <si>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</si>
  <si>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</si>
  <si>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</si>
  <si>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</si>
  <si>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</si>
  <si>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</si>
  <si>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</si>
  <si>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</si>
  <si>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</si>
  <si>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</si>
  <si>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</si>
  <si>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</si>
  <si>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</si>
  <si>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</si>
  <si>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</si>
  <si>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</si>
  <si>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</si>
  <si>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</si>
  <si>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</si>
  <si>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</si>
  <si>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</si>
  <si>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</si>
  <si>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</si>
  <si>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</si>
  <si>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</si>
  <si>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</si>
  <si>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</si>
  <si>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</si>
  <si>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</si>
  <si>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</si>
  <si>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</si>
  <si>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</si>
  <si>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</si>
  <si>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</si>
  <si>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</si>
  <si>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</si>
  <si>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</si>
  <si>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</si>
  <si>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</si>
  <si>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</si>
  <si>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</si>
  <si>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</si>
  <si>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</si>
  <si>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</si>
  <si>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</si>
  <si>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</si>
  <si>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</si>
  <si>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</si>
  <si>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</si>
  <si>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</si>
  <si>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</si>
  <si>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</si>
  <si>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</si>
  <si>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</si>
  <si>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</si>
  <si>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</si>
  <si>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</si>
  <si>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</si>
  <si>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</si>
  <si>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</si>
  <si>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</si>
  <si>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</si>
  <si>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</si>
  <si>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</si>
  <si>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</si>
  <si>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</si>
  <si>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</si>
  <si>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</si>
  <si>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</si>
  <si>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</si>
  <si>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</si>
  <si>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</si>
  <si>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</si>
  <si>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</si>
  <si>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</si>
  <si>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</si>
  <si>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</si>
  <si>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</si>
  <si>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</si>
  <si>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</si>
  <si>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</si>
  <si>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</si>
  <si>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</si>
  <si>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</si>
  <si>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</si>
  <si>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</si>
  <si>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</si>
  <si>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</si>
  <si>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</si>
  <si>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</si>
  <si>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</si>
  <si>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</si>
  <si>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</si>
  <si>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</si>
  <si>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</si>
  <si>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</si>
  <si>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</si>
  <si>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</si>
  <si>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</si>
  <si>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</si>
  <si>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</si>
  <si>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</si>
  <si>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</si>
  <si>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</si>
  <si>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</si>
  <si>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</si>
  <si>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</si>
  <si>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</si>
  <si>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</si>
  <si>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</si>
  <si>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</si>
  <si>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</si>
  <si>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</si>
  <si>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</si>
  <si>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</si>
  <si>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</si>
  <si>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</si>
  <si>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</si>
  <si>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</si>
  <si>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</si>
  <si>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</si>
  <si>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</si>
  <si>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</si>
  <si>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</si>
  <si>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</si>
  <si>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</si>
  <si>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</si>
  <si>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</si>
  <si>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</si>
  <si>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</si>
  <si>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</si>
  <si>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</si>
  <si>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</si>
  <si>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</si>
  <si>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</si>
  <si>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</si>
  <si>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</si>
  <si>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</si>
  <si>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</si>
  <si>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</si>
  <si>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</si>
  <si>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</si>
  <si>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</si>
  <si>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</si>
  <si>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</si>
  <si>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</si>
  <si>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</si>
  <si>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</si>
  <si>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</si>
  <si>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</si>
  <si>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</si>
  <si>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</si>
  <si>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</si>
  <si>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</si>
  <si>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</si>
  <si>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</si>
  <si>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</si>
  <si>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</si>
  <si>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</si>
  <si>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</si>
  <si>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</si>
  <si>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</si>
  <si>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</si>
  <si>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</si>
  <si>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</si>
  <si>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</si>
  <si>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</si>
  <si>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</si>
  <si>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</si>
  <si>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</si>
  <si>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</si>
  <si>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</si>
  <si>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</si>
  <si>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</si>
  <si>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</si>
  <si>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</si>
  <si>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</si>
  <si>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</si>
  <si>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</si>
  <si>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</si>
  <si>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</si>
  <si>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</si>
  <si>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</si>
  <si>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</si>
  <si>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</si>
  <si>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</si>
  <si>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</si>
  <si>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</si>
  <si>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</si>
  <si>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</si>
  <si>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</si>
  <si>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</si>
  <si>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</si>
  <si>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</si>
  <si>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</si>
  <si>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</si>
  <si>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</si>
  <si>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</si>
  <si>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</si>
  <si>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</si>
  <si>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</si>
  <si>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</si>
  <si>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</si>
  <si>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</si>
  <si>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</si>
  <si>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</si>
  <si>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</si>
  <si>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</si>
  <si>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</si>
  <si>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</si>
  <si>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</si>
  <si>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</si>
  <si>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</si>
  <si>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</si>
  <si>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</si>
  <si>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</si>
  <si>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</si>
  <si>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</si>
  <si>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</si>
  <si>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</si>
  <si>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</si>
  <si>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</si>
  <si>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</si>
  <si>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</si>
  <si>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</si>
  <si>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</si>
  <si>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</si>
  <si>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</si>
  <si>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</si>
  <si>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</si>
  <si>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</si>
  <si>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</si>
  <si>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</si>
  <si>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</si>
  <si>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</si>
  <si>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</si>
  <si>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</si>
  <si>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</si>
  <si>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</si>
  <si>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</si>
  <si>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</si>
  <si>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</si>
  <si>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</si>
  <si>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</si>
  <si>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</si>
  <si>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</si>
  <si>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</si>
  <si>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</si>
  <si>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</si>
  <si>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</si>
  <si>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</si>
  <si>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</si>
  <si>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</si>
  <si>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</si>
  <si>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</si>
  <si>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</si>
  <si>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</si>
  <si>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</si>
  <si>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</si>
  <si>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</si>
  <si>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</si>
  <si>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</si>
  <si>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</si>
  <si>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</si>
  <si>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</si>
  <si>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</si>
  <si>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</si>
  <si>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</si>
  <si>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</si>
  <si>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</si>
  <si>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</si>
  <si>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</si>
  <si>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</si>
  <si>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</si>
  <si>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</si>
  <si>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</si>
  <si>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</si>
  <si>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</si>
  <si>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</si>
  <si>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</si>
  <si>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</si>
  <si>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</si>
  <si>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</si>
  <si>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</si>
  <si>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</si>
  <si>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</si>
  <si>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</si>
  <si>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</si>
  <si>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</si>
  <si>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</si>
  <si>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</si>
  <si>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</si>
  <si>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</si>
  <si>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</si>
  <si>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</si>
  <si>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</si>
  <si>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</si>
  <si>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</si>
  <si>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</si>
  <si>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</si>
  <si>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</si>
  <si>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</si>
  <si>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</si>
  <si>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</si>
  <si>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</si>
  <si>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</si>
  <si>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</si>
  <si>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</si>
  <si>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</si>
  <si>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</si>
  <si>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</si>
  <si>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</si>
  <si>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</si>
  <si>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</si>
  <si>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</si>
  <si>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</si>
  <si>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</si>
  <si>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</si>
  <si>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</si>
  <si>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</si>
  <si>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</si>
  <si>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</si>
  <si>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</si>
  <si>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</si>
  <si>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</si>
  <si>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</si>
  <si>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</si>
  <si>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</si>
  <si>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</si>
  <si>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</si>
  <si>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</si>
  <si>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</si>
  <si>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</si>
  <si>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</si>
  <si>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</si>
  <si>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</si>
  <si>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</si>
  <si>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</si>
  <si>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</si>
  <si>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</si>
  <si>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</si>
  <si>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</si>
  <si>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</si>
  <si>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</si>
  <si>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</si>
  <si>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</si>
  <si>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</si>
  <si>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</si>
  <si>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</si>
  <si>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</si>
  <si>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</si>
  <si>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</si>
  <si>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</si>
  <si>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</si>
  <si>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</si>
  <si>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</si>
  <si>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</si>
  <si>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</si>
  <si>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</si>
  <si>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</si>
  <si>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</si>
  <si>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</si>
  <si>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</si>
  <si>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</si>
  <si>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</si>
  <si>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</si>
  <si>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</si>
  <si>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</si>
  <si>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</si>
  <si>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</si>
  <si>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</si>
  <si>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</si>
  <si>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</si>
  <si>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</si>
  <si>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</si>
  <si>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</si>
  <si>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</si>
  <si>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</si>
  <si>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</si>
  <si>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</si>
  <si>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</si>
  <si>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</si>
  <si>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</si>
  <si>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</si>
  <si>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</si>
  <si>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</si>
  <si>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</si>
  <si>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</si>
  <si>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</si>
  <si>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</si>
  <si>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</si>
  <si>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</si>
  <si>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</si>
  <si>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</si>
  <si>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</si>
  <si>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</si>
  <si>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</si>
  <si>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</si>
  <si>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</si>
  <si>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</si>
  <si>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</si>
  <si>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</si>
  <si>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</si>
  <si>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</si>
  <si>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</si>
  <si>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</si>
  <si>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</si>
  <si>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</si>
  <si>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</si>
  <si>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</si>
  <si>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</si>
  <si>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</si>
  <si>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</si>
  <si>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</si>
  <si>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</si>
  <si>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</si>
  <si>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</si>
  <si>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</si>
  <si>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</si>
  <si>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</si>
  <si>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</si>
  <si>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</si>
  <si>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</si>
  <si>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</si>
  <si>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</si>
  <si>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</si>
  <si>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</si>
  <si>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</si>
  <si>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</si>
  <si>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</si>
  <si>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</si>
  <si>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</si>
  <si>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</si>
  <si>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</si>
  <si>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</si>
  <si>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</si>
  <si>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</si>
  <si>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</si>
  <si>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</si>
  <si>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</si>
  <si>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</si>
  <si>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</si>
  <si>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</si>
  <si>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</si>
  <si>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</si>
  <si>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</si>
  <si>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</si>
  <si>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</si>
  <si>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</si>
  <si>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</si>
  <si>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</si>
  <si>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</si>
  <si>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</si>
  <si>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</si>
  <si>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</si>
  <si>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</si>
  <si>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</si>
  <si>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</si>
  <si>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</si>
  <si>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</si>
  <si>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</si>
  <si>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</si>
  <si>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</si>
  <si>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</si>
  <si>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</si>
  <si>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</si>
  <si>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</si>
  <si>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</si>
  <si>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</si>
  <si>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</si>
  <si>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</si>
  <si>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</si>
  <si>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</si>
  <si>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</si>
  <si>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</si>
  <si>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</si>
  <si>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</si>
  <si>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</si>
  <si>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</si>
  <si>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</si>
  <si>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</si>
  <si>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</si>
  <si>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</si>
  <si>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</si>
  <si>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</si>
  <si>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</si>
  <si>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</si>
  <si>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</si>
  <si>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</si>
  <si>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</si>
  <si>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</si>
  <si>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</si>
  <si>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</si>
  <si>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</si>
  <si>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</si>
  <si>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</si>
  <si>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</si>
  <si>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</si>
  <si>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</si>
  <si>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</si>
  <si>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</si>
  <si>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</si>
  <si>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</si>
  <si>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</si>
  <si>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</si>
  <si>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</si>
  <si>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</si>
  <si>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</si>
  <si>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</si>
  <si>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</si>
  <si>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</si>
  <si>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</si>
  <si>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</si>
  <si>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</si>
  <si>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</si>
  <si>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</si>
  <si>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</si>
  <si>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</si>
  <si>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</si>
  <si>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</si>
  <si>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</si>
  <si>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</si>
  <si>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</si>
  <si>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</si>
  <si>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</si>
  <si>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</si>
  <si>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</si>
  <si>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</si>
  <si>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</si>
  <si>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</si>
  <si>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</si>
  <si>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</si>
  <si>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</si>
  <si>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</si>
  <si>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</si>
  <si>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</si>
  <si>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</si>
  <si>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</si>
  <si>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</si>
  <si>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</si>
  <si>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</si>
  <si>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</si>
  <si>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</si>
  <si>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</si>
  <si>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</si>
  <si>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</si>
  <si>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</si>
  <si>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</si>
  <si>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</si>
  <si>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</si>
  <si>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</si>
  <si>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</si>
  <si>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</si>
  <si>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</si>
  <si>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</si>
  <si>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</si>
  <si>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</si>
  <si>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</si>
  <si>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</si>
  <si>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</si>
  <si>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</si>
  <si>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</si>
  <si>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</si>
  <si>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</si>
  <si>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</si>
  <si>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</si>
  <si>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</si>
  <si>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</si>
  <si>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</si>
  <si>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</si>
  <si>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</si>
  <si>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</si>
  <si>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</si>
  <si>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</si>
  <si>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</si>
  <si>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</si>
  <si>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</si>
  <si>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</si>
  <si>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</si>
  <si>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</si>
  <si>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</si>
  <si>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</si>
  <si>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</si>
  <si>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</si>
  <si>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</si>
  <si>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</si>
  <si>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</si>
  <si>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</si>
  <si>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</si>
  <si>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</si>
  <si>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</si>
  <si>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</si>
  <si>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</si>
  <si>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</si>
  <si>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</si>
  <si>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</si>
  <si>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</si>
  <si>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</si>
  <si>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</si>
  <si>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</si>
  <si>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</si>
  <si>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</si>
  <si>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</si>
  <si>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</si>
  <si>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</si>
  <si>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</si>
  <si>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</si>
  <si>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</si>
  <si>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</si>
  <si>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</si>
  <si>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</si>
  <si>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</si>
  <si>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</si>
  <si>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</si>
  <si>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</si>
  <si>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</si>
  <si>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</si>
  <si>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</si>
  <si>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</si>
  <si>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</si>
  <si>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</si>
  <si>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</si>
  <si>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</si>
  <si>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</si>
  <si>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</si>
  <si>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</si>
  <si>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</si>
  <si>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</si>
  <si>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</si>
  <si>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</si>
  <si>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</si>
  <si>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</si>
  <si>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</si>
  <si>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</si>
  <si>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</si>
  <si>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</si>
  <si>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</si>
  <si>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</si>
  <si>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</si>
  <si>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</si>
  <si>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</si>
  <si>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</si>
  <si>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</si>
  <si>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</si>
  <si>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</si>
  <si>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</si>
  <si>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</si>
  <si>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</si>
  <si>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</si>
  <si>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</si>
  <si>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</si>
  <si>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</si>
  <si>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</si>
  <si>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</si>
  <si>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</si>
  <si>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</si>
  <si>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</si>
  <si>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</si>
  <si>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</si>
  <si>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</si>
  <si>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</si>
  <si>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</si>
  <si>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</si>
  <si>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</si>
  <si>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</si>
  <si>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</si>
  <si>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</si>
  <si>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</si>
  <si>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</si>
  <si>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</si>
  <si>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</si>
  <si>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</si>
  <si>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</si>
  <si>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</si>
  <si>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</si>
  <si>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</si>
  <si>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</si>
  <si>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</si>
  <si>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</si>
  <si>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</si>
  <si>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</si>
  <si>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</si>
  <si>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</si>
  <si>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</si>
  <si>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</si>
  <si>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</si>
  <si>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</si>
  <si>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</si>
  <si>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</si>
  <si>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</si>
  <si>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</si>
  <si>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</si>
  <si>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</si>
  <si>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</si>
  <si>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</si>
  <si>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</si>
  <si>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</si>
  <si>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</si>
  <si>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</si>
  <si>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</si>
  <si>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</si>
  <si>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</si>
  <si>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</si>
  <si>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</si>
  <si>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</si>
  <si>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</si>
  <si>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</si>
  <si>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</si>
  <si>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</si>
  <si>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</si>
  <si>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</si>
  <si>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</si>
  <si>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</si>
  <si>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</si>
  <si>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</si>
  <si>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</si>
  <si>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</si>
  <si>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</si>
  <si>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</si>
  <si>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</si>
  <si>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</si>
  <si>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</si>
  <si>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</si>
  <si>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</si>
  <si>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</si>
  <si>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</si>
  <si>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</si>
  <si>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</si>
  <si>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</si>
  <si>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</si>
  <si>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</si>
  <si>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</si>
  <si>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</si>
  <si>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</si>
  <si>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</si>
  <si>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</si>
  <si>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</si>
  <si>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</si>
  <si>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</si>
  <si>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</si>
  <si>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</si>
  <si>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</si>
  <si>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</si>
  <si>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</si>
  <si>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</si>
  <si>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</si>
  <si>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</si>
  <si>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</si>
  <si>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</si>
  <si>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</si>
  <si>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</si>
  <si>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</si>
  <si>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</si>
  <si>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</si>
  <si>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</si>
  <si>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</si>
  <si>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</si>
  <si>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</si>
  <si>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</si>
  <si>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</si>
  <si>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</si>
  <si>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</si>
  <si>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</si>
  <si>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</si>
  <si>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</si>
  <si>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</si>
  <si>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</si>
  <si>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</si>
  <si>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</si>
  <si>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</si>
  <si>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</si>
  <si>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</si>
  <si>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</si>
  <si>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</si>
  <si>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</si>
  <si>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</si>
  <si>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</si>
  <si>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</si>
  <si>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</si>
  <si>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</si>
  <si>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</si>
  <si>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</si>
  <si>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</si>
  <si>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</si>
  <si>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</si>
  <si>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</si>
  <si>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</si>
  <si>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</si>
  <si>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</si>
  <si>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</si>
  <si>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</si>
  <si>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</si>
  <si>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</si>
  <si>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</si>
  <si>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</si>
  <si>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</si>
  <si>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</si>
  <si>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</si>
  <si>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</si>
  <si>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</si>
  <si>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</si>
  <si>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</si>
  <si>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</si>
  <si>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</si>
  <si>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</si>
  <si>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</si>
  <si>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</si>
  <si>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</si>
  <si>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</si>
  <si>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</si>
  <si>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</si>
  <si>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</si>
  <si>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</si>
  <si>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</si>
  <si>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</si>
  <si>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</si>
  <si>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</si>
  <si>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</si>
  <si>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</si>
  <si>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</si>
  <si>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</si>
  <si>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</si>
  <si>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</si>
  <si>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</si>
  <si>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</si>
  <si>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</si>
  <si>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</si>
  <si>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</si>
  <si>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</si>
  <si>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</si>
  <si>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</si>
  <si>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</si>
  <si>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</si>
  <si>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</si>
  <si>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</si>
  <si>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</si>
  <si>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</si>
  <si>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</si>
  <si>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</si>
  <si>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</si>
  <si>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</si>
  <si>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</si>
  <si>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</si>
  <si>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</si>
  <si>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</si>
  <si>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</si>
  <si>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</si>
  <si>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</si>
  <si>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</si>
  <si>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</si>
  <si>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</si>
  <si>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</si>
  <si>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</si>
  <si>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</si>
  <si>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</si>
  <si>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</si>
  <si>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</si>
  <si>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</si>
  <si>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</si>
  <si>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</si>
  <si>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</si>
  <si>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</si>
  <si>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</si>
  <si>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</si>
  <si>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</si>
  <si>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</si>
  <si>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</si>
  <si>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</si>
  <si>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</si>
  <si>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</si>
  <si>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</si>
  <si>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</si>
  <si>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</si>
  <si>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</si>
  <si>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</si>
  <si>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</si>
  <si>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</si>
  <si>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</si>
  <si>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</si>
  <si>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</si>
  <si>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</si>
  <si>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</si>
  <si>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</si>
  <si>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</si>
  <si>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</si>
  <si>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</si>
  <si>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</si>
  <si>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</si>
  <si>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</si>
  <si>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</si>
  <si>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</si>
  <si>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</si>
  <si>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</si>
  <si>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</si>
  <si>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</si>
  <si>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</si>
  <si>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</si>
  <si>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</si>
  <si>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</si>
  <si>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</si>
  <si>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</si>
  <si>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</si>
  <si>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</si>
  <si>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</si>
  <si>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</si>
  <si>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</si>
  <si>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</si>
  <si>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</si>
  <si>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</si>
  <si>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</si>
  <si>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</si>
  <si>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</si>
  <si>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</si>
  <si>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</si>
  <si>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</si>
  <si>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</si>
  <si>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</si>
  <si>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</si>
  <si>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</si>
  <si>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</si>
  <si>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</si>
  <si>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</si>
  <si>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</si>
  <si>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</si>
  <si>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</si>
  <si>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</si>
  <si>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</si>
  <si>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</si>
  <si>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</si>
  <si>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</si>
  <si>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</si>
  <si>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</si>
  <si>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</si>
  <si>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</si>
  <si>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</si>
  <si>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</si>
  <si>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</si>
  <si>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</si>
  <si>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</si>
  <si>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</si>
  <si>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</si>
  <si>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</si>
  <si>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</si>
  <si>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</si>
  <si>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</si>
  <si>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</si>
  <si>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</si>
  <si>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</si>
  <si>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</si>
  <si>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</si>
  <si>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</si>
  <si>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</si>
  <si>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</si>
  <si>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</si>
  <si>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</si>
  <si>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</si>
  <si>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</si>
  <si>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</si>
  <si>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</si>
  <si>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</si>
  <si>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</si>
  <si>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</si>
  <si>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</si>
  <si>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</si>
  <si>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</si>
  <si>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</si>
  <si>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</si>
  <si>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</si>
  <si>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</si>
  <si>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</si>
  <si>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</si>
  <si>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</si>
  <si>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</si>
  <si>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</si>
  <si>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</si>
  <si>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</si>
  <si>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</si>
  <si>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</si>
  <si>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</si>
  <si>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</si>
  <si>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</si>
  <si>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</si>
  <si>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</si>
  <si>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</si>
  <si>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</si>
  <si>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</si>
  <si>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</si>
  <si>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</si>
  <si>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</si>
  <si>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</si>
  <si>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</si>
  <si>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</si>
  <si>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</si>
  <si>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</si>
  <si>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</si>
  <si>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</si>
  <si>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</si>
  <si>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</si>
  <si>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</si>
  <si>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</si>
  <si>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</si>
  <si>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</si>
  <si>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</si>
  <si>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</si>
  <si>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</si>
  <si>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</si>
  <si>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</si>
  <si>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</si>
  <si>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</si>
  <si>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</si>
  <si>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</si>
  <si>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</si>
  <si>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</si>
  <si>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</si>
  <si>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</si>
  <si>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</si>
  <si>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</si>
  <si>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</si>
  <si>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</si>
  <si>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</si>
  <si>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</si>
  <si>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</si>
  <si>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</si>
  <si>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</si>
  <si>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</si>
  <si>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</si>
  <si>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</si>
  <si>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</si>
  <si>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</si>
  <si>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</si>
  <si>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</si>
  <si>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</si>
  <si>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</si>
  <si>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</si>
  <si>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</si>
  <si>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</si>
  <si>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</si>
  <si>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</si>
  <si>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</si>
  <si>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</si>
  <si>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</si>
  <si>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</si>
  <si>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</si>
  <si>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</si>
  <si>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</si>
  <si>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</si>
  <si>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</si>
  <si>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</si>
  <si>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</si>
  <si>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</si>
  <si>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</si>
  <si>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</si>
  <si>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</si>
  <si>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</si>
  <si>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</si>
  <si>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</si>
  <si>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</si>
  <si>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</si>
  <si>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</si>
  <si>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</si>
  <si>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</si>
  <si>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</si>
  <si>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</si>
  <si>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</si>
  <si>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</si>
  <si>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</si>
  <si>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</si>
  <si>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</si>
  <si>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</si>
  <si>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</si>
  <si>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</si>
  <si>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</si>
  <si>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</si>
  <si>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</si>
  <si>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</si>
  <si>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</si>
  <si>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</si>
  <si>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</si>
  <si>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</si>
  <si>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</si>
  <si>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</si>
  <si>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</si>
  <si>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</si>
  <si>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</si>
  <si>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</si>
  <si>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</si>
  <si>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</si>
  <si>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</si>
  <si>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</si>
  <si>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</si>
  <si>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</si>
  <si>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</si>
  <si>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</si>
  <si>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</si>
  <si>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</si>
  <si>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</si>
  <si>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</si>
  <si>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</si>
  <si>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</si>
  <si>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</si>
  <si>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</si>
  <si>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</si>
  <si>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</si>
  <si>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</si>
  <si>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</si>
  <si>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</si>
  <si>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</si>
  <si>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</si>
  <si>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</si>
  <si>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</si>
  <si>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</si>
  <si>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</si>
  <si>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</si>
  <si>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</si>
  <si>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</si>
  <si>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</si>
  <si>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</si>
  <si>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</si>
  <si>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</si>
  <si>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</si>
  <si>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</si>
  <si>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</si>
  <si>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</si>
  <si>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</si>
  <si>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</si>
  <si>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</si>
  <si>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</si>
  <si>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</si>
  <si>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</si>
  <si>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</si>
  <si>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</si>
  <si>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</si>
  <si>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</si>
  <si>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</si>
  <si>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</si>
  <si>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</si>
  <si>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</si>
  <si>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</si>
  <si>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IN SERVICE</t>
  </si>
  <si>
    <t>LFN-PDTK-01</t>
  </si>
  <si>
    <t>SHANG HAI LIONFINE TEST TECHNOLOGY COM.,LTD.</t>
  </si>
  <si>
    <t>SHEN DEQIN</t>
  </si>
  <si>
    <t>WANG FUHAI</t>
  </si>
  <si>
    <t xml:space="preserve">       Chief  Engineer</t>
  </si>
  <si>
    <t>4TH Engineer</t>
  </si>
  <si>
    <t xml:space="preserve">       Chief Engineer</t>
  </si>
  <si>
    <t>LIN BOYU</t>
  </si>
  <si>
    <t>MI CONG</t>
  </si>
  <si>
    <t xml:space="preserve"> </t>
  </si>
  <si>
    <t>JIANG LEI</t>
  </si>
  <si>
    <t xml:space="preserve">JIANG LEI </t>
  </si>
  <si>
    <t>JIANG  LEI</t>
  </si>
  <si>
    <t>ZHANG XISHENG</t>
  </si>
  <si>
    <t>MA JINGQIANG</t>
  </si>
  <si>
    <t>ZHANG ZHAO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</si>
</sst>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u/>
      <sz val="11"/>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6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205">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164" fontId="2" fillId="8" borderId="0" xfId="0" applyNumberFormat="1" applyFont="1" applyFill="1" applyAlignment="1" applyProtection="1">
      <alignment horizontal="left" vertical="center"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9"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9" borderId="3" xfId="0" applyFill="1" applyBorder="1" applyAlignment="1">
      <alignment horizontal="lef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4" fillId="0" borderId="0" xfId="0" applyFont="1" applyAlignment="1">
      <alignment horizontal="right" vertical="center" indent="1"/>
    </xf>
    <xf numFmtId="0" fontId="5" fillId="10" borderId="3" xfId="0" applyFont="1" applyFill="1" applyBorder="1" applyAlignment="1">
      <alignment horizontal="center" vertical="center"/>
    </xf>
    <xf numFmtId="0" fontId="5" fillId="10" borderId="3" xfId="0" applyFont="1" applyFill="1" applyBorder="1" applyAlignment="1">
      <alignment vertical="center" wrapText="1"/>
    </xf>
    <xf numFmtId="0" fontId="5" fillId="10" borderId="3" xfId="0" applyFont="1" applyFill="1" applyBorder="1" applyAlignment="1">
      <alignment horizontal="center" vertical="center" wrapText="1"/>
    </xf>
    <xf numFmtId="0" fontId="5" fillId="10" borderId="3" xfId="0" applyFont="1" applyFill="1" applyBorder="1" applyAlignment="1">
      <alignmen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0" fontId="4" fillId="0" borderId="0" xfId="0" applyFont="1" applyAlignment="1">
      <alignment horizontal="right" vertical="center" indent="1"/>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9" borderId="3" xfId="0" applyNumberFormat="1" applyFont="1" applyFill="1" applyBorder="1" applyAlignment="1">
      <alignment horizontal="center" vertical="center"/>
    </xf>
    <xf numFmtId="0" fontId="5" fillId="9"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9"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xf numFmtId="0" fontId="11" fillId="0" borderId="1" xfId="0" applyFont="1" applyBorder="1" applyAlignment="1">
      <alignment horizontal="center"/>
    </xf>
    <xf numFmtId="0" fontId="9" fillId="11" borderId="0" xfId="3" applyFill="1" applyAlignment="1">
      <alignment horizontal="left"/>
    </xf>
    <xf numFmtId="0" fontId="9" fillId="11" borderId="0" xfId="3" applyFill="1"/>
    <xf numFmtId="0" fontId="9" fillId="9" borderId="0" xfId="3" applyFill="1" applyBorder="1"/>
    <xf numFmtId="0" fontId="9" fillId="9" borderId="0" xfId="3" applyFill="1"/>
    <xf numFmtId="0" fontId="9" fillId="9" borderId="0" xfId="3" applyFill="1" applyAlignment="1">
      <alignment horizontal="left"/>
    </xf>
    <xf numFmtId="0" fontId="9" fillId="9"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9" borderId="4" xfId="0" applyFill="1" applyBorder="1"/>
    <xf numFmtId="0" fontId="0" fillId="9" borderId="5" xfId="0" applyFill="1" applyBorder="1"/>
    <xf numFmtId="0" fontId="9" fillId="12" borderId="3" xfId="3" applyFill="1" applyBorder="1" applyAlignment="1">
      <alignment horizontal="left"/>
    </xf>
    <xf numFmtId="0" fontId="9" fillId="13"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1" borderId="3" xfId="3" applyFill="1" applyBorder="1" applyAlignment="1">
      <alignment horizontal="left"/>
    </xf>
    <xf numFmtId="0" fontId="0" fillId="0" borderId="1" xfId="0" applyFont="1" applyBorder="1" applyAlignment="1">
      <alignment horizontal="center"/>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xf numFmtId="166" fontId="0" fillId="0" borderId="0" xfId="0" applyNumberFormat="1"/>
    <xf numFmtId="0" fontId="11" fillId="0" borderId="1" xfId="0" applyFont="1" applyBorder="1" applyAlignment="1">
      <alignment horizontal="left"/>
    </xf>
    <xf numFmtId="0" fontId="0" fillId="0" borderId="0" xfId="0" applyBorder="1"/>
    <xf numFmtId="166" fontId="0" fillId="0" borderId="0" xfId="0" applyNumberFormat="1" applyBorder="1"/>
    <xf numFmtId="0" fontId="19" fillId="0" borderId="1" xfId="0" applyFont="1" applyBorder="1" applyAlignment="1">
      <alignment horizontal="left"/>
    </xf>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11" fillId="0" borderId="1" xfId="0" applyFont="1" applyBorder="1" applyAlignment="1">
      <alignment horizontal="center"/>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abSelected="1" zoomScaleNormal="100" workbookViewId="0"/>
  </sheetViews>
  <sheetFormatPr defaultRowHeight="15" x14ac:dyDescent="0.25"/>
  <cols>
    <col min="1" max="1" width="5.5703125" customWidth="1"/>
    <col min="2" max="2" width="46.7109375" customWidth="1"/>
    <col min="3" max="3" width="29.85546875" customWidth="1"/>
  </cols>
  <sheetData>
    <row r="1" spans="1:3" ht="21.75" customHeight="1" x14ac:dyDescent="0.35">
      <c r="B1" s="33" t="s">
        <v>2289</v>
      </c>
    </row>
    <row r="2" spans="1:3" ht="21.75" customHeight="1" x14ac:dyDescent="0.25">
      <c r="C2" s="84" t="s">
        <v>2306</v>
      </c>
    </row>
    <row r="3" spans="1:3" ht="21.75" customHeight="1" x14ac:dyDescent="0.25">
      <c r="A3" s="23">
        <v>1</v>
      </c>
      <c r="B3" s="68" t="s">
        <v>781</v>
      </c>
      <c r="C3" s="90" t="s">
        <v>2291</v>
      </c>
    </row>
    <row r="4" spans="1:3" ht="21.75" customHeight="1" x14ac:dyDescent="0.25">
      <c r="A4" s="79">
        <v>2</v>
      </c>
      <c r="B4" s="68" t="s">
        <v>24</v>
      </c>
      <c r="C4" s="83" t="s">
        <v>2291</v>
      </c>
    </row>
    <row r="5" spans="1:3" ht="21.75" customHeight="1" x14ac:dyDescent="0.25">
      <c r="A5" s="79">
        <v>3</v>
      </c>
      <c r="B5" s="68" t="s">
        <v>127</v>
      </c>
      <c r="C5" s="83" t="s">
        <v>2291</v>
      </c>
    </row>
    <row r="6" spans="1:3" ht="21.75" customHeight="1" x14ac:dyDescent="0.25">
      <c r="A6" s="79">
        <v>4</v>
      </c>
      <c r="B6" s="68" t="s">
        <v>129</v>
      </c>
      <c r="C6" s="83" t="s">
        <v>2291</v>
      </c>
    </row>
    <row r="7" spans="1:3" ht="21.75" customHeight="1" x14ac:dyDescent="0.25">
      <c r="A7" s="79">
        <v>5</v>
      </c>
      <c r="B7" s="68" t="s">
        <v>167</v>
      </c>
      <c r="C7" s="83" t="s">
        <v>2291</v>
      </c>
    </row>
    <row r="8" spans="1:3" ht="21.75" customHeight="1" x14ac:dyDescent="0.25">
      <c r="A8" s="79">
        <v>6</v>
      </c>
      <c r="B8" s="68" t="s">
        <v>205</v>
      </c>
      <c r="C8" s="83" t="s">
        <v>2291</v>
      </c>
    </row>
    <row r="9" spans="1:3" ht="21.75" customHeight="1" x14ac:dyDescent="0.25">
      <c r="A9" s="79">
        <v>7</v>
      </c>
      <c r="B9" s="68" t="s">
        <v>243</v>
      </c>
      <c r="C9" s="83" t="s">
        <v>2291</v>
      </c>
    </row>
    <row r="10" spans="1:3" ht="21.75" customHeight="1" x14ac:dyDescent="0.25">
      <c r="A10" s="79">
        <v>8</v>
      </c>
      <c r="B10" s="68" t="s">
        <v>281</v>
      </c>
      <c r="C10" s="83" t="s">
        <v>2291</v>
      </c>
    </row>
    <row r="11" spans="1:3" ht="21.75" customHeight="1" x14ac:dyDescent="0.25">
      <c r="A11" s="79">
        <v>9</v>
      </c>
      <c r="B11" s="68" t="s">
        <v>319</v>
      </c>
      <c r="C11" s="83" t="s">
        <v>2291</v>
      </c>
    </row>
    <row r="12" spans="1:3" ht="21.75" customHeight="1" x14ac:dyDescent="0.25">
      <c r="A12" s="79">
        <v>10</v>
      </c>
      <c r="B12" s="68" t="s">
        <v>908</v>
      </c>
      <c r="C12" s="83" t="s">
        <v>2291</v>
      </c>
    </row>
    <row r="13" spans="1:3" ht="21.75" customHeight="1" x14ac:dyDescent="0.25">
      <c r="A13" s="79">
        <v>11</v>
      </c>
      <c r="B13" s="68" t="s">
        <v>909</v>
      </c>
      <c r="C13" s="83" t="s">
        <v>2291</v>
      </c>
    </row>
    <row r="14" spans="1:3" ht="21.75" customHeight="1" x14ac:dyDescent="0.25">
      <c r="A14" s="79">
        <v>12</v>
      </c>
      <c r="B14" s="68" t="s">
        <v>910</v>
      </c>
      <c r="C14" s="83" t="s">
        <v>2291</v>
      </c>
    </row>
    <row r="15" spans="1:3" ht="21.75" customHeight="1" x14ac:dyDescent="0.25">
      <c r="A15" s="79">
        <v>13</v>
      </c>
      <c r="B15" s="68" t="s">
        <v>911</v>
      </c>
      <c r="C15" s="83" t="s">
        <v>2291</v>
      </c>
    </row>
    <row r="16" spans="1:3" ht="21.75" customHeight="1" x14ac:dyDescent="0.25">
      <c r="A16" s="79">
        <v>14</v>
      </c>
      <c r="B16" s="68" t="s">
        <v>913</v>
      </c>
      <c r="C16" s="83" t="s">
        <v>2291</v>
      </c>
    </row>
    <row r="17" spans="1:3" ht="21.75" customHeight="1" x14ac:dyDescent="0.25">
      <c r="A17" s="79">
        <v>15</v>
      </c>
      <c r="B17" s="68" t="s">
        <v>912</v>
      </c>
      <c r="C17" s="83" t="s">
        <v>2291</v>
      </c>
    </row>
    <row r="18" spans="1:3" ht="21.75" customHeight="1" x14ac:dyDescent="0.25">
      <c r="A18" s="79">
        <v>16</v>
      </c>
      <c r="B18" s="68" t="s">
        <v>916</v>
      </c>
      <c r="C18" s="83" t="s">
        <v>2291</v>
      </c>
    </row>
    <row r="19" spans="1:3" ht="21.75" customHeight="1" x14ac:dyDescent="0.25">
      <c r="A19" s="79">
        <v>17</v>
      </c>
      <c r="B19" s="68" t="s">
        <v>917</v>
      </c>
      <c r="C19" s="83" t="s">
        <v>2291</v>
      </c>
    </row>
    <row r="20" spans="1:3" ht="21.75" customHeight="1" x14ac:dyDescent="0.25">
      <c r="A20" s="79">
        <v>18</v>
      </c>
      <c r="B20" s="68" t="s">
        <v>542</v>
      </c>
      <c r="C20" s="83" t="s">
        <v>2291</v>
      </c>
    </row>
    <row r="21" spans="1:3" ht="21.75" customHeight="1" x14ac:dyDescent="0.25">
      <c r="A21" s="79">
        <v>19</v>
      </c>
      <c r="B21" s="68" t="s">
        <v>914</v>
      </c>
      <c r="C21" s="83" t="s">
        <v>2291</v>
      </c>
    </row>
    <row r="22" spans="1:3" ht="21.75" customHeight="1" x14ac:dyDescent="0.25">
      <c r="A22" s="79">
        <v>20</v>
      </c>
      <c r="B22" s="68" t="s">
        <v>918</v>
      </c>
      <c r="C22" s="83" t="s">
        <v>2291</v>
      </c>
    </row>
    <row r="23" spans="1:3" ht="21.75" customHeight="1" x14ac:dyDescent="0.25">
      <c r="A23" s="79">
        <v>21</v>
      </c>
      <c r="B23" s="172" t="s">
        <v>1424</v>
      </c>
      <c r="C23" s="83" t="s">
        <v>2279</v>
      </c>
    </row>
    <row r="24" spans="1:3" ht="21.75" customHeight="1" x14ac:dyDescent="0.25">
      <c r="A24" s="79">
        <v>22</v>
      </c>
      <c r="B24" s="70" t="s">
        <v>915</v>
      </c>
      <c r="C24" s="83" t="s">
        <v>2291</v>
      </c>
    </row>
    <row r="25" spans="1:3" ht="21.75" customHeight="1" x14ac:dyDescent="0.25">
      <c r="A25" s="79">
        <v>23</v>
      </c>
      <c r="B25" s="70" t="s">
        <v>919</v>
      </c>
      <c r="C25" s="83" t="s">
        <v>2291</v>
      </c>
    </row>
    <row r="26" spans="1:3" ht="21.75" customHeight="1" x14ac:dyDescent="0.25">
      <c r="A26" s="79">
        <v>24</v>
      </c>
      <c r="B26" s="70" t="s">
        <v>920</v>
      </c>
      <c r="C26" s="83" t="s">
        <v>2291</v>
      </c>
    </row>
    <row r="27" spans="1:3" ht="21.75" customHeight="1" x14ac:dyDescent="0.25">
      <c r="A27" s="79">
        <v>25</v>
      </c>
      <c r="B27" s="70" t="s">
        <v>921</v>
      </c>
      <c r="C27" s="83" t="s">
        <v>2291</v>
      </c>
    </row>
    <row r="28" spans="1:3" ht="21.75" customHeight="1" x14ac:dyDescent="0.25">
      <c r="A28" s="79">
        <v>26</v>
      </c>
      <c r="B28" s="70" t="s">
        <v>770</v>
      </c>
      <c r="C28" s="83" t="s">
        <v>2291</v>
      </c>
    </row>
    <row r="29" spans="1:3" ht="21.75" customHeight="1" x14ac:dyDescent="0.25">
      <c r="A29" s="79">
        <v>27</v>
      </c>
      <c r="B29" s="70" t="s">
        <v>771</v>
      </c>
      <c r="C29" s="83" t="s">
        <v>2291</v>
      </c>
    </row>
    <row r="30" spans="1:3" ht="21.75" customHeight="1" x14ac:dyDescent="0.25">
      <c r="A30" s="79">
        <v>28</v>
      </c>
      <c r="B30" s="70" t="s">
        <v>922</v>
      </c>
      <c r="C30" s="83" t="s">
        <v>2291</v>
      </c>
    </row>
    <row r="31" spans="1:3" ht="21.75" customHeight="1" x14ac:dyDescent="0.25">
      <c r="A31" s="81">
        <v>29</v>
      </c>
      <c r="B31" s="70" t="s">
        <v>923</v>
      </c>
      <c r="C31" s="83" t="s">
        <v>2291</v>
      </c>
    </row>
    <row r="32" spans="1:3" ht="21.75" customHeight="1" x14ac:dyDescent="0.25">
      <c r="A32" s="81">
        <v>30</v>
      </c>
      <c r="B32" s="68" t="s">
        <v>2481</v>
      </c>
      <c r="C32" s="83" t="s">
        <v>2291</v>
      </c>
    </row>
    <row r="33" spans="1:3" ht="21.75" customHeight="1" x14ac:dyDescent="0.25">
      <c r="A33" s="81">
        <v>31</v>
      </c>
      <c r="B33" s="70" t="s">
        <v>810</v>
      </c>
      <c r="C33" s="83" t="s">
        <v>2291</v>
      </c>
    </row>
    <row r="34" spans="1:3" ht="21.75" customHeight="1" x14ac:dyDescent="0.25">
      <c r="A34" s="81">
        <v>32</v>
      </c>
      <c r="B34" s="167" t="s">
        <v>825</v>
      </c>
      <c r="C34" s="185" t="s">
        <v>2307</v>
      </c>
    </row>
    <row r="35" spans="1:3" ht="21.75" customHeight="1" x14ac:dyDescent="0.25">
      <c r="A35" s="81">
        <v>33</v>
      </c>
      <c r="B35" s="68" t="s">
        <v>1425</v>
      </c>
      <c r="C35" s="83" t="s">
        <v>2291</v>
      </c>
    </row>
    <row r="36" spans="1:3" ht="21.75" customHeight="1" x14ac:dyDescent="0.25">
      <c r="A36" s="81">
        <v>34</v>
      </c>
      <c r="B36" s="167" t="s">
        <v>1426</v>
      </c>
      <c r="C36" s="185" t="s">
        <v>2307</v>
      </c>
    </row>
    <row r="37" spans="1:3" ht="21.75" customHeight="1" x14ac:dyDescent="0.25">
      <c r="A37" s="81">
        <v>35</v>
      </c>
      <c r="B37" s="167" t="s">
        <v>1427</v>
      </c>
      <c r="C37" s="185" t="s">
        <v>2307</v>
      </c>
    </row>
    <row r="38" spans="1:3" ht="21.75" customHeight="1" x14ac:dyDescent="0.25">
      <c r="A38" s="81">
        <v>36</v>
      </c>
      <c r="B38" s="171" t="s">
        <v>1613</v>
      </c>
      <c r="C38" s="83" t="s">
        <v>2279</v>
      </c>
    </row>
    <row r="39" spans="1:3" ht="21.75" customHeight="1" x14ac:dyDescent="0.25">
      <c r="A39" s="81">
        <v>37</v>
      </c>
      <c r="B39" s="83" t="s">
        <v>1450</v>
      </c>
      <c r="C39" s="83" t="s">
        <v>2279</v>
      </c>
    </row>
    <row r="40" spans="1:3" ht="21.75" customHeight="1" x14ac:dyDescent="0.25">
      <c r="A40" s="81">
        <v>38</v>
      </c>
      <c r="B40" s="68" t="s">
        <v>2290</v>
      </c>
      <c r="C40" s="83" t="s">
        <v>2291</v>
      </c>
    </row>
    <row r="41" spans="1:3" ht="21.75" customHeight="1" x14ac:dyDescent="0.25">
      <c r="A41" s="81">
        <v>39</v>
      </c>
      <c r="B41" s="68" t="s">
        <v>2292</v>
      </c>
      <c r="C41" s="83" t="s">
        <v>2291</v>
      </c>
    </row>
    <row r="42" spans="1:3" ht="21.75" customHeight="1" x14ac:dyDescent="0.25">
      <c r="A42" s="81">
        <v>40</v>
      </c>
      <c r="B42" s="68" t="s">
        <v>2293</v>
      </c>
      <c r="C42" s="83" t="s">
        <v>2291</v>
      </c>
    </row>
    <row r="43" spans="1:3" ht="21.75" customHeight="1" x14ac:dyDescent="0.25">
      <c r="A43" s="81">
        <v>41</v>
      </c>
      <c r="B43" s="68" t="s">
        <v>2294</v>
      </c>
      <c r="C43" s="83" t="s">
        <v>2291</v>
      </c>
    </row>
    <row r="44" spans="1:3" ht="21.75" customHeight="1" x14ac:dyDescent="0.25">
      <c r="A44" s="81">
        <v>42</v>
      </c>
      <c r="B44" s="68" t="s">
        <v>2295</v>
      </c>
      <c r="C44" s="83" t="s">
        <v>2291</v>
      </c>
    </row>
    <row r="45" spans="1:3" ht="21.75" customHeight="1" x14ac:dyDescent="0.25">
      <c r="A45" s="81">
        <v>43</v>
      </c>
      <c r="B45" s="68" t="s">
        <v>2296</v>
      </c>
      <c r="C45" s="83" t="s">
        <v>2291</v>
      </c>
    </row>
    <row r="46" spans="1:3" ht="21.75" customHeight="1" x14ac:dyDescent="0.25">
      <c r="A46" s="81">
        <v>44</v>
      </c>
      <c r="B46" s="68" t="s">
        <v>2297</v>
      </c>
      <c r="C46" s="83" t="s">
        <v>2291</v>
      </c>
    </row>
    <row r="47" spans="1:3" ht="21.75" customHeight="1" x14ac:dyDescent="0.25">
      <c r="A47" s="81">
        <v>45</v>
      </c>
      <c r="B47" s="68" t="s">
        <v>2298</v>
      </c>
      <c r="C47" s="83" t="s">
        <v>2291</v>
      </c>
    </row>
    <row r="48" spans="1:3" ht="21.75" customHeight="1" x14ac:dyDescent="0.25">
      <c r="A48" s="81">
        <v>46</v>
      </c>
      <c r="B48" s="68" t="s">
        <v>2299</v>
      </c>
      <c r="C48" s="83" t="s">
        <v>2291</v>
      </c>
    </row>
    <row r="49" spans="1:3" ht="21.75" customHeight="1" x14ac:dyDescent="0.25">
      <c r="A49" s="81">
        <v>47</v>
      </c>
      <c r="B49" s="68" t="s">
        <v>2300</v>
      </c>
      <c r="C49" s="83" t="s">
        <v>2291</v>
      </c>
    </row>
    <row r="50" spans="1:3" ht="21.75" customHeight="1" x14ac:dyDescent="0.25">
      <c r="A50" s="81">
        <v>48</v>
      </c>
      <c r="B50" s="68" t="s">
        <v>2301</v>
      </c>
      <c r="C50" s="83" t="s">
        <v>2291</v>
      </c>
    </row>
    <row r="51" spans="1:3" ht="21.75" customHeight="1" x14ac:dyDescent="0.25">
      <c r="A51" s="81">
        <v>49</v>
      </c>
      <c r="B51" s="68" t="s">
        <v>2302</v>
      </c>
      <c r="C51" s="83" t="s">
        <v>2291</v>
      </c>
    </row>
    <row r="52" spans="1:3" ht="21.75" customHeight="1" x14ac:dyDescent="0.25">
      <c r="A52" s="81">
        <v>50</v>
      </c>
      <c r="B52" s="68" t="s">
        <v>2303</v>
      </c>
      <c r="C52" s="83" t="s">
        <v>2291</v>
      </c>
    </row>
    <row r="53" spans="1:3" ht="21.75" customHeight="1" x14ac:dyDescent="0.25">
      <c r="A53" s="81">
        <v>51</v>
      </c>
      <c r="B53" s="68" t="s">
        <v>2493</v>
      </c>
      <c r="C53" s="83" t="s">
        <v>2291</v>
      </c>
    </row>
    <row r="54" spans="1:3" ht="21.75" customHeight="1" x14ac:dyDescent="0.25">
      <c r="A54" s="81">
        <v>52</v>
      </c>
      <c r="B54" s="68" t="s">
        <v>2494</v>
      </c>
      <c r="C54" s="83" t="s">
        <v>2291</v>
      </c>
    </row>
    <row r="55" spans="1:3" ht="21.75" customHeight="1" x14ac:dyDescent="0.25">
      <c r="A55" s="81">
        <v>53</v>
      </c>
      <c r="B55" s="68" t="s">
        <v>2495</v>
      </c>
      <c r="C55" s="83" t="s">
        <v>2291</v>
      </c>
    </row>
    <row r="56" spans="1:3" ht="21.75" customHeight="1" x14ac:dyDescent="0.25">
      <c r="A56" s="81">
        <v>54</v>
      </c>
      <c r="B56" s="68" t="s">
        <v>2496</v>
      </c>
      <c r="C56" s="83" t="s">
        <v>2291</v>
      </c>
    </row>
    <row r="57" spans="1:3" ht="21.75" customHeight="1" x14ac:dyDescent="0.25">
      <c r="A57" s="81">
        <v>55</v>
      </c>
      <c r="B57" s="68" t="s">
        <v>2304</v>
      </c>
      <c r="C57" s="83" t="s">
        <v>2291</v>
      </c>
    </row>
    <row r="58" spans="1:3" ht="21.75" customHeight="1" x14ac:dyDescent="0.25">
      <c r="A58" s="81">
        <v>56</v>
      </c>
      <c r="B58" s="68" t="s">
        <v>2305</v>
      </c>
      <c r="C58" s="179" t="s">
        <v>2291</v>
      </c>
    </row>
    <row r="59" spans="1:3" ht="21.75" customHeight="1" x14ac:dyDescent="0.25">
      <c r="A59" s="81">
        <v>57</v>
      </c>
      <c r="B59" s="181" t="s">
        <v>2541</v>
      </c>
      <c r="C59" s="181" t="s">
        <v>2937</v>
      </c>
    </row>
    <row r="60" spans="1:3" ht="21.75" customHeight="1" x14ac:dyDescent="0.25">
      <c r="A60" s="81">
        <v>58</v>
      </c>
      <c r="B60" s="181" t="s">
        <v>2542</v>
      </c>
      <c r="C60" s="181" t="s">
        <v>2937</v>
      </c>
    </row>
    <row r="61" spans="1:3" ht="21.75" customHeight="1" x14ac:dyDescent="0.25">
      <c r="A61" s="81">
        <v>59</v>
      </c>
      <c r="B61" s="181" t="s">
        <v>2543</v>
      </c>
      <c r="C61" s="181" t="s">
        <v>2937</v>
      </c>
    </row>
    <row r="62" spans="1:3" ht="21.75" customHeight="1" x14ac:dyDescent="0.25">
      <c r="A62" s="81">
        <v>60</v>
      </c>
      <c r="B62" s="181" t="s">
        <v>2544</v>
      </c>
      <c r="C62" s="181" t="s">
        <v>2937</v>
      </c>
    </row>
    <row r="63" spans="1:3" ht="21.75" customHeight="1" x14ac:dyDescent="0.25">
      <c r="A63" s="81">
        <v>61</v>
      </c>
      <c r="B63" s="181" t="s">
        <v>2545</v>
      </c>
      <c r="C63" s="181" t="s">
        <v>2937</v>
      </c>
    </row>
    <row r="64" spans="1:3" ht="21.75" customHeight="1" x14ac:dyDescent="0.25">
      <c r="A64" s="81">
        <v>62</v>
      </c>
      <c r="B64" s="181" t="s">
        <v>2546</v>
      </c>
      <c r="C64" s="181" t="s">
        <v>2937</v>
      </c>
    </row>
    <row r="65" spans="1:3" ht="21.75" customHeight="1" x14ac:dyDescent="0.25">
      <c r="A65" s="81">
        <v>63</v>
      </c>
      <c r="B65" s="68" t="s">
        <v>1430</v>
      </c>
      <c r="C65" s="180" t="s">
        <v>2291</v>
      </c>
    </row>
    <row r="66" spans="1:3" ht="21.75" customHeight="1" x14ac:dyDescent="0.25">
      <c r="A66" s="81">
        <v>64</v>
      </c>
      <c r="B66" s="68" t="s">
        <v>1432</v>
      </c>
      <c r="C66" s="83" t="s">
        <v>2291</v>
      </c>
    </row>
    <row r="67" spans="1:3" ht="21.75" customHeight="1" x14ac:dyDescent="0.25">
      <c r="A67" s="81">
        <v>65</v>
      </c>
      <c r="B67" s="68" t="s">
        <v>1431</v>
      </c>
      <c r="C67" s="83" t="s">
        <v>2291</v>
      </c>
    </row>
    <row r="68" spans="1:3" ht="21.75" customHeight="1" x14ac:dyDescent="0.25">
      <c r="A68" s="81">
        <v>66</v>
      </c>
      <c r="B68" s="68" t="s">
        <v>1433</v>
      </c>
      <c r="C68" s="83" t="s">
        <v>2291</v>
      </c>
    </row>
    <row r="69" spans="1:3" ht="21.75" customHeight="1" x14ac:dyDescent="0.25">
      <c r="A69" s="81">
        <v>67</v>
      </c>
      <c r="B69" s="68" t="s">
        <v>1434</v>
      </c>
      <c r="C69" s="83" t="s">
        <v>2291</v>
      </c>
    </row>
    <row r="70" spans="1:3" ht="21.75" customHeight="1" x14ac:dyDescent="0.25">
      <c r="A70" s="81">
        <v>68</v>
      </c>
      <c r="B70" s="68" t="s">
        <v>1435</v>
      </c>
      <c r="C70" s="83" t="s">
        <v>2291</v>
      </c>
    </row>
    <row r="71" spans="1:3" ht="21.75" customHeight="1" x14ac:dyDescent="0.25">
      <c r="A71" s="81">
        <v>69</v>
      </c>
      <c r="B71" s="68" t="s">
        <v>1436</v>
      </c>
      <c r="C71" s="83" t="s">
        <v>2291</v>
      </c>
    </row>
    <row r="72" spans="1:3" ht="21.75" customHeight="1" x14ac:dyDescent="0.25">
      <c r="A72" s="81">
        <v>70</v>
      </c>
      <c r="B72" s="68" t="s">
        <v>1437</v>
      </c>
      <c r="C72" s="83" t="s">
        <v>2291</v>
      </c>
    </row>
    <row r="73" spans="1:3" ht="21.75" customHeight="1" x14ac:dyDescent="0.25">
      <c r="A73" s="81">
        <v>71</v>
      </c>
      <c r="B73" s="119" t="s">
        <v>1438</v>
      </c>
      <c r="C73" s="83" t="s">
        <v>2291</v>
      </c>
    </row>
    <row r="74" spans="1:3" ht="21.75" customHeight="1" x14ac:dyDescent="0.25">
      <c r="A74" s="81">
        <v>72</v>
      </c>
      <c r="B74" s="68" t="s">
        <v>1439</v>
      </c>
      <c r="C74" s="83" t="s">
        <v>2291</v>
      </c>
    </row>
    <row r="75" spans="1:3" ht="21.75" customHeight="1" x14ac:dyDescent="0.25">
      <c r="A75" s="81">
        <v>73</v>
      </c>
      <c r="B75" s="145" t="s">
        <v>1440</v>
      </c>
      <c r="C75" s="83" t="s">
        <v>2291</v>
      </c>
    </row>
    <row r="76" spans="1:3" ht="21.75" customHeight="1" x14ac:dyDescent="0.25">
      <c r="A76" s="81">
        <v>74</v>
      </c>
      <c r="B76" s="68" t="s">
        <v>1441</v>
      </c>
      <c r="C76" s="83" t="s">
        <v>2291</v>
      </c>
    </row>
    <row r="77" spans="1:3" ht="21.75" customHeight="1" x14ac:dyDescent="0.25">
      <c r="A77" s="81">
        <v>75</v>
      </c>
      <c r="B77" s="68" t="s">
        <v>1442</v>
      </c>
      <c r="C77" s="83" t="s">
        <v>2291</v>
      </c>
    </row>
    <row r="78" spans="1:3" ht="21.75" customHeight="1" x14ac:dyDescent="0.25">
      <c r="A78" s="81">
        <v>76</v>
      </c>
      <c r="B78" s="68" t="s">
        <v>1443</v>
      </c>
      <c r="C78" s="83" t="s">
        <v>2291</v>
      </c>
    </row>
    <row r="79" spans="1:3" ht="21.75" customHeight="1" x14ac:dyDescent="0.25">
      <c r="A79" s="81">
        <v>77</v>
      </c>
      <c r="B79" s="68" t="s">
        <v>1444</v>
      </c>
      <c r="C79" s="83" t="s">
        <v>2291</v>
      </c>
    </row>
    <row r="80" spans="1:3" ht="21.75" customHeight="1" x14ac:dyDescent="0.25">
      <c r="A80" s="81">
        <v>78</v>
      </c>
      <c r="B80" s="68" t="s">
        <v>1445</v>
      </c>
      <c r="C80" s="83" t="s">
        <v>2291</v>
      </c>
    </row>
    <row r="81" spans="1:3" ht="21.75" customHeight="1" x14ac:dyDescent="0.25">
      <c r="A81" s="81">
        <v>79</v>
      </c>
      <c r="B81" s="68" t="s">
        <v>1451</v>
      </c>
      <c r="C81" s="83" t="s">
        <v>2291</v>
      </c>
    </row>
    <row r="82" spans="1:3" ht="21.75" customHeight="1" x14ac:dyDescent="0.25">
      <c r="A82" s="81">
        <v>80</v>
      </c>
      <c r="B82" s="171" t="s">
        <v>1446</v>
      </c>
      <c r="C82" s="83" t="s">
        <v>2279</v>
      </c>
    </row>
    <row r="83" spans="1:3" ht="21.75" customHeight="1" x14ac:dyDescent="0.25">
      <c r="A83" s="81">
        <v>81</v>
      </c>
      <c r="B83" s="171" t="s">
        <v>1447</v>
      </c>
      <c r="C83" s="83" t="s">
        <v>2279</v>
      </c>
    </row>
    <row r="84" spans="1:3" ht="21.75" customHeight="1" x14ac:dyDescent="0.25">
      <c r="A84" s="81">
        <v>82</v>
      </c>
      <c r="B84" s="167" t="s">
        <v>1448</v>
      </c>
      <c r="C84" s="167" t="s">
        <v>2307</v>
      </c>
    </row>
    <row r="85" spans="1:3" ht="21.75" customHeight="1" x14ac:dyDescent="0.25">
      <c r="A85" s="81">
        <v>83</v>
      </c>
      <c r="B85" s="182" t="s">
        <v>1449</v>
      </c>
      <c r="C85" s="182" t="s">
        <v>2308</v>
      </c>
    </row>
    <row r="86" spans="1:3" ht="21.75" customHeight="1" x14ac:dyDescent="0.25">
      <c r="A86" s="120">
        <v>84</v>
      </c>
      <c r="B86" s="68" t="s">
        <v>2609</v>
      </c>
      <c r="C86" s="83" t="s">
        <v>2291</v>
      </c>
    </row>
    <row r="87" spans="1:3" ht="21.75" customHeight="1" x14ac:dyDescent="0.25">
      <c r="A87" s="120">
        <v>85</v>
      </c>
      <c r="B87" s="168" t="s">
        <v>2613</v>
      </c>
      <c r="C87" s="168" t="s">
        <v>2307</v>
      </c>
    </row>
    <row r="88" spans="1:3" ht="21.75" customHeight="1" x14ac:dyDescent="0.25">
      <c r="A88" s="120">
        <v>86</v>
      </c>
      <c r="B88" s="116" t="s">
        <v>2703</v>
      </c>
      <c r="C88" s="83" t="s">
        <v>2291</v>
      </c>
    </row>
    <row r="89" spans="1:3" ht="21.75" customHeight="1" x14ac:dyDescent="0.25">
      <c r="A89" s="120">
        <v>87</v>
      </c>
      <c r="B89" s="116" t="s">
        <v>2623</v>
      </c>
      <c r="C89" s="83" t="s">
        <v>2291</v>
      </c>
    </row>
    <row r="90" spans="1:3" ht="21.75" customHeight="1" x14ac:dyDescent="0.25">
      <c r="A90" s="120">
        <v>88</v>
      </c>
      <c r="B90" s="116" t="s">
        <v>2627</v>
      </c>
      <c r="C90" s="83" t="s">
        <v>2291</v>
      </c>
    </row>
    <row r="91" spans="1:3" ht="21.75" customHeight="1" x14ac:dyDescent="0.25">
      <c r="A91" s="120">
        <v>89</v>
      </c>
      <c r="B91" s="116" t="s">
        <v>2628</v>
      </c>
      <c r="C91" s="83" t="s">
        <v>2291</v>
      </c>
    </row>
    <row r="92" spans="1:3" ht="21.75" customHeight="1" x14ac:dyDescent="0.25">
      <c r="A92" s="120">
        <v>90</v>
      </c>
      <c r="B92" s="168" t="s">
        <v>2635</v>
      </c>
      <c r="C92" s="168" t="s">
        <v>2307</v>
      </c>
    </row>
    <row r="93" spans="1:3" ht="21.75" customHeight="1" x14ac:dyDescent="0.25">
      <c r="A93" s="120">
        <v>91</v>
      </c>
      <c r="B93" s="116" t="s">
        <v>2639</v>
      </c>
      <c r="C93" s="83" t="s">
        <v>2291</v>
      </c>
    </row>
    <row r="94" spans="1:3" ht="21.75" customHeight="1" x14ac:dyDescent="0.25">
      <c r="A94" s="120">
        <v>92</v>
      </c>
      <c r="B94" s="170" t="s">
        <v>2643</v>
      </c>
      <c r="C94" s="83" t="s">
        <v>2279</v>
      </c>
    </row>
    <row r="95" spans="1:3" ht="21.75" customHeight="1" x14ac:dyDescent="0.25">
      <c r="A95" s="120">
        <v>93</v>
      </c>
      <c r="B95" s="116" t="s">
        <v>2647</v>
      </c>
      <c r="C95" s="83" t="s">
        <v>2291</v>
      </c>
    </row>
    <row r="96" spans="1:3" ht="21.75" customHeight="1" x14ac:dyDescent="0.25">
      <c r="A96" s="120">
        <v>94</v>
      </c>
      <c r="B96" s="118" t="s">
        <v>2655</v>
      </c>
      <c r="C96" s="83" t="s">
        <v>2291</v>
      </c>
    </row>
    <row r="97" spans="1:3" ht="21.75" customHeight="1" x14ac:dyDescent="0.25">
      <c r="A97" s="120">
        <v>95</v>
      </c>
      <c r="B97" s="118" t="s">
        <v>3012</v>
      </c>
      <c r="C97" s="83" t="s">
        <v>2291</v>
      </c>
    </row>
    <row r="98" spans="1:3" ht="21.75" customHeight="1" x14ac:dyDescent="0.25">
      <c r="A98" s="120">
        <v>96</v>
      </c>
      <c r="B98" s="118" t="s">
        <v>2663</v>
      </c>
      <c r="C98" s="83" t="s">
        <v>2291</v>
      </c>
    </row>
    <row r="99" spans="1:3" ht="21.75" customHeight="1" x14ac:dyDescent="0.25">
      <c r="A99" s="120">
        <v>97</v>
      </c>
      <c r="B99" s="144" t="s">
        <v>2664</v>
      </c>
      <c r="C99" s="83" t="s">
        <v>2291</v>
      </c>
    </row>
    <row r="100" spans="1:3" ht="21.75" customHeight="1" x14ac:dyDescent="0.25">
      <c r="A100" s="120">
        <v>98</v>
      </c>
      <c r="B100" s="118" t="s">
        <v>2687</v>
      </c>
      <c r="C100" s="83" t="s">
        <v>2291</v>
      </c>
    </row>
    <row r="101" spans="1:3" ht="21.75" customHeight="1" x14ac:dyDescent="0.25">
      <c r="A101" s="120">
        <v>99</v>
      </c>
      <c r="B101" s="118" t="s">
        <v>2689</v>
      </c>
      <c r="C101" s="83" t="s">
        <v>2291</v>
      </c>
    </row>
    <row r="102" spans="1:3" ht="21.75" customHeight="1" x14ac:dyDescent="0.25">
      <c r="A102" s="120">
        <v>100</v>
      </c>
      <c r="B102" s="118" t="s">
        <v>2693</v>
      </c>
      <c r="C102" s="83" t="s">
        <v>2291</v>
      </c>
    </row>
    <row r="103" spans="1:3" ht="21.75" customHeight="1" x14ac:dyDescent="0.25">
      <c r="A103" s="120">
        <v>101</v>
      </c>
      <c r="B103" s="118" t="s">
        <v>2702</v>
      </c>
      <c r="C103" s="83" t="s">
        <v>2291</v>
      </c>
    </row>
    <row r="104" spans="1:3" ht="21.75" customHeight="1" x14ac:dyDescent="0.25">
      <c r="A104" s="120">
        <v>102</v>
      </c>
      <c r="B104" s="169" t="s">
        <v>3084</v>
      </c>
      <c r="C104" s="83" t="s">
        <v>2279</v>
      </c>
    </row>
    <row r="105" spans="1:3" ht="21.75" customHeight="1" x14ac:dyDescent="0.25">
      <c r="A105" s="120">
        <v>103</v>
      </c>
      <c r="B105" s="169" t="s">
        <v>2145</v>
      </c>
      <c r="C105" s="83" t="s">
        <v>2279</v>
      </c>
    </row>
    <row r="106" spans="1:3" ht="21.75" customHeight="1" x14ac:dyDescent="0.25">
      <c r="A106" s="120">
        <v>104</v>
      </c>
      <c r="B106" s="169" t="s">
        <v>2727</v>
      </c>
      <c r="C106" s="83" t="s">
        <v>2279</v>
      </c>
    </row>
    <row r="107" spans="1:3" ht="21.75" customHeight="1" x14ac:dyDescent="0.25">
      <c r="A107" s="120">
        <v>105</v>
      </c>
      <c r="B107" s="118" t="s">
        <v>2762</v>
      </c>
      <c r="C107" s="83" t="s">
        <v>2291</v>
      </c>
    </row>
    <row r="108" spans="1:3" ht="21.75" customHeight="1" x14ac:dyDescent="0.25">
      <c r="A108" s="120">
        <v>106</v>
      </c>
      <c r="B108" s="169" t="s">
        <v>2763</v>
      </c>
      <c r="C108" s="83" t="s">
        <v>2279</v>
      </c>
    </row>
    <row r="109" spans="1:3" ht="21.75" customHeight="1" x14ac:dyDescent="0.25">
      <c r="A109" s="120">
        <v>107</v>
      </c>
      <c r="B109" s="118" t="s">
        <v>2765</v>
      </c>
      <c r="C109" s="83" t="s">
        <v>2291</v>
      </c>
    </row>
    <row r="110" spans="1:3" ht="21.75" customHeight="1" x14ac:dyDescent="0.25">
      <c r="A110" s="120">
        <v>108</v>
      </c>
      <c r="B110" s="118" t="s">
        <v>2780</v>
      </c>
      <c r="C110" s="83" t="s">
        <v>2291</v>
      </c>
    </row>
    <row r="111" spans="1:3" ht="21.75" customHeight="1" x14ac:dyDescent="0.25">
      <c r="A111" s="120">
        <v>109</v>
      </c>
      <c r="B111" s="169" t="s">
        <v>3013</v>
      </c>
      <c r="C111" s="83" t="s">
        <v>2279</v>
      </c>
    </row>
    <row r="112" spans="1:3" ht="21.75" customHeight="1" x14ac:dyDescent="0.25">
      <c r="A112" s="120">
        <v>110</v>
      </c>
      <c r="B112" s="119" t="s">
        <v>3009</v>
      </c>
      <c r="C112" s="83" t="s">
        <v>2291</v>
      </c>
    </row>
    <row r="113" spans="1:3" ht="21.75" customHeight="1" x14ac:dyDescent="0.25">
      <c r="A113" s="120">
        <v>111</v>
      </c>
      <c r="B113" s="119" t="s">
        <v>3010</v>
      </c>
      <c r="C113" s="83" t="s">
        <v>2291</v>
      </c>
    </row>
    <row r="114" spans="1:3" ht="21.75" customHeight="1" x14ac:dyDescent="0.25">
      <c r="A114" s="120">
        <v>112</v>
      </c>
      <c r="B114" s="119" t="s">
        <v>2967</v>
      </c>
      <c r="C114" s="83" t="s">
        <v>2291</v>
      </c>
    </row>
    <row r="115" spans="1:3" ht="21.75" customHeight="1" x14ac:dyDescent="0.25">
      <c r="A115" s="120">
        <v>113</v>
      </c>
      <c r="B115" s="119" t="s">
        <v>2971</v>
      </c>
      <c r="C115" s="83" t="s">
        <v>2291</v>
      </c>
    </row>
    <row r="116" spans="1:3" ht="21.75" customHeight="1" x14ac:dyDescent="0.25">
      <c r="A116" s="120">
        <v>114</v>
      </c>
      <c r="B116" s="119" t="s">
        <v>3011</v>
      </c>
      <c r="C116" s="83" t="s">
        <v>2291</v>
      </c>
    </row>
    <row r="117" spans="1:3" ht="21.75" customHeight="1" x14ac:dyDescent="0.25">
      <c r="A117" s="120">
        <v>115</v>
      </c>
      <c r="B117" s="181" t="s">
        <v>2983</v>
      </c>
      <c r="C117" s="181" t="s">
        <v>2937</v>
      </c>
    </row>
    <row r="118" spans="1:3" ht="21.75" customHeight="1" x14ac:dyDescent="0.25">
      <c r="A118" s="120">
        <v>116</v>
      </c>
      <c r="B118" s="119" t="s">
        <v>2991</v>
      </c>
      <c r="C118" s="83" t="s">
        <v>2291</v>
      </c>
    </row>
    <row r="119" spans="1:3" ht="21.75" customHeight="1" x14ac:dyDescent="0.25">
      <c r="A119" s="120">
        <v>117</v>
      </c>
      <c r="B119" s="119" t="s">
        <v>3008</v>
      </c>
      <c r="C119" s="83" t="s">
        <v>2291</v>
      </c>
    </row>
    <row r="120" spans="1:3" ht="19.5" customHeight="1" x14ac:dyDescent="0.25">
      <c r="A120" s="120">
        <v>118</v>
      </c>
      <c r="B120" s="116" t="s">
        <v>3055</v>
      </c>
      <c r="C120" s="83"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281</v>
      </c>
      <c r="D3" s="190" t="s">
        <v>9</v>
      </c>
      <c r="E3" s="190"/>
      <c r="F3" s="3" t="s">
        <v>282</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283</v>
      </c>
      <c r="B8" s="31" t="s">
        <v>30</v>
      </c>
      <c r="C8" s="31" t="s">
        <v>31</v>
      </c>
      <c r="D8" s="20" t="s">
        <v>88</v>
      </c>
      <c r="E8" s="7">
        <v>43970</v>
      </c>
      <c r="F8" s="7">
        <v>43961</v>
      </c>
      <c r="G8" s="34"/>
      <c r="H8" s="8">
        <f>F8+(365*4)</f>
        <v>45421</v>
      </c>
      <c r="I8" s="11">
        <f t="shared" ref="I8:I44" ca="1" si="0">IF(ISBLANK(H8),"",H8-DATE(YEAR(NOW()),MONTH(NOW()),DAY(NOW())))</f>
        <v>828</v>
      </c>
      <c r="J8" s="9" t="str">
        <f t="shared" ref="J8:J44" ca="1" si="1">IF(I8="","",IF(I8&lt;0,"OVERDUE","NOT DUE"))</f>
        <v>NOT DUE</v>
      </c>
      <c r="K8" s="30" t="s">
        <v>126</v>
      </c>
      <c r="L8" s="10"/>
    </row>
    <row r="9" spans="1:12" x14ac:dyDescent="0.25">
      <c r="A9" s="9" t="s">
        <v>284</v>
      </c>
      <c r="B9" s="31" t="s">
        <v>32</v>
      </c>
      <c r="C9" s="31" t="s">
        <v>33</v>
      </c>
      <c r="D9" s="20" t="s">
        <v>89</v>
      </c>
      <c r="E9" s="7">
        <v>43970</v>
      </c>
      <c r="F9" s="7">
        <v>44326</v>
      </c>
      <c r="G9" s="34"/>
      <c r="H9" s="8">
        <f>F9+365</f>
        <v>44691</v>
      </c>
      <c r="I9" s="11">
        <f t="shared" ca="1" si="0"/>
        <v>98</v>
      </c>
      <c r="J9" s="9" t="str">
        <f t="shared" ca="1" si="1"/>
        <v>NOT DUE</v>
      </c>
      <c r="K9" s="14"/>
      <c r="L9" s="10"/>
    </row>
    <row r="10" spans="1:12" ht="25.5" x14ac:dyDescent="0.25">
      <c r="A10" s="9" t="s">
        <v>285</v>
      </c>
      <c r="B10" s="31" t="s">
        <v>34</v>
      </c>
      <c r="C10" s="31" t="s">
        <v>35</v>
      </c>
      <c r="D10" s="20" t="s">
        <v>2</v>
      </c>
      <c r="E10" s="7">
        <v>43970</v>
      </c>
      <c r="F10" s="7">
        <v>44566</v>
      </c>
      <c r="G10" s="34"/>
      <c r="H10" s="8">
        <f>F10+30</f>
        <v>44596</v>
      </c>
      <c r="I10" s="11">
        <f t="shared" ca="1" si="0"/>
        <v>3</v>
      </c>
      <c r="J10" s="9" t="str">
        <f t="shared" ca="1" si="1"/>
        <v>NOT DUE</v>
      </c>
      <c r="K10" s="14"/>
      <c r="L10" s="10"/>
    </row>
    <row r="11" spans="1:12" ht="25.5" x14ac:dyDescent="0.25">
      <c r="A11" s="9" t="s">
        <v>286</v>
      </c>
      <c r="B11" s="31" t="s">
        <v>36</v>
      </c>
      <c r="C11" s="31" t="s">
        <v>37</v>
      </c>
      <c r="D11" s="20" t="s">
        <v>89</v>
      </c>
      <c r="E11" s="7">
        <v>43970</v>
      </c>
      <c r="F11" s="7">
        <v>44326</v>
      </c>
      <c r="G11" s="34"/>
      <c r="H11" s="8">
        <f t="shared" ref="H11:H44" si="2">F11+365</f>
        <v>44691</v>
      </c>
      <c r="I11" s="11">
        <f t="shared" ca="1" si="0"/>
        <v>98</v>
      </c>
      <c r="J11" s="9" t="str">
        <f t="shared" ca="1" si="1"/>
        <v>NOT DUE</v>
      </c>
      <c r="K11" s="14"/>
      <c r="L11" s="10"/>
    </row>
    <row r="12" spans="1:12" ht="25.5" x14ac:dyDescent="0.25">
      <c r="A12" s="9" t="s">
        <v>287</v>
      </c>
      <c r="B12" s="31" t="s">
        <v>36</v>
      </c>
      <c r="C12" s="31" t="s">
        <v>38</v>
      </c>
      <c r="D12" s="20" t="s">
        <v>89</v>
      </c>
      <c r="E12" s="7">
        <v>43970</v>
      </c>
      <c r="F12" s="7">
        <v>44326</v>
      </c>
      <c r="G12" s="34"/>
      <c r="H12" s="8">
        <f t="shared" si="2"/>
        <v>44691</v>
      </c>
      <c r="I12" s="11">
        <f t="shared" ca="1" si="0"/>
        <v>98</v>
      </c>
      <c r="J12" s="9" t="str">
        <f t="shared" ca="1" si="1"/>
        <v>NOT DUE</v>
      </c>
      <c r="K12" s="14"/>
      <c r="L12" s="10"/>
    </row>
    <row r="13" spans="1:12" ht="25.5" x14ac:dyDescent="0.25">
      <c r="A13" s="9" t="s">
        <v>288</v>
      </c>
      <c r="B13" s="31" t="s">
        <v>39</v>
      </c>
      <c r="C13" s="31" t="s">
        <v>40</v>
      </c>
      <c r="D13" s="20" t="s">
        <v>89</v>
      </c>
      <c r="E13" s="7">
        <v>43970</v>
      </c>
      <c r="F13" s="7">
        <v>44326</v>
      </c>
      <c r="G13" s="34"/>
      <c r="H13" s="8">
        <f t="shared" si="2"/>
        <v>44691</v>
      </c>
      <c r="I13" s="11">
        <f t="shared" ca="1" si="0"/>
        <v>98</v>
      </c>
      <c r="J13" s="9" t="str">
        <f t="shared" ca="1" si="1"/>
        <v>NOT DUE</v>
      </c>
      <c r="K13" s="14"/>
      <c r="L13" s="10"/>
    </row>
    <row r="14" spans="1:12" ht="25.5" x14ac:dyDescent="0.25">
      <c r="A14" s="9" t="s">
        <v>289</v>
      </c>
      <c r="B14" s="31" t="s">
        <v>39</v>
      </c>
      <c r="C14" s="31" t="s">
        <v>41</v>
      </c>
      <c r="D14" s="20" t="s">
        <v>89</v>
      </c>
      <c r="E14" s="7">
        <v>43970</v>
      </c>
      <c r="F14" s="7">
        <v>44326</v>
      </c>
      <c r="G14" s="34"/>
      <c r="H14" s="8">
        <f t="shared" si="2"/>
        <v>44691</v>
      </c>
      <c r="I14" s="11">
        <f t="shared" ca="1" si="0"/>
        <v>98</v>
      </c>
      <c r="J14" s="9" t="str">
        <f t="shared" ca="1" si="1"/>
        <v>NOT DUE</v>
      </c>
      <c r="K14" s="14"/>
      <c r="L14" s="10"/>
    </row>
    <row r="15" spans="1:12" ht="38.25" x14ac:dyDescent="0.25">
      <c r="A15" s="9" t="s">
        <v>290</v>
      </c>
      <c r="B15" s="31" t="s">
        <v>42</v>
      </c>
      <c r="C15" s="31" t="s">
        <v>43</v>
      </c>
      <c r="D15" s="20" t="s">
        <v>89</v>
      </c>
      <c r="E15" s="7">
        <v>43970</v>
      </c>
      <c r="F15" s="7">
        <v>44326</v>
      </c>
      <c r="G15" s="34"/>
      <c r="H15" s="8">
        <f t="shared" si="2"/>
        <v>44691</v>
      </c>
      <c r="I15" s="11">
        <f t="shared" ca="1" si="0"/>
        <v>98</v>
      </c>
      <c r="J15" s="9" t="str">
        <f t="shared" ca="1" si="1"/>
        <v>NOT DUE</v>
      </c>
      <c r="K15" s="14"/>
      <c r="L15" s="10"/>
    </row>
    <row r="16" spans="1:12" ht="38.25" x14ac:dyDescent="0.25">
      <c r="A16" s="9" t="s">
        <v>291</v>
      </c>
      <c r="B16" s="31" t="s">
        <v>42</v>
      </c>
      <c r="C16" s="31" t="s">
        <v>41</v>
      </c>
      <c r="D16" s="20" t="s">
        <v>89</v>
      </c>
      <c r="E16" s="7">
        <v>43970</v>
      </c>
      <c r="F16" s="7">
        <v>44326</v>
      </c>
      <c r="G16" s="34"/>
      <c r="H16" s="8">
        <f t="shared" si="2"/>
        <v>44691</v>
      </c>
      <c r="I16" s="11">
        <f t="shared" ca="1" si="0"/>
        <v>98</v>
      </c>
      <c r="J16" s="9" t="str">
        <f t="shared" ca="1" si="1"/>
        <v>NOT DUE</v>
      </c>
      <c r="K16" s="14"/>
      <c r="L16" s="10"/>
    </row>
    <row r="17" spans="1:12" ht="15" customHeight="1" x14ac:dyDescent="0.25">
      <c r="A17" s="9" t="s">
        <v>292</v>
      </c>
      <c r="B17" s="31" t="s">
        <v>44</v>
      </c>
      <c r="C17" s="31" t="s">
        <v>45</v>
      </c>
      <c r="D17" s="20" t="s">
        <v>89</v>
      </c>
      <c r="E17" s="7">
        <v>43970</v>
      </c>
      <c r="F17" s="7">
        <v>44326</v>
      </c>
      <c r="G17" s="34"/>
      <c r="H17" s="8">
        <f t="shared" si="2"/>
        <v>44691</v>
      </c>
      <c r="I17" s="11">
        <f t="shared" ca="1" si="0"/>
        <v>98</v>
      </c>
      <c r="J17" s="9" t="str">
        <f t="shared" ca="1" si="1"/>
        <v>NOT DUE</v>
      </c>
      <c r="K17" s="14"/>
      <c r="L17" s="10"/>
    </row>
    <row r="18" spans="1:12" ht="25.5" x14ac:dyDescent="0.25">
      <c r="A18" s="9" t="s">
        <v>293</v>
      </c>
      <c r="B18" s="31" t="s">
        <v>46</v>
      </c>
      <c r="C18" s="31" t="s">
        <v>47</v>
      </c>
      <c r="D18" s="20" t="s">
        <v>89</v>
      </c>
      <c r="E18" s="7">
        <v>43970</v>
      </c>
      <c r="F18" s="7">
        <v>44326</v>
      </c>
      <c r="G18" s="34"/>
      <c r="H18" s="8">
        <f t="shared" si="2"/>
        <v>44691</v>
      </c>
      <c r="I18" s="11">
        <f t="shared" ca="1" si="0"/>
        <v>98</v>
      </c>
      <c r="J18" s="9" t="str">
        <f t="shared" ca="1" si="1"/>
        <v>NOT DUE</v>
      </c>
      <c r="K18" s="14"/>
      <c r="L18" s="10"/>
    </row>
    <row r="19" spans="1:12" ht="25.5" x14ac:dyDescent="0.25">
      <c r="A19" s="9" t="s">
        <v>294</v>
      </c>
      <c r="B19" s="31" t="s">
        <v>48</v>
      </c>
      <c r="C19" s="31" t="s">
        <v>49</v>
      </c>
      <c r="D19" s="20" t="s">
        <v>89</v>
      </c>
      <c r="E19" s="7">
        <v>43970</v>
      </c>
      <c r="F19" s="7">
        <v>44326</v>
      </c>
      <c r="G19" s="34"/>
      <c r="H19" s="8">
        <f t="shared" si="2"/>
        <v>44691</v>
      </c>
      <c r="I19" s="11">
        <f t="shared" ca="1" si="0"/>
        <v>98</v>
      </c>
      <c r="J19" s="9" t="str">
        <f t="shared" ca="1" si="1"/>
        <v>NOT DUE</v>
      </c>
      <c r="K19" s="14"/>
      <c r="L19" s="10"/>
    </row>
    <row r="20" spans="1:12" x14ac:dyDescent="0.25">
      <c r="A20" s="9" t="s">
        <v>295</v>
      </c>
      <c r="B20" s="31" t="s">
        <v>50</v>
      </c>
      <c r="C20" s="31" t="s">
        <v>51</v>
      </c>
      <c r="D20" s="20" t="s">
        <v>89</v>
      </c>
      <c r="E20" s="7">
        <v>43970</v>
      </c>
      <c r="F20" s="7">
        <v>44326</v>
      </c>
      <c r="G20" s="34"/>
      <c r="H20" s="8">
        <f t="shared" si="2"/>
        <v>44691</v>
      </c>
      <c r="I20" s="11">
        <f t="shared" ca="1" si="0"/>
        <v>98</v>
      </c>
      <c r="J20" s="9" t="str">
        <f t="shared" ca="1" si="1"/>
        <v>NOT DUE</v>
      </c>
      <c r="K20" s="14"/>
      <c r="L20" s="10"/>
    </row>
    <row r="21" spans="1:12" x14ac:dyDescent="0.25">
      <c r="A21" s="9" t="s">
        <v>296</v>
      </c>
      <c r="B21" s="31" t="s">
        <v>52</v>
      </c>
      <c r="C21" s="31" t="s">
        <v>53</v>
      </c>
      <c r="D21" s="20" t="s">
        <v>89</v>
      </c>
      <c r="E21" s="7">
        <v>43970</v>
      </c>
      <c r="F21" s="7">
        <v>44326</v>
      </c>
      <c r="G21" s="34"/>
      <c r="H21" s="8">
        <f t="shared" si="2"/>
        <v>44691</v>
      </c>
      <c r="I21" s="11">
        <f t="shared" ca="1" si="0"/>
        <v>98</v>
      </c>
      <c r="J21" s="9" t="str">
        <f t="shared" ca="1" si="1"/>
        <v>NOT DUE</v>
      </c>
      <c r="K21" s="14"/>
      <c r="L21" s="10"/>
    </row>
    <row r="22" spans="1:12" ht="25.5" x14ac:dyDescent="0.25">
      <c r="A22" s="9" t="s">
        <v>297</v>
      </c>
      <c r="B22" s="31" t="s">
        <v>54</v>
      </c>
      <c r="C22" s="31" t="s">
        <v>55</v>
      </c>
      <c r="D22" s="20" t="s">
        <v>89</v>
      </c>
      <c r="E22" s="7">
        <v>43970</v>
      </c>
      <c r="F22" s="7">
        <v>44326</v>
      </c>
      <c r="G22" s="34"/>
      <c r="H22" s="8">
        <f t="shared" si="2"/>
        <v>44691</v>
      </c>
      <c r="I22" s="11">
        <f t="shared" ca="1" si="0"/>
        <v>98</v>
      </c>
      <c r="J22" s="9" t="str">
        <f t="shared" ca="1" si="1"/>
        <v>NOT DUE</v>
      </c>
      <c r="K22" s="14"/>
      <c r="L22" s="10"/>
    </row>
    <row r="23" spans="1:12" ht="15" customHeight="1" x14ac:dyDescent="0.25">
      <c r="A23" s="9" t="s">
        <v>298</v>
      </c>
      <c r="B23" s="31" t="s">
        <v>56</v>
      </c>
      <c r="C23" s="31" t="s">
        <v>57</v>
      </c>
      <c r="D23" s="20" t="s">
        <v>89</v>
      </c>
      <c r="E23" s="7">
        <v>43970</v>
      </c>
      <c r="F23" s="7">
        <v>44326</v>
      </c>
      <c r="G23" s="34"/>
      <c r="H23" s="8">
        <f t="shared" si="2"/>
        <v>44691</v>
      </c>
      <c r="I23" s="11">
        <f t="shared" ca="1" si="0"/>
        <v>98</v>
      </c>
      <c r="J23" s="9" t="str">
        <f t="shared" ca="1" si="1"/>
        <v>NOT DUE</v>
      </c>
      <c r="K23" s="14"/>
      <c r="L23" s="10"/>
    </row>
    <row r="24" spans="1:12" x14ac:dyDescent="0.25">
      <c r="A24" s="9" t="s">
        <v>299</v>
      </c>
      <c r="B24" s="31" t="s">
        <v>52</v>
      </c>
      <c r="C24" s="31" t="s">
        <v>58</v>
      </c>
      <c r="D24" s="20" t="s">
        <v>89</v>
      </c>
      <c r="E24" s="7">
        <v>43970</v>
      </c>
      <c r="F24" s="7">
        <v>44326</v>
      </c>
      <c r="G24" s="34"/>
      <c r="H24" s="8">
        <f t="shared" si="2"/>
        <v>44691</v>
      </c>
      <c r="I24" s="11">
        <f t="shared" ca="1" si="0"/>
        <v>98</v>
      </c>
      <c r="J24" s="9" t="str">
        <f t="shared" ca="1" si="1"/>
        <v>NOT DUE</v>
      </c>
      <c r="K24" s="14"/>
      <c r="L24" s="10"/>
    </row>
    <row r="25" spans="1:12" x14ac:dyDescent="0.25">
      <c r="A25" s="9" t="s">
        <v>300</v>
      </c>
      <c r="B25" s="31" t="s">
        <v>59</v>
      </c>
      <c r="C25" s="31" t="s">
        <v>60</v>
      </c>
      <c r="D25" s="20" t="s">
        <v>89</v>
      </c>
      <c r="E25" s="7">
        <v>43970</v>
      </c>
      <c r="F25" s="7">
        <v>44326</v>
      </c>
      <c r="G25" s="34"/>
      <c r="H25" s="8">
        <f t="shared" si="2"/>
        <v>44691</v>
      </c>
      <c r="I25" s="11">
        <f t="shared" ca="1" si="0"/>
        <v>98</v>
      </c>
      <c r="J25" s="9" t="str">
        <f t="shared" ca="1" si="1"/>
        <v>NOT DUE</v>
      </c>
      <c r="K25" s="14"/>
      <c r="L25" s="10"/>
    </row>
    <row r="26" spans="1:12" ht="25.5" x14ac:dyDescent="0.25">
      <c r="A26" s="9" t="s">
        <v>301</v>
      </c>
      <c r="B26" s="31" t="s">
        <v>61</v>
      </c>
      <c r="C26" s="31" t="s">
        <v>62</v>
      </c>
      <c r="D26" s="20" t="s">
        <v>89</v>
      </c>
      <c r="E26" s="7">
        <v>43970</v>
      </c>
      <c r="F26" s="7">
        <v>44326</v>
      </c>
      <c r="G26" s="34"/>
      <c r="H26" s="8">
        <f t="shared" si="2"/>
        <v>44691</v>
      </c>
      <c r="I26" s="11">
        <f t="shared" ca="1" si="0"/>
        <v>98</v>
      </c>
      <c r="J26" s="9" t="str">
        <f t="shared" ca="1" si="1"/>
        <v>NOT DUE</v>
      </c>
      <c r="K26" s="14"/>
      <c r="L26" s="10"/>
    </row>
    <row r="27" spans="1:12" ht="25.5" x14ac:dyDescent="0.25">
      <c r="A27" s="9" t="s">
        <v>302</v>
      </c>
      <c r="B27" s="31" t="s">
        <v>63</v>
      </c>
      <c r="C27" s="31" t="s">
        <v>38</v>
      </c>
      <c r="D27" s="20" t="s">
        <v>89</v>
      </c>
      <c r="E27" s="7">
        <v>43970</v>
      </c>
      <c r="F27" s="7">
        <v>44326</v>
      </c>
      <c r="G27" s="34"/>
      <c r="H27" s="8">
        <f t="shared" si="2"/>
        <v>44691</v>
      </c>
      <c r="I27" s="11">
        <f t="shared" ca="1" si="0"/>
        <v>98</v>
      </c>
      <c r="J27" s="9" t="str">
        <f t="shared" ca="1" si="1"/>
        <v>NOT DUE</v>
      </c>
      <c r="K27" s="14"/>
      <c r="L27" s="10"/>
    </row>
    <row r="28" spans="1:12" ht="25.5" x14ac:dyDescent="0.25">
      <c r="A28" s="9" t="s">
        <v>303</v>
      </c>
      <c r="B28" s="31" t="s">
        <v>63</v>
      </c>
      <c r="C28" s="31" t="s">
        <v>64</v>
      </c>
      <c r="D28" s="20" t="s">
        <v>89</v>
      </c>
      <c r="E28" s="7">
        <v>43970</v>
      </c>
      <c r="F28" s="7">
        <v>44326</v>
      </c>
      <c r="G28" s="34"/>
      <c r="H28" s="8">
        <f t="shared" si="2"/>
        <v>44691</v>
      </c>
      <c r="I28" s="11">
        <f t="shared" ca="1" si="0"/>
        <v>98</v>
      </c>
      <c r="J28" s="9" t="str">
        <f t="shared" ca="1" si="1"/>
        <v>NOT DUE</v>
      </c>
      <c r="K28" s="14"/>
      <c r="L28" s="10"/>
    </row>
    <row r="29" spans="1:12" x14ac:dyDescent="0.25">
      <c r="A29" s="9" t="s">
        <v>304</v>
      </c>
      <c r="B29" s="31" t="s">
        <v>65</v>
      </c>
      <c r="C29" s="31" t="s">
        <v>66</v>
      </c>
      <c r="D29" s="20" t="s">
        <v>89</v>
      </c>
      <c r="E29" s="7">
        <v>43970</v>
      </c>
      <c r="F29" s="7">
        <v>44326</v>
      </c>
      <c r="G29" s="34"/>
      <c r="H29" s="8">
        <f t="shared" si="2"/>
        <v>44691</v>
      </c>
      <c r="I29" s="11">
        <f t="shared" ca="1" si="0"/>
        <v>98</v>
      </c>
      <c r="J29" s="9" t="str">
        <f t="shared" ca="1" si="1"/>
        <v>NOT DUE</v>
      </c>
      <c r="K29" s="14"/>
      <c r="L29" s="10"/>
    </row>
    <row r="30" spans="1:12" ht="25.5" x14ac:dyDescent="0.25">
      <c r="A30" s="9" t="s">
        <v>305</v>
      </c>
      <c r="B30" s="31" t="s">
        <v>65</v>
      </c>
      <c r="C30" s="31" t="s">
        <v>67</v>
      </c>
      <c r="D30" s="20" t="s">
        <v>89</v>
      </c>
      <c r="E30" s="7">
        <v>43970</v>
      </c>
      <c r="F30" s="7">
        <v>44326</v>
      </c>
      <c r="G30" s="34"/>
      <c r="H30" s="8">
        <f t="shared" si="2"/>
        <v>44691</v>
      </c>
      <c r="I30" s="11">
        <f t="shared" ca="1" si="0"/>
        <v>98</v>
      </c>
      <c r="J30" s="9" t="str">
        <f t="shared" ca="1" si="1"/>
        <v>NOT DUE</v>
      </c>
      <c r="K30" s="14"/>
      <c r="L30" s="10"/>
    </row>
    <row r="31" spans="1:12" ht="25.5" x14ac:dyDescent="0.25">
      <c r="A31" s="9" t="s">
        <v>306</v>
      </c>
      <c r="B31" s="31" t="s">
        <v>65</v>
      </c>
      <c r="C31" s="31" t="s">
        <v>3076</v>
      </c>
      <c r="D31" s="20" t="s">
        <v>1</v>
      </c>
      <c r="E31" s="7">
        <v>43970</v>
      </c>
      <c r="F31" s="7">
        <v>44326</v>
      </c>
      <c r="G31" s="34"/>
      <c r="H31" s="8">
        <f t="shared" si="2"/>
        <v>44691</v>
      </c>
      <c r="I31" s="11">
        <f t="shared" ca="1" si="0"/>
        <v>98</v>
      </c>
      <c r="J31" s="9" t="str">
        <f t="shared" ca="1" si="1"/>
        <v>NOT DUE</v>
      </c>
      <c r="K31" s="14"/>
      <c r="L31" s="10"/>
    </row>
    <row r="32" spans="1:12" x14ac:dyDescent="0.25">
      <c r="A32" s="9" t="s">
        <v>307</v>
      </c>
      <c r="B32" s="31" t="s">
        <v>32</v>
      </c>
      <c r="C32" s="31" t="s">
        <v>68</v>
      </c>
      <c r="D32" s="20" t="s">
        <v>89</v>
      </c>
      <c r="E32" s="7">
        <v>43970</v>
      </c>
      <c r="F32" s="7">
        <v>44326</v>
      </c>
      <c r="G32" s="34"/>
      <c r="H32" s="8">
        <f t="shared" si="2"/>
        <v>44691</v>
      </c>
      <c r="I32" s="11">
        <f t="shared" ca="1" si="0"/>
        <v>98</v>
      </c>
      <c r="J32" s="9" t="str">
        <f t="shared" ca="1" si="1"/>
        <v>NOT DUE</v>
      </c>
      <c r="K32" s="14"/>
      <c r="L32" s="10"/>
    </row>
    <row r="33" spans="1:12" x14ac:dyDescent="0.25">
      <c r="A33" s="9" t="s">
        <v>308</v>
      </c>
      <c r="B33" s="31" t="s">
        <v>32</v>
      </c>
      <c r="C33" s="31" t="s">
        <v>69</v>
      </c>
      <c r="D33" s="20" t="s">
        <v>89</v>
      </c>
      <c r="E33" s="7">
        <v>43970</v>
      </c>
      <c r="F33" s="7">
        <v>44326</v>
      </c>
      <c r="G33" s="34"/>
      <c r="H33" s="8">
        <f t="shared" si="2"/>
        <v>44691</v>
      </c>
      <c r="I33" s="11">
        <f t="shared" ca="1" si="0"/>
        <v>98</v>
      </c>
      <c r="J33" s="9" t="str">
        <f t="shared" ca="1" si="1"/>
        <v>NOT DUE</v>
      </c>
      <c r="K33" s="14"/>
      <c r="L33" s="10"/>
    </row>
    <row r="34" spans="1:12" ht="25.5" x14ac:dyDescent="0.25">
      <c r="A34" s="9" t="s">
        <v>309</v>
      </c>
      <c r="B34" s="31" t="s">
        <v>70</v>
      </c>
      <c r="C34" s="31" t="s">
        <v>71</v>
      </c>
      <c r="D34" s="20" t="s">
        <v>89</v>
      </c>
      <c r="E34" s="7">
        <v>43970</v>
      </c>
      <c r="F34" s="7">
        <v>44326</v>
      </c>
      <c r="G34" s="34"/>
      <c r="H34" s="8">
        <f t="shared" si="2"/>
        <v>44691</v>
      </c>
      <c r="I34" s="11">
        <f t="shared" ca="1" si="0"/>
        <v>98</v>
      </c>
      <c r="J34" s="9" t="str">
        <f t="shared" ca="1" si="1"/>
        <v>NOT DUE</v>
      </c>
      <c r="K34" s="14"/>
      <c r="L34" s="10"/>
    </row>
    <row r="35" spans="1:12" x14ac:dyDescent="0.25">
      <c r="A35" s="9" t="s">
        <v>310</v>
      </c>
      <c r="B35" s="31" t="s">
        <v>70</v>
      </c>
      <c r="C35" s="31" t="s">
        <v>72</v>
      </c>
      <c r="D35" s="20" t="s">
        <v>89</v>
      </c>
      <c r="E35" s="7">
        <v>43970</v>
      </c>
      <c r="F35" s="7">
        <v>44326</v>
      </c>
      <c r="G35" s="34"/>
      <c r="H35" s="8">
        <f t="shared" si="2"/>
        <v>44691</v>
      </c>
      <c r="I35" s="11">
        <f t="shared" ca="1" si="0"/>
        <v>98</v>
      </c>
      <c r="J35" s="9" t="str">
        <f t="shared" ca="1" si="1"/>
        <v>NOT DUE</v>
      </c>
      <c r="K35" s="14"/>
      <c r="L35" s="10"/>
    </row>
    <row r="36" spans="1:12" x14ac:dyDescent="0.25">
      <c r="A36" s="9" t="s">
        <v>311</v>
      </c>
      <c r="B36" s="31" t="s">
        <v>73</v>
      </c>
      <c r="C36" s="31" t="s">
        <v>74</v>
      </c>
      <c r="D36" s="20" t="s">
        <v>89</v>
      </c>
      <c r="E36" s="7">
        <v>43970</v>
      </c>
      <c r="F36" s="7">
        <v>44326</v>
      </c>
      <c r="G36" s="34"/>
      <c r="H36" s="8">
        <f t="shared" si="2"/>
        <v>44691</v>
      </c>
      <c r="I36" s="11">
        <f t="shared" ca="1" si="0"/>
        <v>98</v>
      </c>
      <c r="J36" s="9" t="str">
        <f t="shared" ca="1" si="1"/>
        <v>NOT DUE</v>
      </c>
      <c r="K36" s="14"/>
      <c r="L36" s="10"/>
    </row>
    <row r="37" spans="1:12" x14ac:dyDescent="0.25">
      <c r="A37" s="9" t="s">
        <v>312</v>
      </c>
      <c r="B37" s="31" t="s">
        <v>73</v>
      </c>
      <c r="C37" s="31" t="s">
        <v>75</v>
      </c>
      <c r="D37" s="20" t="s">
        <v>89</v>
      </c>
      <c r="E37" s="7">
        <v>43970</v>
      </c>
      <c r="F37" s="7">
        <v>44326</v>
      </c>
      <c r="G37" s="34"/>
      <c r="H37" s="8">
        <f t="shared" si="2"/>
        <v>44691</v>
      </c>
      <c r="I37" s="11">
        <f t="shared" ca="1" si="0"/>
        <v>98</v>
      </c>
      <c r="J37" s="9" t="str">
        <f t="shared" ca="1" si="1"/>
        <v>NOT DUE</v>
      </c>
      <c r="K37" s="14"/>
      <c r="L37" s="10"/>
    </row>
    <row r="38" spans="1:12" ht="38.25" x14ac:dyDescent="0.25">
      <c r="A38" s="9" t="s">
        <v>313</v>
      </c>
      <c r="B38" s="31" t="s">
        <v>76</v>
      </c>
      <c r="C38" s="31" t="s">
        <v>77</v>
      </c>
      <c r="D38" s="20" t="s">
        <v>89</v>
      </c>
      <c r="E38" s="7">
        <v>43970</v>
      </c>
      <c r="F38" s="7">
        <v>44326</v>
      </c>
      <c r="G38" s="34"/>
      <c r="H38" s="8">
        <f t="shared" si="2"/>
        <v>44691</v>
      </c>
      <c r="I38" s="11">
        <f t="shared" ca="1" si="0"/>
        <v>98</v>
      </c>
      <c r="J38" s="9" t="str">
        <f t="shared" ca="1" si="1"/>
        <v>NOT DUE</v>
      </c>
      <c r="K38" s="14"/>
      <c r="L38" s="10"/>
    </row>
    <row r="39" spans="1:12" ht="25.5" x14ac:dyDescent="0.25">
      <c r="A39" s="9" t="s">
        <v>314</v>
      </c>
      <c r="B39" s="31" t="s">
        <v>78</v>
      </c>
      <c r="C39" s="31" t="s">
        <v>79</v>
      </c>
      <c r="D39" s="20" t="s">
        <v>89</v>
      </c>
      <c r="E39" s="7">
        <v>43970</v>
      </c>
      <c r="F39" s="7">
        <v>44326</v>
      </c>
      <c r="G39" s="34"/>
      <c r="H39" s="8">
        <f t="shared" si="2"/>
        <v>44691</v>
      </c>
      <c r="I39" s="11">
        <f t="shared" ca="1" si="0"/>
        <v>98</v>
      </c>
      <c r="J39" s="9" t="str">
        <f t="shared" ca="1" si="1"/>
        <v>NOT DUE</v>
      </c>
      <c r="K39" s="14"/>
      <c r="L39" s="10"/>
    </row>
    <row r="40" spans="1:12" ht="38.25" x14ac:dyDescent="0.25">
      <c r="A40" s="9" t="s">
        <v>315</v>
      </c>
      <c r="B40" s="31" t="s">
        <v>80</v>
      </c>
      <c r="C40" s="31" t="s">
        <v>81</v>
      </c>
      <c r="D40" s="20" t="s">
        <v>89</v>
      </c>
      <c r="E40" s="7">
        <v>43970</v>
      </c>
      <c r="F40" s="7">
        <v>44326</v>
      </c>
      <c r="G40" s="34"/>
      <c r="H40" s="8">
        <f t="shared" si="2"/>
        <v>44691</v>
      </c>
      <c r="I40" s="11">
        <f t="shared" ca="1" si="0"/>
        <v>98</v>
      </c>
      <c r="J40" s="9" t="str">
        <f t="shared" ca="1" si="1"/>
        <v>NOT DUE</v>
      </c>
      <c r="K40" s="14"/>
      <c r="L40" s="10"/>
    </row>
    <row r="41" spans="1:12" ht="38.25" x14ac:dyDescent="0.25">
      <c r="A41" s="9" t="s">
        <v>316</v>
      </c>
      <c r="B41" s="31" t="s">
        <v>80</v>
      </c>
      <c r="C41" s="31" t="s">
        <v>82</v>
      </c>
      <c r="D41" s="20" t="s">
        <v>89</v>
      </c>
      <c r="E41" s="7">
        <v>43970</v>
      </c>
      <c r="F41" s="7">
        <v>44326</v>
      </c>
      <c r="G41" s="34"/>
      <c r="H41" s="8">
        <f t="shared" si="2"/>
        <v>44691</v>
      </c>
      <c r="I41" s="11">
        <f t="shared" ca="1" si="0"/>
        <v>98</v>
      </c>
      <c r="J41" s="9" t="str">
        <f t="shared" ca="1" si="1"/>
        <v>NOT DUE</v>
      </c>
      <c r="K41" s="14"/>
      <c r="L41" s="10"/>
    </row>
    <row r="42" spans="1:12" ht="25.5" x14ac:dyDescent="0.25">
      <c r="A42" s="9" t="s">
        <v>317</v>
      </c>
      <c r="B42" s="31" t="s">
        <v>83</v>
      </c>
      <c r="C42" s="31" t="s">
        <v>81</v>
      </c>
      <c r="D42" s="20" t="s">
        <v>89</v>
      </c>
      <c r="E42" s="7">
        <v>43970</v>
      </c>
      <c r="F42" s="7">
        <v>44326</v>
      </c>
      <c r="G42" s="34"/>
      <c r="H42" s="8">
        <f t="shared" si="2"/>
        <v>44691</v>
      </c>
      <c r="I42" s="11">
        <f t="shared" ca="1" si="0"/>
        <v>98</v>
      </c>
      <c r="J42" s="9" t="str">
        <f t="shared" ca="1" si="1"/>
        <v>NOT DUE</v>
      </c>
      <c r="K42" s="14"/>
      <c r="L42" s="10"/>
    </row>
    <row r="43" spans="1:12" ht="25.5" x14ac:dyDescent="0.25">
      <c r="A43" s="9" t="s">
        <v>318</v>
      </c>
      <c r="B43" s="31" t="s">
        <v>84</v>
      </c>
      <c r="C43" s="31" t="s">
        <v>85</v>
      </c>
      <c r="D43" s="20" t="s">
        <v>89</v>
      </c>
      <c r="E43" s="7">
        <v>43970</v>
      </c>
      <c r="F43" s="7">
        <v>44326</v>
      </c>
      <c r="G43" s="34"/>
      <c r="H43" s="8">
        <f t="shared" si="2"/>
        <v>44691</v>
      </c>
      <c r="I43" s="11">
        <f t="shared" ca="1" si="0"/>
        <v>98</v>
      </c>
      <c r="J43" s="9" t="str">
        <f t="shared" ca="1" si="1"/>
        <v>NOT DUE</v>
      </c>
      <c r="K43" s="14"/>
      <c r="L43" s="10"/>
    </row>
    <row r="44" spans="1:12" ht="25.5" x14ac:dyDescent="0.25">
      <c r="A44" s="9" t="s">
        <v>3082</v>
      </c>
      <c r="B44" s="31" t="s">
        <v>86</v>
      </c>
      <c r="C44" s="31" t="s">
        <v>87</v>
      </c>
      <c r="D44" s="20" t="s">
        <v>89</v>
      </c>
      <c r="E44" s="7">
        <v>43970</v>
      </c>
      <c r="F44" s="7">
        <v>44326</v>
      </c>
      <c r="G44" s="34"/>
      <c r="H44" s="8">
        <f t="shared" si="2"/>
        <v>44691</v>
      </c>
      <c r="I44" s="11">
        <f t="shared" ca="1" si="0"/>
        <v>98</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D53:E53"/>
    <mergeCell ref="G53:H53"/>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G17" sqref="G17"/>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2680</v>
      </c>
      <c r="D3" s="190" t="s">
        <v>9</v>
      </c>
      <c r="E3" s="190"/>
      <c r="F3" s="3" t="s">
        <v>2851</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2852</v>
      </c>
      <c r="B8" s="31" t="s">
        <v>2682</v>
      </c>
      <c r="C8" s="31" t="s">
        <v>2686</v>
      </c>
      <c r="D8" s="20" t="s">
        <v>2683</v>
      </c>
      <c r="E8" s="7">
        <v>43970</v>
      </c>
      <c r="F8" s="7">
        <v>44509</v>
      </c>
      <c r="G8" s="13" t="s">
        <v>3298</v>
      </c>
      <c r="H8" s="8">
        <f>F8+90</f>
        <v>44599</v>
      </c>
      <c r="I8" s="11">
        <f t="shared" ref="I8:I10" ca="1" si="0">IF(ISBLANK(H8),"",H8-DATE(YEAR(NOW()),MONTH(NOW()),DAY(NOW())))</f>
        <v>6</v>
      </c>
      <c r="J8" s="9" t="str">
        <f t="shared" ref="J8:J10" ca="1" si="1">IF(I8="","",IF(I8&lt;0,"OVERDUE","NOT DUE"))</f>
        <v>NOT DUE</v>
      </c>
      <c r="K8" s="31"/>
      <c r="L8" s="10"/>
    </row>
    <row r="9" spans="1:12" x14ac:dyDescent="0.25">
      <c r="A9" s="9" t="s">
        <v>2853</v>
      </c>
      <c r="B9" s="31" t="s">
        <v>2676</v>
      </c>
      <c r="C9" s="31" t="s">
        <v>2706</v>
      </c>
      <c r="D9" s="20" t="s">
        <v>2683</v>
      </c>
      <c r="E9" s="7">
        <v>43970</v>
      </c>
      <c r="F9" s="7">
        <v>44509</v>
      </c>
      <c r="G9" s="13" t="s">
        <v>3298</v>
      </c>
      <c r="H9" s="8">
        <f>F9+90</f>
        <v>44599</v>
      </c>
      <c r="I9" s="11">
        <f t="shared" ca="1" si="0"/>
        <v>6</v>
      </c>
      <c r="J9" s="9" t="str">
        <f t="shared" ca="1" si="1"/>
        <v>NOT DUE</v>
      </c>
      <c r="K9" s="31"/>
      <c r="L9" s="10"/>
    </row>
    <row r="10" spans="1:12" ht="25.5" x14ac:dyDescent="0.25">
      <c r="A10" s="9" t="s">
        <v>2854</v>
      </c>
      <c r="B10" s="31" t="s">
        <v>2684</v>
      </c>
      <c r="C10" s="31" t="s">
        <v>2685</v>
      </c>
      <c r="D10" s="20" t="s">
        <v>2683</v>
      </c>
      <c r="E10" s="7">
        <v>43970</v>
      </c>
      <c r="F10" s="7">
        <v>44509</v>
      </c>
      <c r="G10" s="13" t="s">
        <v>3298</v>
      </c>
      <c r="H10" s="8">
        <f>F10+90</f>
        <v>44599</v>
      </c>
      <c r="I10" s="11">
        <f t="shared" ca="1" si="0"/>
        <v>6</v>
      </c>
      <c r="J10" s="9" t="str">
        <f t="shared" ca="1" si="1"/>
        <v>NOT DUE</v>
      </c>
      <c r="K10" s="31"/>
      <c r="L10" s="10"/>
    </row>
    <row r="14" spans="1:12" x14ac:dyDescent="0.25">
      <c r="B14" t="s">
        <v>1414</v>
      </c>
      <c r="D14" s="27" t="s">
        <v>1462</v>
      </c>
      <c r="F14" t="s">
        <v>1463</v>
      </c>
    </row>
    <row r="18" spans="2:8" x14ac:dyDescent="0.25">
      <c r="C18" s="71"/>
      <c r="G18" s="72"/>
      <c r="H18" s="72"/>
    </row>
    <row r="19" spans="2:8" x14ac:dyDescent="0.25">
      <c r="B19" s="8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4" sqref="F14"/>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2689</v>
      </c>
      <c r="D3" s="190" t="s">
        <v>9</v>
      </c>
      <c r="E3" s="190"/>
      <c r="F3" s="3" t="s">
        <v>2855</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2856</v>
      </c>
      <c r="B8" s="31" t="s">
        <v>2688</v>
      </c>
      <c r="C8" s="31" t="s">
        <v>2686</v>
      </c>
      <c r="D8" s="20" t="s">
        <v>2683</v>
      </c>
      <c r="E8" s="7">
        <v>43970</v>
      </c>
      <c r="F8" s="7">
        <v>44515</v>
      </c>
      <c r="G8" s="13" t="s">
        <v>3298</v>
      </c>
      <c r="H8" s="8">
        <f>F8+90</f>
        <v>44605</v>
      </c>
      <c r="I8" s="11">
        <f t="shared" ref="I8:I10" ca="1" si="0">IF(ISBLANK(H8),"",H8-DATE(YEAR(NOW()),MONTH(NOW()),DAY(NOW())))</f>
        <v>12</v>
      </c>
      <c r="J8" s="9" t="str">
        <f t="shared" ref="J8:J10" ca="1" si="1">IF(I8="","",IF(I8&lt;0,"OVERDUE","NOT DUE"))</f>
        <v>NOT DUE</v>
      </c>
      <c r="K8" s="31"/>
      <c r="L8" s="10"/>
    </row>
    <row r="9" spans="1:12" x14ac:dyDescent="0.25">
      <c r="A9" s="9" t="s">
        <v>2857</v>
      </c>
      <c r="B9" s="31" t="s">
        <v>2690</v>
      </c>
      <c r="C9" s="31" t="s">
        <v>2691</v>
      </c>
      <c r="D9" s="20" t="s">
        <v>1469</v>
      </c>
      <c r="E9" s="7">
        <v>43970</v>
      </c>
      <c r="F9" s="7">
        <v>44575</v>
      </c>
      <c r="G9" s="13" t="s">
        <v>3298</v>
      </c>
      <c r="H9" s="8">
        <f t="shared" ref="H9" si="2">F9+30</f>
        <v>44605</v>
      </c>
      <c r="I9" s="11">
        <f t="shared" ca="1" si="0"/>
        <v>12</v>
      </c>
      <c r="J9" s="9" t="str">
        <f t="shared" ca="1" si="1"/>
        <v>NOT DUE</v>
      </c>
      <c r="K9" s="31"/>
      <c r="L9" s="10"/>
    </row>
    <row r="10" spans="1:12" x14ac:dyDescent="0.25">
      <c r="A10" s="9" t="s">
        <v>2858</v>
      </c>
      <c r="B10" s="31" t="s">
        <v>2676</v>
      </c>
      <c r="C10" s="31" t="s">
        <v>2692</v>
      </c>
      <c r="D10" s="20" t="s">
        <v>2683</v>
      </c>
      <c r="E10" s="7">
        <v>43970</v>
      </c>
      <c r="F10" s="7">
        <v>44515</v>
      </c>
      <c r="G10" s="13" t="s">
        <v>3298</v>
      </c>
      <c r="H10" s="8">
        <f>F10+90</f>
        <v>44605</v>
      </c>
      <c r="I10" s="11">
        <f t="shared" ca="1" si="0"/>
        <v>12</v>
      </c>
      <c r="J10" s="9" t="str">
        <f t="shared" ca="1" si="1"/>
        <v>NOT DUE</v>
      </c>
      <c r="K10" s="31"/>
      <c r="L10" s="10"/>
    </row>
    <row r="14" spans="1:12" x14ac:dyDescent="0.25">
      <c r="B14" t="s">
        <v>1414</v>
      </c>
      <c r="D14" s="27" t="s">
        <v>1462</v>
      </c>
      <c r="F14" t="s">
        <v>1463</v>
      </c>
    </row>
    <row r="18" spans="2:8" x14ac:dyDescent="0.25">
      <c r="C18" s="71"/>
      <c r="G18" s="72"/>
      <c r="H18" s="72"/>
    </row>
    <row r="19" spans="2:8" x14ac:dyDescent="0.25">
      <c r="B19" s="8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9" sqref="G19:H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2693</v>
      </c>
      <c r="D3" s="190" t="s">
        <v>9</v>
      </c>
      <c r="E3" s="190"/>
      <c r="F3" s="3" t="s">
        <v>2859</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2860</v>
      </c>
      <c r="B8" s="31" t="s">
        <v>2694</v>
      </c>
      <c r="C8" s="31" t="s">
        <v>2695</v>
      </c>
      <c r="D8" s="20" t="s">
        <v>2683</v>
      </c>
      <c r="E8" s="7">
        <v>43970</v>
      </c>
      <c r="F8" s="7">
        <v>44509</v>
      </c>
      <c r="G8" s="13" t="s">
        <v>3298</v>
      </c>
      <c r="H8" s="8">
        <f>F8+90</f>
        <v>44599</v>
      </c>
      <c r="I8" s="11">
        <f t="shared" ref="I8:I9" ca="1" si="0">IF(ISBLANK(H8),"",H8-DATE(YEAR(NOW()),MONTH(NOW()),DAY(NOW())))</f>
        <v>6</v>
      </c>
      <c r="J8" s="9" t="str">
        <f t="shared" ref="J8:J9" ca="1" si="1">IF(I8="","",IF(I8&lt;0,"OVERDUE","NOT DUE"))</f>
        <v>NOT DUE</v>
      </c>
      <c r="K8" s="31"/>
      <c r="L8" s="10"/>
    </row>
    <row r="9" spans="1:12" x14ac:dyDescent="0.25">
      <c r="A9" s="9" t="s">
        <v>2861</v>
      </c>
      <c r="B9" s="31" t="s">
        <v>1671</v>
      </c>
      <c r="C9" s="31" t="s">
        <v>2696</v>
      </c>
      <c r="D9" s="20" t="s">
        <v>1469</v>
      </c>
      <c r="E9" s="7">
        <v>43970</v>
      </c>
      <c r="F9" s="7">
        <v>44569</v>
      </c>
      <c r="G9" s="13" t="s">
        <v>3298</v>
      </c>
      <c r="H9" s="8">
        <f t="shared" ref="H9" si="2">F9+30</f>
        <v>44599</v>
      </c>
      <c r="I9" s="11">
        <f t="shared" ca="1" si="0"/>
        <v>6</v>
      </c>
      <c r="J9" s="9" t="str">
        <f t="shared" ca="1" si="1"/>
        <v>NOT DUE</v>
      </c>
      <c r="K9" s="31"/>
      <c r="L9" s="10"/>
    </row>
    <row r="13" spans="1:12" x14ac:dyDescent="0.25">
      <c r="B13" t="s">
        <v>1414</v>
      </c>
      <c r="D13" s="27" t="s">
        <v>1462</v>
      </c>
      <c r="F13" t="s">
        <v>1463</v>
      </c>
    </row>
    <row r="17" spans="2:8" x14ac:dyDescent="0.25">
      <c r="C17" s="71"/>
      <c r="G17" s="72"/>
      <c r="H17" s="72"/>
    </row>
    <row r="18" spans="2:8" x14ac:dyDescent="0.25">
      <c r="B18" s="154"/>
      <c r="D18" s="193"/>
      <c r="E18" s="193"/>
      <c r="G18" s="191"/>
      <c r="H18" s="191"/>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19:E19"/>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19" sqref="D19:E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2700</v>
      </c>
      <c r="D3" s="190" t="s">
        <v>9</v>
      </c>
      <c r="E3" s="190"/>
      <c r="F3" s="3" t="s">
        <v>2862</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2863</v>
      </c>
      <c r="B8" s="31" t="s">
        <v>2698</v>
      </c>
      <c r="C8" s="31" t="s">
        <v>2697</v>
      </c>
      <c r="D8" s="20" t="s">
        <v>2683</v>
      </c>
      <c r="E8" s="7">
        <v>43970</v>
      </c>
      <c r="F8" s="7">
        <v>44509</v>
      </c>
      <c r="G8" s="13" t="s">
        <v>3298</v>
      </c>
      <c r="H8" s="8">
        <f>F8+90</f>
        <v>44599</v>
      </c>
      <c r="I8" s="11">
        <f t="shared" ref="I8:I9" ca="1" si="0">IF(ISBLANK(H8),"",H8-DATE(YEAR(NOW()),MONTH(NOW()),DAY(NOW())))</f>
        <v>6</v>
      </c>
      <c r="J8" s="9" t="str">
        <f t="shared" ref="J8:J9" ca="1" si="1">IF(I8="","",IF(I8&lt;0,"OVERDUE","NOT DUE"))</f>
        <v>NOT DUE</v>
      </c>
      <c r="K8" s="31"/>
      <c r="L8" s="10"/>
    </row>
    <row r="9" spans="1:12" x14ac:dyDescent="0.25">
      <c r="A9" s="9" t="s">
        <v>2864</v>
      </c>
      <c r="B9" s="31" t="s">
        <v>2699</v>
      </c>
      <c r="C9" s="31" t="s">
        <v>2697</v>
      </c>
      <c r="D9" s="20" t="s">
        <v>2683</v>
      </c>
      <c r="E9" s="7">
        <v>43970</v>
      </c>
      <c r="F9" s="7">
        <v>44509</v>
      </c>
      <c r="G9" s="13" t="s">
        <v>3298</v>
      </c>
      <c r="H9" s="8">
        <f>F9+90</f>
        <v>44599</v>
      </c>
      <c r="I9" s="11">
        <f t="shared" ca="1" si="0"/>
        <v>6</v>
      </c>
      <c r="J9" s="9" t="str">
        <f t="shared" ca="1" si="1"/>
        <v>NOT DUE</v>
      </c>
      <c r="K9" s="31"/>
      <c r="L9" s="10"/>
    </row>
    <row r="10" spans="1:12" x14ac:dyDescent="0.25">
      <c r="A10" s="9" t="s">
        <v>2865</v>
      </c>
      <c r="B10" s="31" t="s">
        <v>2701</v>
      </c>
      <c r="C10" s="31" t="s">
        <v>2697</v>
      </c>
      <c r="D10" s="20" t="s">
        <v>2683</v>
      </c>
      <c r="E10" s="7">
        <v>43970</v>
      </c>
      <c r="F10" s="7">
        <v>44509</v>
      </c>
      <c r="G10" s="13" t="s">
        <v>3298</v>
      </c>
      <c r="H10" s="8">
        <f>F10+90</f>
        <v>44599</v>
      </c>
      <c r="I10" s="11">
        <f t="shared" ref="I10" ca="1" si="2">IF(ISBLANK(H10),"",H10-DATE(YEAR(NOW()),MONTH(NOW()),DAY(NOW())))</f>
        <v>6</v>
      </c>
      <c r="J10" s="9" t="str">
        <f t="shared" ref="J10" ca="1" si="3">IF(I10="","",IF(I10&lt;0,"OVERDUE","NOT DUE"))</f>
        <v>NOT DUE</v>
      </c>
      <c r="K10" s="31"/>
      <c r="L10" s="10"/>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workbookViewId="0">
      <selection activeCell="F9" sqref="F9"/>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3084</v>
      </c>
      <c r="D3" s="190" t="s">
        <v>9</v>
      </c>
      <c r="E3" s="190"/>
      <c r="F3" s="3" t="s">
        <v>2866</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2867</v>
      </c>
      <c r="B8" s="31" t="s">
        <v>1646</v>
      </c>
      <c r="C8" s="31" t="s">
        <v>1647</v>
      </c>
      <c r="D8" s="20" t="s">
        <v>1469</v>
      </c>
      <c r="E8" s="7">
        <v>43970</v>
      </c>
      <c r="F8" s="7">
        <v>44581</v>
      </c>
      <c r="G8" s="13"/>
      <c r="H8" s="8">
        <f>F8+30</f>
        <v>44611</v>
      </c>
      <c r="I8" s="11">
        <f t="shared" ref="I8:I20" ca="1" si="0">IF(ISBLANK(H8),"",H8-DATE(YEAR(NOW()),MONTH(NOW()),DAY(NOW())))</f>
        <v>18</v>
      </c>
      <c r="J8" s="9" t="str">
        <f t="shared" ref="J8:J20" ca="1" si="1">IF(I8="","",IF(I8&lt;0,"OVERDUE","NOT DUE"))</f>
        <v>NOT DUE</v>
      </c>
      <c r="K8" s="31"/>
      <c r="L8" s="10"/>
    </row>
    <row r="9" spans="1:12" ht="38.25" x14ac:dyDescent="0.25">
      <c r="A9" s="9" t="s">
        <v>2868</v>
      </c>
      <c r="B9" s="31" t="s">
        <v>1649</v>
      </c>
      <c r="C9" s="40" t="s">
        <v>1650</v>
      </c>
      <c r="D9" s="20" t="s">
        <v>593</v>
      </c>
      <c r="E9" s="7">
        <v>43970</v>
      </c>
      <c r="F9" s="7">
        <v>44588</v>
      </c>
      <c r="G9" s="13"/>
      <c r="H9" s="8">
        <f>F9+7</f>
        <v>44595</v>
      </c>
      <c r="I9" s="11">
        <f t="shared" ca="1" si="0"/>
        <v>2</v>
      </c>
      <c r="J9" s="9" t="str">
        <f t="shared" ca="1" si="1"/>
        <v>NOT DUE</v>
      </c>
      <c r="K9" s="31"/>
      <c r="L9" s="10"/>
    </row>
    <row r="10" spans="1:12" ht="38.25" x14ac:dyDescent="0.25">
      <c r="A10" s="9" t="s">
        <v>2869</v>
      </c>
      <c r="B10" s="31" t="s">
        <v>1649</v>
      </c>
      <c r="C10" s="40" t="s">
        <v>1652</v>
      </c>
      <c r="D10" s="20" t="s">
        <v>89</v>
      </c>
      <c r="E10" s="7">
        <v>43970</v>
      </c>
      <c r="F10" s="7">
        <v>44354</v>
      </c>
      <c r="G10" s="13"/>
      <c r="H10" s="8">
        <f>F10+365</f>
        <v>44719</v>
      </c>
      <c r="I10" s="11">
        <f t="shared" ca="1" si="0"/>
        <v>126</v>
      </c>
      <c r="J10" s="9" t="str">
        <f t="shared" ca="1" si="1"/>
        <v>NOT DUE</v>
      </c>
      <c r="K10" s="31"/>
      <c r="L10" s="10"/>
    </row>
    <row r="11" spans="1:12" x14ac:dyDescent="0.25">
      <c r="A11" s="9" t="s">
        <v>2870</v>
      </c>
      <c r="B11" s="31" t="s">
        <v>1649</v>
      </c>
      <c r="C11" s="40" t="s">
        <v>1654</v>
      </c>
      <c r="D11" s="20" t="s">
        <v>1655</v>
      </c>
      <c r="E11" s="7">
        <v>43970</v>
      </c>
      <c r="F11" s="7">
        <v>43709</v>
      </c>
      <c r="G11" s="13"/>
      <c r="H11" s="8">
        <f>F11+(365*5)</f>
        <v>45534</v>
      </c>
      <c r="I11" s="11">
        <f t="shared" ca="1" si="0"/>
        <v>941</v>
      </c>
      <c r="J11" s="9" t="str">
        <f t="shared" ca="1" si="1"/>
        <v>NOT DUE</v>
      </c>
      <c r="K11" s="31"/>
      <c r="L11" s="10"/>
    </row>
    <row r="12" spans="1:12" x14ac:dyDescent="0.25">
      <c r="A12" s="9" t="s">
        <v>2871</v>
      </c>
      <c r="B12" s="31" t="s">
        <v>1657</v>
      </c>
      <c r="C12" s="31" t="s">
        <v>1658</v>
      </c>
      <c r="D12" s="20" t="s">
        <v>1469</v>
      </c>
      <c r="E12" s="7">
        <v>43970</v>
      </c>
      <c r="F12" s="7">
        <v>44581</v>
      </c>
      <c r="G12" s="13"/>
      <c r="H12" s="8">
        <f>F12+30</f>
        <v>44611</v>
      </c>
      <c r="I12" s="11">
        <f t="shared" ca="1" si="0"/>
        <v>18</v>
      </c>
      <c r="J12" s="9" t="str">
        <f t="shared" ca="1" si="1"/>
        <v>NOT DUE</v>
      </c>
      <c r="K12" s="31"/>
      <c r="L12" s="10"/>
    </row>
    <row r="13" spans="1:12" ht="15" customHeight="1" x14ac:dyDescent="0.25">
      <c r="A13" s="9" t="s">
        <v>2872</v>
      </c>
      <c r="B13" s="31" t="s">
        <v>2781</v>
      </c>
      <c r="C13" s="31" t="s">
        <v>1667</v>
      </c>
      <c r="D13" s="20" t="s">
        <v>1469</v>
      </c>
      <c r="E13" s="7">
        <v>43970</v>
      </c>
      <c r="F13" s="7">
        <v>44581</v>
      </c>
      <c r="G13" s="13"/>
      <c r="H13" s="8">
        <f>F13+30</f>
        <v>44611</v>
      </c>
      <c r="I13" s="11">
        <f t="shared" ca="1" si="0"/>
        <v>18</v>
      </c>
      <c r="J13" s="9" t="str">
        <f t="shared" ca="1" si="1"/>
        <v>NOT DUE</v>
      </c>
      <c r="K13" s="31"/>
      <c r="L13" s="10"/>
    </row>
    <row r="14" spans="1:12" ht="38.25" x14ac:dyDescent="0.25">
      <c r="A14" s="9" t="s">
        <v>2873</v>
      </c>
      <c r="B14" s="31" t="s">
        <v>1687</v>
      </c>
      <c r="C14" s="31" t="s">
        <v>1688</v>
      </c>
      <c r="D14" s="20" t="s">
        <v>1469</v>
      </c>
      <c r="E14" s="7">
        <v>43970</v>
      </c>
      <c r="F14" s="7">
        <v>44581</v>
      </c>
      <c r="G14" s="13"/>
      <c r="H14" s="8">
        <f>F14+30</f>
        <v>44611</v>
      </c>
      <c r="I14" s="11">
        <f t="shared" ca="1" si="0"/>
        <v>18</v>
      </c>
      <c r="J14" s="9" t="str">
        <f t="shared" ca="1" si="1"/>
        <v>NOT DUE</v>
      </c>
      <c r="K14" s="31"/>
      <c r="L14" s="10"/>
    </row>
    <row r="15" spans="1:12" ht="29.25" customHeight="1" x14ac:dyDescent="0.25">
      <c r="A15" s="9" t="s">
        <v>2874</v>
      </c>
      <c r="B15" s="47" t="s">
        <v>2707</v>
      </c>
      <c r="C15" s="48" t="s">
        <v>2711</v>
      </c>
      <c r="D15" s="49" t="s">
        <v>1469</v>
      </c>
      <c r="E15" s="7">
        <v>43970</v>
      </c>
      <c r="F15" s="7">
        <v>44581</v>
      </c>
      <c r="G15" s="13"/>
      <c r="H15" s="8">
        <f t="shared" ref="H15" si="2">F15+30</f>
        <v>44611</v>
      </c>
      <c r="I15" s="11">
        <f t="shared" ca="1" si="0"/>
        <v>18</v>
      </c>
      <c r="J15" s="9" t="str">
        <f t="shared" ca="1" si="1"/>
        <v>NOT DUE</v>
      </c>
      <c r="K15" s="31"/>
      <c r="L15" s="10"/>
    </row>
    <row r="16" spans="1:12" ht="28.5" customHeight="1" x14ac:dyDescent="0.25">
      <c r="A16" s="9" t="s">
        <v>2875</v>
      </c>
      <c r="B16" s="47" t="s">
        <v>2707</v>
      </c>
      <c r="C16" s="50" t="s">
        <v>2711</v>
      </c>
      <c r="D16" s="49" t="s">
        <v>1703</v>
      </c>
      <c r="E16" s="7">
        <v>43970</v>
      </c>
      <c r="F16" s="7">
        <v>44354</v>
      </c>
      <c r="G16" s="13"/>
      <c r="H16" s="8">
        <f>F16+365</f>
        <v>44719</v>
      </c>
      <c r="I16" s="11">
        <f t="shared" ca="1" si="0"/>
        <v>126</v>
      </c>
      <c r="J16" s="9" t="str">
        <f t="shared" ca="1" si="1"/>
        <v>NOT DUE</v>
      </c>
      <c r="K16" s="31"/>
      <c r="L16" s="10"/>
    </row>
    <row r="17" spans="1:12" ht="31.5" customHeight="1" x14ac:dyDescent="0.25">
      <c r="A17" s="9" t="s">
        <v>2876</v>
      </c>
      <c r="B17" s="47" t="s">
        <v>2707</v>
      </c>
      <c r="C17" s="50" t="s">
        <v>2712</v>
      </c>
      <c r="D17" s="49" t="s">
        <v>1706</v>
      </c>
      <c r="E17" s="7">
        <v>43970</v>
      </c>
      <c r="F17" s="7">
        <v>43709</v>
      </c>
      <c r="G17" s="13"/>
      <c r="H17" s="8">
        <f>F17+1825</f>
        <v>45534</v>
      </c>
      <c r="I17" s="11">
        <f t="shared" ca="1" si="0"/>
        <v>941</v>
      </c>
      <c r="J17" s="9" t="str">
        <f t="shared" ca="1" si="1"/>
        <v>NOT DUE</v>
      </c>
      <c r="K17" s="31"/>
      <c r="L17" s="10"/>
    </row>
    <row r="18" spans="1:12" ht="27.75" customHeight="1" x14ac:dyDescent="0.25">
      <c r="A18" s="9" t="s">
        <v>2877</v>
      </c>
      <c r="B18" s="51" t="s">
        <v>2708</v>
      </c>
      <c r="C18" s="51" t="s">
        <v>2711</v>
      </c>
      <c r="D18" s="52" t="s">
        <v>1469</v>
      </c>
      <c r="E18" s="7">
        <v>43970</v>
      </c>
      <c r="F18" s="7">
        <v>44578</v>
      </c>
      <c r="G18" s="13"/>
      <c r="H18" s="8">
        <f t="shared" ref="H18" si="3">F18+30</f>
        <v>44608</v>
      </c>
      <c r="I18" s="11">
        <f t="shared" ca="1" si="0"/>
        <v>15</v>
      </c>
      <c r="J18" s="9" t="str">
        <f t="shared" ca="1" si="1"/>
        <v>NOT DUE</v>
      </c>
      <c r="K18" s="31"/>
      <c r="L18" s="10"/>
    </row>
    <row r="19" spans="1:12" ht="27" customHeight="1" x14ac:dyDescent="0.25">
      <c r="A19" s="9" t="s">
        <v>2878</v>
      </c>
      <c r="B19" s="51" t="s">
        <v>2708</v>
      </c>
      <c r="C19" s="51" t="s">
        <v>2711</v>
      </c>
      <c r="D19" s="52" t="s">
        <v>1703</v>
      </c>
      <c r="E19" s="7">
        <v>43970</v>
      </c>
      <c r="F19" s="7">
        <v>44353</v>
      </c>
      <c r="G19" s="13"/>
      <c r="H19" s="8">
        <f>F19+365</f>
        <v>44718</v>
      </c>
      <c r="I19" s="11">
        <f t="shared" ca="1" si="0"/>
        <v>125</v>
      </c>
      <c r="J19" s="9" t="str">
        <f t="shared" ca="1" si="1"/>
        <v>NOT DUE</v>
      </c>
      <c r="K19" s="31"/>
      <c r="L19" s="10"/>
    </row>
    <row r="20" spans="1:12" ht="29.25" customHeight="1" x14ac:dyDescent="0.25">
      <c r="A20" s="9" t="s">
        <v>2879</v>
      </c>
      <c r="B20" s="51" t="s">
        <v>2708</v>
      </c>
      <c r="C20" s="51" t="s">
        <v>2712</v>
      </c>
      <c r="D20" s="52" t="s">
        <v>1706</v>
      </c>
      <c r="E20" s="7">
        <v>43970</v>
      </c>
      <c r="F20" s="7">
        <v>43709</v>
      </c>
      <c r="G20" s="13"/>
      <c r="H20" s="8">
        <f>F20+1825</f>
        <v>45534</v>
      </c>
      <c r="I20" s="11">
        <f t="shared" ca="1" si="0"/>
        <v>941</v>
      </c>
      <c r="J20" s="9" t="str">
        <f t="shared" ca="1" si="1"/>
        <v>NOT DUE</v>
      </c>
      <c r="K20" s="31"/>
      <c r="L20" s="10"/>
    </row>
    <row r="21" spans="1:12" x14ac:dyDescent="0.25">
      <c r="A21" s="9" t="s">
        <v>2880</v>
      </c>
      <c r="B21" s="95" t="s">
        <v>2710</v>
      </c>
      <c r="C21" s="96" t="s">
        <v>1667</v>
      </c>
      <c r="D21" s="97" t="s">
        <v>1469</v>
      </c>
      <c r="E21" s="7">
        <v>43970</v>
      </c>
      <c r="F21" s="7">
        <v>44581</v>
      </c>
      <c r="G21" s="13"/>
      <c r="H21" s="8">
        <f t="shared" ref="H21" si="4">F21+30</f>
        <v>44611</v>
      </c>
      <c r="I21" s="11">
        <f t="shared" ref="I21:I22" ca="1" si="5">IF(ISBLANK(H21),"",H21-DATE(YEAR(NOW()),MONTH(NOW()),DAY(NOW())))</f>
        <v>18</v>
      </c>
      <c r="J21" s="9" t="str">
        <f t="shared" ref="J21:J22" ca="1" si="6">IF(I21="","",IF(I21&lt;0,"OVERDUE","NOT DUE"))</f>
        <v>NOT DUE</v>
      </c>
      <c r="K21" s="31"/>
      <c r="L21" s="10"/>
    </row>
    <row r="22" spans="1:12" ht="38.25" x14ac:dyDescent="0.25">
      <c r="A22" s="9" t="s">
        <v>2881</v>
      </c>
      <c r="B22" s="95" t="s">
        <v>2709</v>
      </c>
      <c r="C22" s="96" t="s">
        <v>2713</v>
      </c>
      <c r="D22" s="97" t="s">
        <v>1469</v>
      </c>
      <c r="E22" s="7">
        <v>43970</v>
      </c>
      <c r="F22" s="7">
        <v>44581</v>
      </c>
      <c r="G22" s="13"/>
      <c r="H22" s="8">
        <f t="shared" ref="H22" si="7">F22+30</f>
        <v>44611</v>
      </c>
      <c r="I22" s="11">
        <f t="shared" ca="1" si="5"/>
        <v>18</v>
      </c>
      <c r="J22" s="9" t="str">
        <f t="shared" ca="1" si="6"/>
        <v>NOT DUE</v>
      </c>
      <c r="K22" s="31"/>
      <c r="L22" s="10"/>
    </row>
    <row r="27" spans="1:12" x14ac:dyDescent="0.25">
      <c r="B27" t="s">
        <v>1414</v>
      </c>
      <c r="D27" s="27" t="s">
        <v>1415</v>
      </c>
      <c r="G27" t="s">
        <v>1416</v>
      </c>
    </row>
    <row r="30" spans="1:12" x14ac:dyDescent="0.25">
      <c r="C30" s="71"/>
      <c r="G30" s="72"/>
      <c r="H30" s="72"/>
    </row>
    <row r="31" spans="1:12" x14ac:dyDescent="0.25">
      <c r="C31" s="69"/>
    </row>
    <row r="32" spans="1:12" x14ac:dyDescent="0.25">
      <c r="B32" s="164" t="s">
        <v>3320</v>
      </c>
      <c r="D32" s="193" t="s">
        <v>3322</v>
      </c>
      <c r="E32" s="193"/>
      <c r="G32" s="191" t="s">
        <v>3319</v>
      </c>
      <c r="H32" s="191"/>
    </row>
    <row r="33" spans="2:8" x14ac:dyDescent="0.25">
      <c r="B33" s="69" t="s">
        <v>3096</v>
      </c>
      <c r="D33" s="69" t="s">
        <v>2274</v>
      </c>
      <c r="E33" s="69"/>
      <c r="G33" s="188" t="s">
        <v>2277</v>
      </c>
      <c r="H33" s="188"/>
    </row>
  </sheetData>
  <mergeCells count="12">
    <mergeCell ref="A4:B4"/>
    <mergeCell ref="D4:E4"/>
    <mergeCell ref="A5:B5"/>
    <mergeCell ref="G33:H33"/>
    <mergeCell ref="A1:B1"/>
    <mergeCell ref="D1:E1"/>
    <mergeCell ref="A2:B2"/>
    <mergeCell ref="D2:E2"/>
    <mergeCell ref="A3:B3"/>
    <mergeCell ref="D3:E3"/>
    <mergeCell ref="D32:E32"/>
    <mergeCell ref="G32:H32"/>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workbookViewId="0">
      <selection activeCell="F16" sqref="F16"/>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2145</v>
      </c>
      <c r="D3" s="190" t="s">
        <v>9</v>
      </c>
      <c r="E3" s="190"/>
      <c r="F3" s="3" t="s">
        <v>2882</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2883</v>
      </c>
      <c r="B8" s="31" t="s">
        <v>1646</v>
      </c>
      <c r="C8" s="31" t="s">
        <v>1647</v>
      </c>
      <c r="D8" s="20" t="s">
        <v>1469</v>
      </c>
      <c r="E8" s="7">
        <v>43970</v>
      </c>
      <c r="F8" s="7">
        <v>44581</v>
      </c>
      <c r="G8" s="13"/>
      <c r="H8" s="8">
        <f>F8+30</f>
        <v>44611</v>
      </c>
      <c r="I8" s="11">
        <f t="shared" ref="I8:I24" ca="1" si="0">IF(ISBLANK(H8),"",H8-DATE(YEAR(NOW()),MONTH(NOW()),DAY(NOW())))</f>
        <v>18</v>
      </c>
      <c r="J8" s="9" t="str">
        <f t="shared" ref="J8:J24" ca="1" si="1">IF(I8="","",IF(I8&lt;0,"OVERDUE","NOT DUE"))</f>
        <v>NOT DUE</v>
      </c>
      <c r="K8" s="31"/>
      <c r="L8" s="10"/>
    </row>
    <row r="9" spans="1:12" ht="38.25" x14ac:dyDescent="0.25">
      <c r="A9" s="9" t="s">
        <v>2884</v>
      </c>
      <c r="B9" s="31" t="s">
        <v>1649</v>
      </c>
      <c r="C9" s="40" t="s">
        <v>1650</v>
      </c>
      <c r="D9" s="20" t="s">
        <v>593</v>
      </c>
      <c r="E9" s="7">
        <v>43970</v>
      </c>
      <c r="F9" s="7">
        <v>44588</v>
      </c>
      <c r="G9" s="13"/>
      <c r="H9" s="8">
        <f>F9+7</f>
        <v>44595</v>
      </c>
      <c r="I9" s="11">
        <f t="shared" ca="1" si="0"/>
        <v>2</v>
      </c>
      <c r="J9" s="9" t="str">
        <f t="shared" ca="1" si="1"/>
        <v>NOT DUE</v>
      </c>
      <c r="K9" s="31"/>
      <c r="L9" s="10"/>
    </row>
    <row r="10" spans="1:12" ht="38.25" x14ac:dyDescent="0.25">
      <c r="A10" s="9" t="s">
        <v>2885</v>
      </c>
      <c r="B10" s="31" t="s">
        <v>1649</v>
      </c>
      <c r="C10" s="40" t="s">
        <v>1652</v>
      </c>
      <c r="D10" s="20" t="s">
        <v>89</v>
      </c>
      <c r="E10" s="7">
        <v>43970</v>
      </c>
      <c r="F10" s="7">
        <v>44353</v>
      </c>
      <c r="G10" s="13"/>
      <c r="H10" s="8">
        <f>F10+365</f>
        <v>44718</v>
      </c>
      <c r="I10" s="11">
        <f t="shared" ca="1" si="0"/>
        <v>125</v>
      </c>
      <c r="J10" s="9" t="str">
        <f t="shared" ca="1" si="1"/>
        <v>NOT DUE</v>
      </c>
      <c r="K10" s="31"/>
      <c r="L10" s="10"/>
    </row>
    <row r="11" spans="1:12" x14ac:dyDescent="0.25">
      <c r="A11" s="9" t="s">
        <v>2886</v>
      </c>
      <c r="B11" s="31" t="s">
        <v>1649</v>
      </c>
      <c r="C11" s="40" t="s">
        <v>1654</v>
      </c>
      <c r="D11" s="20" t="s">
        <v>1655</v>
      </c>
      <c r="E11" s="7">
        <v>43970</v>
      </c>
      <c r="F11" s="7">
        <v>43709</v>
      </c>
      <c r="G11" s="13"/>
      <c r="H11" s="8">
        <f>F11+(365*5)</f>
        <v>45534</v>
      </c>
      <c r="I11" s="11">
        <f t="shared" ca="1" si="0"/>
        <v>941</v>
      </c>
      <c r="J11" s="9" t="str">
        <f t="shared" ca="1" si="1"/>
        <v>NOT DUE</v>
      </c>
      <c r="K11" s="31"/>
      <c r="L11" s="10"/>
    </row>
    <row r="12" spans="1:12" x14ac:dyDescent="0.25">
      <c r="A12" s="9" t="s">
        <v>2887</v>
      </c>
      <c r="B12" s="31" t="s">
        <v>1657</v>
      </c>
      <c r="C12" s="31" t="s">
        <v>1658</v>
      </c>
      <c r="D12" s="20" t="s">
        <v>1469</v>
      </c>
      <c r="E12" s="7">
        <v>43970</v>
      </c>
      <c r="F12" s="7">
        <v>44581</v>
      </c>
      <c r="G12" s="13"/>
      <c r="H12" s="8">
        <f>F12+30</f>
        <v>44611</v>
      </c>
      <c r="I12" s="11">
        <f t="shared" ca="1" si="0"/>
        <v>18</v>
      </c>
      <c r="J12" s="9" t="str">
        <f t="shared" ca="1" si="1"/>
        <v>NOT DUE</v>
      </c>
      <c r="K12" s="31"/>
      <c r="L12" s="10"/>
    </row>
    <row r="13" spans="1:12" ht="25.5" x14ac:dyDescent="0.25">
      <c r="A13" s="9" t="s">
        <v>2888</v>
      </c>
      <c r="B13" s="31" t="s">
        <v>1660</v>
      </c>
      <c r="C13" s="31" t="s">
        <v>1661</v>
      </c>
      <c r="D13" s="20" t="s">
        <v>1469</v>
      </c>
      <c r="E13" s="7">
        <v>43970</v>
      </c>
      <c r="F13" s="7">
        <v>44581</v>
      </c>
      <c r="G13" s="13"/>
      <c r="H13" s="8">
        <f>F13+30</f>
        <v>44611</v>
      </c>
      <c r="I13" s="11">
        <f t="shared" ca="1" si="0"/>
        <v>18</v>
      </c>
      <c r="J13" s="9" t="str">
        <f t="shared" ca="1" si="1"/>
        <v>NOT DUE</v>
      </c>
      <c r="K13" s="31"/>
      <c r="L13" s="10"/>
    </row>
    <row r="14" spans="1:12" x14ac:dyDescent="0.25">
      <c r="A14" s="9" t="s">
        <v>2889</v>
      </c>
      <c r="B14" s="31" t="s">
        <v>1663</v>
      </c>
      <c r="C14" s="31" t="s">
        <v>1664</v>
      </c>
      <c r="D14" s="20" t="s">
        <v>1469</v>
      </c>
      <c r="E14" s="7">
        <v>43970</v>
      </c>
      <c r="F14" s="7">
        <v>44581</v>
      </c>
      <c r="G14" s="13"/>
      <c r="H14" s="8">
        <f>F14+30</f>
        <v>44611</v>
      </c>
      <c r="I14" s="11">
        <f t="shared" ca="1" si="0"/>
        <v>18</v>
      </c>
      <c r="J14" s="9" t="str">
        <f t="shared" ca="1" si="1"/>
        <v>NOT DUE</v>
      </c>
      <c r="K14" s="31"/>
      <c r="L14" s="10"/>
    </row>
    <row r="15" spans="1:12" ht="25.5" x14ac:dyDescent="0.25">
      <c r="A15" s="9" t="s">
        <v>2890</v>
      </c>
      <c r="B15" s="31" t="s">
        <v>2715</v>
      </c>
      <c r="C15" s="31" t="s">
        <v>2716</v>
      </c>
      <c r="D15" s="20" t="s">
        <v>1469</v>
      </c>
      <c r="E15" s="7">
        <v>43970</v>
      </c>
      <c r="F15" s="7">
        <v>44581</v>
      </c>
      <c r="G15" s="13"/>
      <c r="H15" s="8">
        <f>F15+30</f>
        <v>44611</v>
      </c>
      <c r="I15" s="11">
        <f t="shared" ca="1" si="0"/>
        <v>18</v>
      </c>
      <c r="J15" s="9" t="str">
        <f t="shared" ca="1" si="1"/>
        <v>NOT DUE</v>
      </c>
      <c r="K15" s="31"/>
      <c r="L15" s="10"/>
    </row>
    <row r="16" spans="1:12" x14ac:dyDescent="0.25">
      <c r="A16" s="9" t="s">
        <v>2891</v>
      </c>
      <c r="B16" s="31" t="s">
        <v>1690</v>
      </c>
      <c r="C16" s="40" t="s">
        <v>1691</v>
      </c>
      <c r="D16" s="20" t="s">
        <v>593</v>
      </c>
      <c r="E16" s="7">
        <v>43970</v>
      </c>
      <c r="F16" s="7">
        <v>44588</v>
      </c>
      <c r="G16" s="13"/>
      <c r="H16" s="8">
        <f t="shared" ref="H16" si="2">F16+7</f>
        <v>44595</v>
      </c>
      <c r="I16" s="11">
        <f t="shared" ca="1" si="0"/>
        <v>2</v>
      </c>
      <c r="J16" s="9" t="str">
        <f t="shared" ca="1" si="1"/>
        <v>NOT DUE</v>
      </c>
      <c r="K16" s="31"/>
      <c r="L16" s="10"/>
    </row>
    <row r="17" spans="1:12" ht="38.25" x14ac:dyDescent="0.25">
      <c r="A17" s="9" t="s">
        <v>2892</v>
      </c>
      <c r="B17" s="31" t="s">
        <v>2717</v>
      </c>
      <c r="C17" s="31" t="s">
        <v>2023</v>
      </c>
      <c r="D17" s="20" t="s">
        <v>1469</v>
      </c>
      <c r="E17" s="7">
        <v>43970</v>
      </c>
      <c r="F17" s="7">
        <v>44581</v>
      </c>
      <c r="G17" s="13"/>
      <c r="H17" s="8">
        <f t="shared" ref="H17" si="3">F17+30</f>
        <v>44611</v>
      </c>
      <c r="I17" s="11">
        <f t="shared" ca="1" si="0"/>
        <v>18</v>
      </c>
      <c r="J17" s="9" t="str">
        <f t="shared" ca="1" si="1"/>
        <v>NOT DUE</v>
      </c>
      <c r="K17" s="31"/>
      <c r="L17" s="10"/>
    </row>
    <row r="18" spans="1:12" ht="40.5" customHeight="1" x14ac:dyDescent="0.25">
      <c r="A18" s="9" t="s">
        <v>2893</v>
      </c>
      <c r="B18" s="95" t="s">
        <v>2718</v>
      </c>
      <c r="C18" s="31" t="s">
        <v>2023</v>
      </c>
      <c r="D18" s="49" t="s">
        <v>1469</v>
      </c>
      <c r="E18" s="7">
        <v>43970</v>
      </c>
      <c r="F18" s="7">
        <v>44581</v>
      </c>
      <c r="G18" s="13"/>
      <c r="H18" s="8">
        <f t="shared" ref="H18" si="4">F18+30</f>
        <v>44611</v>
      </c>
      <c r="I18" s="11">
        <f t="shared" ca="1" si="0"/>
        <v>18</v>
      </c>
      <c r="J18" s="9" t="str">
        <f t="shared" ca="1" si="1"/>
        <v>NOT DUE</v>
      </c>
      <c r="K18" s="31"/>
      <c r="L18" s="10"/>
    </row>
    <row r="19" spans="1:12" ht="24" customHeight="1" x14ac:dyDescent="0.25">
      <c r="A19" s="9" t="s">
        <v>2894</v>
      </c>
      <c r="B19" s="95" t="s">
        <v>2719</v>
      </c>
      <c r="C19" s="31" t="s">
        <v>2716</v>
      </c>
      <c r="D19" s="52" t="s">
        <v>1469</v>
      </c>
      <c r="E19" s="7">
        <v>43970</v>
      </c>
      <c r="F19" s="7">
        <v>44581</v>
      </c>
      <c r="G19" s="13"/>
      <c r="H19" s="8">
        <f t="shared" ref="H19" si="5">F19+30</f>
        <v>44611</v>
      </c>
      <c r="I19" s="11">
        <f t="shared" ca="1" si="0"/>
        <v>18</v>
      </c>
      <c r="J19" s="9" t="str">
        <f t="shared" ca="1" si="1"/>
        <v>NOT DUE</v>
      </c>
      <c r="K19" s="31"/>
      <c r="L19" s="10"/>
    </row>
    <row r="20" spans="1:12" ht="51" x14ac:dyDescent="0.25">
      <c r="A20" s="9" t="s">
        <v>2895</v>
      </c>
      <c r="B20" s="95" t="s">
        <v>2720</v>
      </c>
      <c r="C20" s="31" t="s">
        <v>2023</v>
      </c>
      <c r="D20" s="49" t="s">
        <v>1469</v>
      </c>
      <c r="E20" s="7">
        <v>43970</v>
      </c>
      <c r="F20" s="7">
        <v>44581</v>
      </c>
      <c r="G20" s="13"/>
      <c r="H20" s="8">
        <f t="shared" ref="H20" si="6">F20+30</f>
        <v>44611</v>
      </c>
      <c r="I20" s="11">
        <f t="shared" ca="1" si="0"/>
        <v>18</v>
      </c>
      <c r="J20" s="9" t="str">
        <f t="shared" ca="1" si="1"/>
        <v>NOT DUE</v>
      </c>
      <c r="K20" s="31"/>
      <c r="L20" s="10"/>
    </row>
    <row r="21" spans="1:12" ht="38.25" x14ac:dyDescent="0.25">
      <c r="A21" s="9" t="s">
        <v>2896</v>
      </c>
      <c r="B21" s="95" t="s">
        <v>2721</v>
      </c>
      <c r="C21" s="95" t="s">
        <v>2716</v>
      </c>
      <c r="D21" s="52" t="s">
        <v>1469</v>
      </c>
      <c r="E21" s="7">
        <v>43970</v>
      </c>
      <c r="F21" s="7">
        <v>44581</v>
      </c>
      <c r="G21" s="13"/>
      <c r="H21" s="8">
        <f t="shared" ref="H21" si="7">F21+30</f>
        <v>44611</v>
      </c>
      <c r="I21" s="11">
        <f t="shared" ca="1" si="0"/>
        <v>18</v>
      </c>
      <c r="J21" s="9" t="str">
        <f t="shared" ca="1" si="1"/>
        <v>NOT DUE</v>
      </c>
      <c r="K21" s="31"/>
      <c r="L21" s="10"/>
    </row>
    <row r="22" spans="1:12" ht="25.5" x14ac:dyDescent="0.25">
      <c r="A22" s="9" t="s">
        <v>2897</v>
      </c>
      <c r="B22" s="95" t="s">
        <v>2722</v>
      </c>
      <c r="C22" s="31" t="s">
        <v>2725</v>
      </c>
      <c r="D22" s="49" t="s">
        <v>1469</v>
      </c>
      <c r="E22" s="7">
        <v>43970</v>
      </c>
      <c r="F22" s="7">
        <v>44581</v>
      </c>
      <c r="G22" s="13"/>
      <c r="H22" s="8">
        <f t="shared" ref="H22" si="8">F22+30</f>
        <v>44611</v>
      </c>
      <c r="I22" s="11">
        <f t="shared" ca="1" si="0"/>
        <v>18</v>
      </c>
      <c r="J22" s="9" t="str">
        <f t="shared" ca="1" si="1"/>
        <v>NOT DUE</v>
      </c>
      <c r="K22" s="31"/>
      <c r="L22" s="10"/>
    </row>
    <row r="23" spans="1:12" x14ac:dyDescent="0.25">
      <c r="A23" s="9" t="s">
        <v>2898</v>
      </c>
      <c r="B23" s="95" t="s">
        <v>2723</v>
      </c>
      <c r="C23" s="95" t="s">
        <v>2726</v>
      </c>
      <c r="D23" s="52" t="s">
        <v>1469</v>
      </c>
      <c r="E23" s="7">
        <v>43970</v>
      </c>
      <c r="F23" s="7">
        <v>44581</v>
      </c>
      <c r="G23" s="13"/>
      <c r="H23" s="8">
        <f t="shared" ref="H23" si="9">F23+30</f>
        <v>44611</v>
      </c>
      <c r="I23" s="11">
        <f t="shared" ca="1" si="0"/>
        <v>18</v>
      </c>
      <c r="J23" s="9" t="str">
        <f t="shared" ca="1" si="1"/>
        <v>NOT DUE</v>
      </c>
      <c r="K23" s="31"/>
      <c r="L23" s="10"/>
    </row>
    <row r="24" spans="1:12" x14ac:dyDescent="0.25">
      <c r="A24" s="9" t="s">
        <v>2899</v>
      </c>
      <c r="B24" s="95" t="s">
        <v>2724</v>
      </c>
      <c r="C24" s="95" t="s">
        <v>2726</v>
      </c>
      <c r="D24" s="49" t="s">
        <v>1469</v>
      </c>
      <c r="E24" s="7">
        <v>43970</v>
      </c>
      <c r="F24" s="7">
        <v>44581</v>
      </c>
      <c r="G24" s="13"/>
      <c r="H24" s="8">
        <f t="shared" ref="H24" si="10">F24+30</f>
        <v>44611</v>
      </c>
      <c r="I24" s="11">
        <f t="shared" ca="1" si="0"/>
        <v>18</v>
      </c>
      <c r="J24" s="9" t="str">
        <f t="shared" ca="1" si="1"/>
        <v>NOT DUE</v>
      </c>
      <c r="K24" s="31"/>
      <c r="L24" s="10"/>
    </row>
    <row r="29" spans="1:12" x14ac:dyDescent="0.25">
      <c r="B29" t="s">
        <v>1414</v>
      </c>
      <c r="D29" s="27" t="s">
        <v>1415</v>
      </c>
      <c r="G29" t="s">
        <v>1416</v>
      </c>
    </row>
    <row r="32" spans="1:12" x14ac:dyDescent="0.25">
      <c r="C32" s="71"/>
      <c r="G32" s="72"/>
      <c r="H32" s="72"/>
    </row>
    <row r="33" spans="2:8" x14ac:dyDescent="0.25">
      <c r="C33" s="69"/>
    </row>
    <row r="34" spans="2:8" x14ac:dyDescent="0.25">
      <c r="B34" s="175" t="s">
        <v>3320</v>
      </c>
      <c r="D34" s="193" t="s">
        <v>3322</v>
      </c>
      <c r="E34" s="193"/>
      <c r="G34" s="191" t="s">
        <v>3319</v>
      </c>
      <c r="H34" s="191"/>
    </row>
    <row r="35" spans="2:8" x14ac:dyDescent="0.25">
      <c r="B35" s="69" t="s">
        <v>3096</v>
      </c>
      <c r="D35" s="69" t="s">
        <v>2274</v>
      </c>
      <c r="E35" s="69"/>
      <c r="G35" s="188" t="s">
        <v>2277</v>
      </c>
      <c r="H35" s="188"/>
    </row>
  </sheetData>
  <mergeCells count="12">
    <mergeCell ref="A4:B4"/>
    <mergeCell ref="D4:E4"/>
    <mergeCell ref="A5:B5"/>
    <mergeCell ref="G35:H35"/>
    <mergeCell ref="A1:B1"/>
    <mergeCell ref="D1:E1"/>
    <mergeCell ref="A2:B2"/>
    <mergeCell ref="D2:E2"/>
    <mergeCell ref="A3:B3"/>
    <mergeCell ref="D3:E3"/>
    <mergeCell ref="D34:E34"/>
    <mergeCell ref="G34:H34"/>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9" sqref="F9"/>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2727</v>
      </c>
      <c r="D3" s="190" t="s">
        <v>9</v>
      </c>
      <c r="E3" s="190"/>
      <c r="F3" s="3" t="s">
        <v>2900</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2901</v>
      </c>
      <c r="B8" s="31" t="s">
        <v>1646</v>
      </c>
      <c r="C8" s="31" t="s">
        <v>1647</v>
      </c>
      <c r="D8" s="20" t="s">
        <v>1469</v>
      </c>
      <c r="E8" s="7">
        <v>43970</v>
      </c>
      <c r="F8" s="7">
        <v>44581</v>
      </c>
      <c r="G8" s="13"/>
      <c r="H8" s="8">
        <f>F8+30</f>
        <v>44611</v>
      </c>
      <c r="I8" s="11">
        <f t="shared" ref="I8:I15" ca="1" si="0">IF(ISBLANK(H8),"",H8-DATE(YEAR(NOW()),MONTH(NOW()),DAY(NOW())))</f>
        <v>18</v>
      </c>
      <c r="J8" s="9" t="str">
        <f t="shared" ref="J8:J15" ca="1" si="1">IF(I8="","",IF(I8&lt;0,"OVERDUE","NOT DUE"))</f>
        <v>NOT DUE</v>
      </c>
      <c r="K8" s="31"/>
      <c r="L8" s="10"/>
    </row>
    <row r="9" spans="1:12" ht="38.25" x14ac:dyDescent="0.25">
      <c r="A9" s="9" t="s">
        <v>2902</v>
      </c>
      <c r="B9" s="31" t="s">
        <v>1649</v>
      </c>
      <c r="C9" s="40" t="s">
        <v>1650</v>
      </c>
      <c r="D9" s="20" t="s">
        <v>593</v>
      </c>
      <c r="E9" s="7">
        <v>43970</v>
      </c>
      <c r="F9" s="7">
        <v>44588</v>
      </c>
      <c r="G9" s="13"/>
      <c r="H9" s="8">
        <f>F9+7</f>
        <v>44595</v>
      </c>
      <c r="I9" s="11">
        <f t="shared" ca="1" si="0"/>
        <v>2</v>
      </c>
      <c r="J9" s="9" t="str">
        <f t="shared" ca="1" si="1"/>
        <v>NOT DUE</v>
      </c>
      <c r="K9" s="31"/>
      <c r="L9" s="10"/>
    </row>
    <row r="10" spans="1:12" ht="38.25" x14ac:dyDescent="0.25">
      <c r="A10" s="9" t="s">
        <v>2903</v>
      </c>
      <c r="B10" s="31" t="s">
        <v>1649</v>
      </c>
      <c r="C10" s="40" t="s">
        <v>1652</v>
      </c>
      <c r="D10" s="20" t="s">
        <v>89</v>
      </c>
      <c r="E10" s="7">
        <v>43970</v>
      </c>
      <c r="F10" s="7">
        <v>44353</v>
      </c>
      <c r="G10" s="13"/>
      <c r="H10" s="8">
        <f>F10+365</f>
        <v>44718</v>
      </c>
      <c r="I10" s="11">
        <f t="shared" ca="1" si="0"/>
        <v>125</v>
      </c>
      <c r="J10" s="9" t="str">
        <f t="shared" ca="1" si="1"/>
        <v>NOT DUE</v>
      </c>
      <c r="K10" s="31"/>
      <c r="L10" s="10"/>
    </row>
    <row r="11" spans="1:12" x14ac:dyDescent="0.25">
      <c r="A11" s="9" t="s">
        <v>2904</v>
      </c>
      <c r="B11" s="31" t="s">
        <v>1649</v>
      </c>
      <c r="C11" s="40" t="s">
        <v>1654</v>
      </c>
      <c r="D11" s="20" t="s">
        <v>1655</v>
      </c>
      <c r="E11" s="7">
        <v>43970</v>
      </c>
      <c r="F11" s="7">
        <v>43709</v>
      </c>
      <c r="G11" s="13"/>
      <c r="H11" s="8">
        <f>F11+(365*5)</f>
        <v>45534</v>
      </c>
      <c r="I11" s="11">
        <f t="shared" ca="1" si="0"/>
        <v>941</v>
      </c>
      <c r="J11" s="9" t="str">
        <f t="shared" ca="1" si="1"/>
        <v>NOT DUE</v>
      </c>
      <c r="K11" s="31"/>
      <c r="L11" s="10"/>
    </row>
    <row r="12" spans="1:12" x14ac:dyDescent="0.25">
      <c r="A12" s="9" t="s">
        <v>2905</v>
      </c>
      <c r="B12" s="31" t="s">
        <v>1657</v>
      </c>
      <c r="C12" s="31" t="s">
        <v>1658</v>
      </c>
      <c r="D12" s="20" t="s">
        <v>1469</v>
      </c>
      <c r="E12" s="7">
        <v>43970</v>
      </c>
      <c r="F12" s="7">
        <v>44581</v>
      </c>
      <c r="G12" s="13"/>
      <c r="H12" s="8">
        <f>F12+30</f>
        <v>44611</v>
      </c>
      <c r="I12" s="11">
        <f t="shared" ca="1" si="0"/>
        <v>18</v>
      </c>
      <c r="J12" s="9" t="str">
        <f t="shared" ca="1" si="1"/>
        <v>NOT DUE</v>
      </c>
      <c r="K12" s="31"/>
      <c r="L12" s="10"/>
    </row>
    <row r="13" spans="1:12" x14ac:dyDescent="0.25">
      <c r="A13" s="9" t="s">
        <v>2906</v>
      </c>
      <c r="B13" s="31" t="s">
        <v>1663</v>
      </c>
      <c r="C13" s="31" t="s">
        <v>1664</v>
      </c>
      <c r="D13" s="20" t="s">
        <v>1469</v>
      </c>
      <c r="E13" s="7">
        <v>43970</v>
      </c>
      <c r="F13" s="7">
        <v>44581</v>
      </c>
      <c r="G13" s="13"/>
      <c r="H13" s="8">
        <f>F13+30</f>
        <v>44611</v>
      </c>
      <c r="I13" s="11">
        <f t="shared" ca="1" si="0"/>
        <v>18</v>
      </c>
      <c r="J13" s="9" t="str">
        <f t="shared" ca="1" si="1"/>
        <v>NOT DUE</v>
      </c>
      <c r="K13" s="31"/>
      <c r="L13" s="10"/>
    </row>
    <row r="14" spans="1:12" ht="25.5" x14ac:dyDescent="0.25">
      <c r="A14" s="9" t="s">
        <v>2907</v>
      </c>
      <c r="B14" s="95" t="s">
        <v>2722</v>
      </c>
      <c r="C14" s="31" t="s">
        <v>2725</v>
      </c>
      <c r="D14" s="97" t="s">
        <v>1469</v>
      </c>
      <c r="E14" s="7">
        <v>43970</v>
      </c>
      <c r="F14" s="7">
        <v>44581</v>
      </c>
      <c r="G14" s="13"/>
      <c r="H14" s="8">
        <f t="shared" ref="H14:H15" si="2">F14+30</f>
        <v>44611</v>
      </c>
      <c r="I14" s="11">
        <f t="shared" ca="1" si="0"/>
        <v>18</v>
      </c>
      <c r="J14" s="9" t="str">
        <f t="shared" ca="1" si="1"/>
        <v>NOT DUE</v>
      </c>
      <c r="K14" s="31"/>
      <c r="L14" s="10"/>
    </row>
    <row r="15" spans="1:12" x14ac:dyDescent="0.25">
      <c r="A15" s="9" t="s">
        <v>2908</v>
      </c>
      <c r="B15" s="95" t="s">
        <v>2723</v>
      </c>
      <c r="C15" s="95" t="s">
        <v>2726</v>
      </c>
      <c r="D15" s="97" t="s">
        <v>1469</v>
      </c>
      <c r="E15" s="7">
        <v>43970</v>
      </c>
      <c r="F15" s="7">
        <v>44581</v>
      </c>
      <c r="G15" s="13"/>
      <c r="H15" s="8">
        <f t="shared" si="2"/>
        <v>44611</v>
      </c>
      <c r="I15" s="11">
        <f t="shared" ca="1" si="0"/>
        <v>18</v>
      </c>
      <c r="J15" s="9" t="str">
        <f t="shared" ca="1" si="1"/>
        <v>NOT DUE</v>
      </c>
      <c r="K15" s="31"/>
      <c r="L15" s="10"/>
    </row>
    <row r="20" spans="2:8" x14ac:dyDescent="0.25">
      <c r="B20" t="s">
        <v>1414</v>
      </c>
      <c r="D20" s="27" t="s">
        <v>1415</v>
      </c>
      <c r="G20" t="s">
        <v>1416</v>
      </c>
    </row>
    <row r="23" spans="2:8" x14ac:dyDescent="0.25">
      <c r="C23" s="71"/>
      <c r="G23" s="72"/>
      <c r="H23" s="72"/>
    </row>
    <row r="24" spans="2:8" x14ac:dyDescent="0.25">
      <c r="B24" s="175"/>
      <c r="D24" s="193"/>
      <c r="E24" s="193"/>
      <c r="G24" s="191"/>
      <c r="H24" s="191"/>
    </row>
    <row r="25" spans="2:8" x14ac:dyDescent="0.25">
      <c r="B25" s="175" t="s">
        <v>3320</v>
      </c>
      <c r="D25" s="193" t="s">
        <v>3322</v>
      </c>
      <c r="E25" s="193"/>
      <c r="G25" s="191" t="s">
        <v>3319</v>
      </c>
      <c r="H25" s="191"/>
    </row>
    <row r="26" spans="2:8" x14ac:dyDescent="0.25">
      <c r="B26" s="69" t="s">
        <v>3096</v>
      </c>
      <c r="D26" s="69" t="s">
        <v>2274</v>
      </c>
      <c r="E26" s="69"/>
      <c r="G26" s="188" t="s">
        <v>2277</v>
      </c>
      <c r="H26" s="188"/>
    </row>
  </sheetData>
  <mergeCells count="14">
    <mergeCell ref="A4:B4"/>
    <mergeCell ref="D4:E4"/>
    <mergeCell ref="A5:B5"/>
    <mergeCell ref="G26:H26"/>
    <mergeCell ref="A1:B1"/>
    <mergeCell ref="D1:E1"/>
    <mergeCell ref="A2:B2"/>
    <mergeCell ref="D2:E2"/>
    <mergeCell ref="A3:B3"/>
    <mergeCell ref="D3:E3"/>
    <mergeCell ref="D25:E25"/>
    <mergeCell ref="D24:E24"/>
    <mergeCell ref="G24:H24"/>
    <mergeCell ref="G25:H2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2762</v>
      </c>
      <c r="D3" s="190" t="s">
        <v>9</v>
      </c>
      <c r="E3" s="190"/>
      <c r="F3" s="3" t="s">
        <v>2909</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2910</v>
      </c>
      <c r="B8" s="31" t="s">
        <v>2762</v>
      </c>
      <c r="C8" s="31" t="s">
        <v>3086</v>
      </c>
      <c r="D8" s="20" t="s">
        <v>1469</v>
      </c>
      <c r="E8" s="7">
        <v>43970</v>
      </c>
      <c r="F8" s="7">
        <v>44569</v>
      </c>
      <c r="G8" s="13" t="s">
        <v>3298</v>
      </c>
      <c r="H8" s="8">
        <f>F8+30</f>
        <v>44599</v>
      </c>
      <c r="I8" s="11">
        <f t="shared" ref="I8" ca="1" si="0">IF(ISBLANK(H8),"",H8-DATE(YEAR(NOW()),MONTH(NOW()),DAY(NOW())))</f>
        <v>6</v>
      </c>
      <c r="J8" s="9" t="str">
        <f t="shared" ref="J8" ca="1" si="1">IF(I8="","",IF(I8&lt;0,"OVERDUE","NOT DUE"))</f>
        <v>NOT DUE</v>
      </c>
      <c r="K8" s="31"/>
      <c r="L8" s="10"/>
    </row>
    <row r="13" spans="1:12" x14ac:dyDescent="0.25">
      <c r="B13" t="s">
        <v>1414</v>
      </c>
      <c r="D13" s="27" t="s">
        <v>1462</v>
      </c>
      <c r="F13" t="s">
        <v>1463</v>
      </c>
    </row>
    <row r="16" spans="1:12" x14ac:dyDescent="0.25">
      <c r="C16" s="71"/>
      <c r="G16" s="72"/>
      <c r="H16" s="72"/>
    </row>
    <row r="17" spans="2:8" x14ac:dyDescent="0.25">
      <c r="B17" s="154" t="s">
        <v>3322</v>
      </c>
      <c r="D17" s="193" t="s">
        <v>3322</v>
      </c>
      <c r="E17" s="193"/>
      <c r="G17" s="191" t="s">
        <v>3319</v>
      </c>
      <c r="H17" s="191"/>
    </row>
    <row r="18" spans="2:8" x14ac:dyDescent="0.25">
      <c r="B18" s="69" t="s">
        <v>2274</v>
      </c>
      <c r="D18" s="69" t="s">
        <v>2274</v>
      </c>
      <c r="E18" s="69"/>
      <c r="G18" s="188" t="s">
        <v>2277</v>
      </c>
      <c r="H18" s="188"/>
    </row>
    <row r="19" spans="2:8" x14ac:dyDescent="0.25">
      <c r="D19" s="69"/>
      <c r="E19" s="69"/>
      <c r="G19" s="188"/>
      <c r="H19" s="188"/>
    </row>
  </sheetData>
  <mergeCells count="13">
    <mergeCell ref="A4:B4"/>
    <mergeCell ref="D4:E4"/>
    <mergeCell ref="A5:B5"/>
    <mergeCell ref="G19:H19"/>
    <mergeCell ref="A1:B1"/>
    <mergeCell ref="D1:E1"/>
    <mergeCell ref="A2:B2"/>
    <mergeCell ref="D2:E2"/>
    <mergeCell ref="A3:B3"/>
    <mergeCell ref="D3:E3"/>
    <mergeCell ref="G18:H18"/>
    <mergeCell ref="D17:E17"/>
    <mergeCell ref="G17:H17"/>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11" sqref="F11"/>
    </sheetView>
  </sheetViews>
  <sheetFormatPr defaultRowHeight="15" x14ac:dyDescent="0.25"/>
  <cols>
    <col min="1" max="1" width="10.7109375" style="9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2763</v>
      </c>
      <c r="D3" s="190" t="s">
        <v>9</v>
      </c>
      <c r="E3" s="190"/>
      <c r="F3" s="3" t="s">
        <v>2912</v>
      </c>
    </row>
    <row r="4" spans="1:12" ht="18" customHeight="1" x14ac:dyDescent="0.25">
      <c r="A4" s="189" t="s">
        <v>22</v>
      </c>
      <c r="B4" s="189"/>
      <c r="C4" s="17"/>
      <c r="D4" s="190" t="s">
        <v>10</v>
      </c>
      <c r="E4" s="190"/>
      <c r="F4" s="13"/>
    </row>
    <row r="5" spans="1:12" ht="18" customHeight="1" x14ac:dyDescent="0.25">
      <c r="A5" s="189" t="s">
        <v>23</v>
      </c>
      <c r="B5" s="189"/>
      <c r="C5" s="18"/>
      <c r="D5" s="24"/>
      <c r="E5" s="94"/>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2911</v>
      </c>
      <c r="B8" s="31" t="s">
        <v>2617</v>
      </c>
      <c r="C8" s="31" t="s">
        <v>2764</v>
      </c>
      <c r="D8" s="20" t="s">
        <v>2019</v>
      </c>
      <c r="E8" s="7">
        <v>43970</v>
      </c>
      <c r="F8" s="7">
        <v>44581</v>
      </c>
      <c r="G8" s="13"/>
      <c r="H8" s="8">
        <f>F8+30</f>
        <v>44611</v>
      </c>
      <c r="I8" s="11">
        <f t="shared" ref="I8" ca="1" si="0">IF(ISBLANK(H8),"",H8-DATE(YEAR(NOW()),MONTH(NOW()),DAY(NOW())))</f>
        <v>18</v>
      </c>
      <c r="J8" s="9" t="str">
        <f t="shared" ref="J8" ca="1" si="1">IF(I8="","",IF(I8&lt;0,"OVERDUE","NOT DUE"))</f>
        <v>NOT DUE</v>
      </c>
      <c r="K8" s="31"/>
      <c r="L8" s="10"/>
    </row>
    <row r="9" spans="1:12" x14ac:dyDescent="0.25">
      <c r="A9" s="9"/>
      <c r="B9" s="31"/>
      <c r="C9" s="31"/>
      <c r="D9" s="20"/>
      <c r="E9" s="85"/>
      <c r="F9" s="7"/>
      <c r="G9" s="13"/>
      <c r="H9" s="8"/>
      <c r="I9" s="11"/>
      <c r="J9" s="9"/>
      <c r="K9" s="31"/>
      <c r="L9" s="66"/>
    </row>
    <row r="13" spans="1:12" x14ac:dyDescent="0.25">
      <c r="B13" t="s">
        <v>1414</v>
      </c>
      <c r="D13" s="27" t="s">
        <v>1415</v>
      </c>
      <c r="G13" t="s">
        <v>1416</v>
      </c>
    </row>
    <row r="16" spans="1:12" x14ac:dyDescent="0.25">
      <c r="C16" s="71"/>
      <c r="G16" s="72"/>
      <c r="H16" s="72"/>
    </row>
    <row r="17" spans="2:8" x14ac:dyDescent="0.25">
      <c r="C17" s="69"/>
    </row>
    <row r="18" spans="2:8" x14ac:dyDescent="0.25">
      <c r="B18" s="164" t="s">
        <v>3320</v>
      </c>
      <c r="D18" s="193" t="s">
        <v>3322</v>
      </c>
      <c r="E18" s="193"/>
      <c r="G18" s="191" t="s">
        <v>3319</v>
      </c>
      <c r="H18" s="191"/>
    </row>
    <row r="19" spans="2:8" x14ac:dyDescent="0.25">
      <c r="B19" s="69" t="s">
        <v>3096</v>
      </c>
      <c r="D19" s="69" t="s">
        <v>2274</v>
      </c>
      <c r="E19" s="69"/>
      <c r="G19" s="188" t="s">
        <v>2277</v>
      </c>
      <c r="H19" s="188"/>
    </row>
    <row r="20" spans="2:8" x14ac:dyDescent="0.25">
      <c r="D20" s="69"/>
      <c r="E20" s="69"/>
      <c r="G20" s="188"/>
      <c r="H20" s="188"/>
    </row>
  </sheetData>
  <mergeCells count="13">
    <mergeCell ref="A4:B4"/>
    <mergeCell ref="D4:E4"/>
    <mergeCell ref="A5:B5"/>
    <mergeCell ref="G20:H20"/>
    <mergeCell ref="A1:B1"/>
    <mergeCell ref="D1:E1"/>
    <mergeCell ref="A2:B2"/>
    <mergeCell ref="D2:E2"/>
    <mergeCell ref="A3:B3"/>
    <mergeCell ref="D3:E3"/>
    <mergeCell ref="G19:H19"/>
    <mergeCell ref="D18:E18"/>
    <mergeCell ref="G18:H18"/>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F8" sqref="F8:F11"/>
    </sheetView>
  </sheetViews>
  <sheetFormatPr defaultRowHeight="15" x14ac:dyDescent="0.25"/>
  <cols>
    <col min="1" max="1" width="10.7109375" style="106"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2913</v>
      </c>
      <c r="D3" s="190" t="s">
        <v>9</v>
      </c>
      <c r="E3" s="190"/>
      <c r="F3" s="3" t="s">
        <v>2914</v>
      </c>
    </row>
    <row r="4" spans="1:12" ht="18" customHeight="1" x14ac:dyDescent="0.25">
      <c r="A4" s="189" t="s">
        <v>22</v>
      </c>
      <c r="B4" s="189"/>
      <c r="C4" s="17"/>
      <c r="D4" s="190" t="s">
        <v>10</v>
      </c>
      <c r="E4" s="190"/>
      <c r="F4" s="13"/>
    </row>
    <row r="5" spans="1:12" ht="18" customHeight="1" x14ac:dyDescent="0.25">
      <c r="A5" s="189" t="s">
        <v>23</v>
      </c>
      <c r="B5" s="189"/>
      <c r="C5" s="18"/>
      <c r="D5" s="24"/>
      <c r="E5" s="107"/>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2915</v>
      </c>
      <c r="B8" s="31" t="s">
        <v>2617</v>
      </c>
      <c r="C8" s="31" t="s">
        <v>2766</v>
      </c>
      <c r="D8" s="20" t="s">
        <v>2019</v>
      </c>
      <c r="E8" s="7">
        <v>43970</v>
      </c>
      <c r="F8" s="7">
        <v>44590</v>
      </c>
      <c r="G8" s="13" t="s">
        <v>3298</v>
      </c>
      <c r="H8" s="8">
        <f>F8+30</f>
        <v>44620</v>
      </c>
      <c r="I8" s="11">
        <f t="shared" ref="I8:I11" ca="1" si="0">IF(ISBLANK(H8),"",H8-DATE(YEAR(NOW()),MONTH(NOW()),DAY(NOW())))</f>
        <v>27</v>
      </c>
      <c r="J8" s="9" t="str">
        <f t="shared" ref="J8:J11" ca="1" si="1">IF(I8="","",IF(I8&lt;0,"OVERDUE","NOT DUE"))</f>
        <v>NOT DUE</v>
      </c>
      <c r="K8" s="31"/>
      <c r="L8" s="66"/>
    </row>
    <row r="9" spans="1:12" x14ac:dyDescent="0.25">
      <c r="A9" s="9" t="s">
        <v>2916</v>
      </c>
      <c r="B9" s="31" t="s">
        <v>2767</v>
      </c>
      <c r="C9" s="31" t="s">
        <v>2768</v>
      </c>
      <c r="D9" s="20" t="s">
        <v>2019</v>
      </c>
      <c r="E9" s="7">
        <v>43970</v>
      </c>
      <c r="F9" s="7">
        <v>44590</v>
      </c>
      <c r="G9" s="13" t="s">
        <v>3298</v>
      </c>
      <c r="H9" s="8">
        <f>F9+30</f>
        <v>44620</v>
      </c>
      <c r="I9" s="11">
        <f t="shared" ca="1" si="0"/>
        <v>27</v>
      </c>
      <c r="J9" s="9" t="str">
        <f t="shared" ca="1" si="1"/>
        <v>NOT DUE</v>
      </c>
      <c r="K9" s="31"/>
      <c r="L9" s="66"/>
    </row>
    <row r="10" spans="1:12" ht="25.5" x14ac:dyDescent="0.25">
      <c r="A10" s="9" t="s">
        <v>2917</v>
      </c>
      <c r="B10" s="31" t="s">
        <v>2769</v>
      </c>
      <c r="C10" s="31" t="s">
        <v>2772</v>
      </c>
      <c r="D10" s="20" t="s">
        <v>2019</v>
      </c>
      <c r="E10" s="7">
        <v>43970</v>
      </c>
      <c r="F10" s="7">
        <v>44590</v>
      </c>
      <c r="G10" s="13" t="s">
        <v>3298</v>
      </c>
      <c r="H10" s="8">
        <f>F10+30</f>
        <v>44620</v>
      </c>
      <c r="I10" s="11">
        <f t="shared" ref="I10" ca="1" si="2">IF(ISBLANK(H10),"",H10-DATE(YEAR(NOW()),MONTH(NOW()),DAY(NOW())))</f>
        <v>27</v>
      </c>
      <c r="J10" s="9" t="str">
        <f t="shared" ref="J10" ca="1" si="3">IF(I10="","",IF(I10&lt;0,"OVERDUE","NOT DUE"))</f>
        <v>NOT DUE</v>
      </c>
      <c r="K10" s="31"/>
      <c r="L10" s="66"/>
    </row>
    <row r="11" spans="1:12" x14ac:dyDescent="0.25">
      <c r="A11" s="9" t="s">
        <v>2918</v>
      </c>
      <c r="B11" s="31" t="s">
        <v>2770</v>
      </c>
      <c r="C11" s="31" t="s">
        <v>2771</v>
      </c>
      <c r="D11" s="20" t="s">
        <v>2019</v>
      </c>
      <c r="E11" s="7">
        <v>43970</v>
      </c>
      <c r="F11" s="7">
        <v>44590</v>
      </c>
      <c r="G11" s="13" t="s">
        <v>3298</v>
      </c>
      <c r="H11" s="8">
        <f>F11+30</f>
        <v>44620</v>
      </c>
      <c r="I11" s="11">
        <f t="shared" ca="1" si="0"/>
        <v>27</v>
      </c>
      <c r="J11" s="9" t="str">
        <f t="shared" ca="1" si="1"/>
        <v>NOT DUE</v>
      </c>
      <c r="K11" s="31"/>
      <c r="L11" s="66"/>
    </row>
    <row r="15" spans="1:12" x14ac:dyDescent="0.25">
      <c r="B15" t="s">
        <v>1414</v>
      </c>
      <c r="D15" s="27" t="s">
        <v>1462</v>
      </c>
      <c r="F15" t="s">
        <v>1463</v>
      </c>
    </row>
    <row r="19" spans="2:8" x14ac:dyDescent="0.25">
      <c r="C19" s="71"/>
      <c r="G19" s="72"/>
      <c r="H19" s="72"/>
    </row>
    <row r="20" spans="2:8" x14ac:dyDescent="0.25">
      <c r="B20" s="106"/>
      <c r="C20" s="69"/>
      <c r="G20" s="140"/>
      <c r="H20" s="140"/>
    </row>
    <row r="21" spans="2:8" x14ac:dyDescent="0.25">
      <c r="B21" s="165" t="s">
        <v>3314</v>
      </c>
      <c r="D21" s="193" t="s">
        <v>3322</v>
      </c>
      <c r="E21" s="193"/>
      <c r="G21" s="191" t="s">
        <v>3319</v>
      </c>
      <c r="H21" s="191"/>
    </row>
    <row r="22" spans="2:8" x14ac:dyDescent="0.25">
      <c r="B22" t="s">
        <v>2278</v>
      </c>
      <c r="D22" s="69" t="s">
        <v>2274</v>
      </c>
      <c r="E22" s="69"/>
      <c r="G22" s="188" t="s">
        <v>2277</v>
      </c>
      <c r="H22" s="188"/>
    </row>
  </sheetData>
  <mergeCells count="12">
    <mergeCell ref="A4:B4"/>
    <mergeCell ref="D4:E4"/>
    <mergeCell ref="A5:B5"/>
    <mergeCell ref="G22:H22"/>
    <mergeCell ref="A1:B1"/>
    <mergeCell ref="D1:E1"/>
    <mergeCell ref="A2:B2"/>
    <mergeCell ref="D2:E2"/>
    <mergeCell ref="A3:B3"/>
    <mergeCell ref="D3:E3"/>
    <mergeCell ref="D21:E21"/>
    <mergeCell ref="G21:H21"/>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319</v>
      </c>
      <c r="D3" s="190" t="s">
        <v>9</v>
      </c>
      <c r="E3" s="190"/>
      <c r="F3" s="3" t="s">
        <v>320</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321</v>
      </c>
      <c r="B8" s="31" t="s">
        <v>30</v>
      </c>
      <c r="C8" s="31" t="s">
        <v>31</v>
      </c>
      <c r="D8" s="20" t="s">
        <v>88</v>
      </c>
      <c r="E8" s="7">
        <v>43970</v>
      </c>
      <c r="F8" s="7">
        <v>43961</v>
      </c>
      <c r="G8" s="34"/>
      <c r="H8" s="8">
        <f>F8+(365*4)</f>
        <v>45421</v>
      </c>
      <c r="I8" s="11">
        <f t="shared" ref="I8:I44" ca="1" si="0">IF(ISBLANK(H8),"",H8-DATE(YEAR(NOW()),MONTH(NOW()),DAY(NOW())))</f>
        <v>828</v>
      </c>
      <c r="J8" s="9" t="str">
        <f t="shared" ref="J8:J44" ca="1" si="1">IF(I8="","",IF(I8&lt;0,"OVERDUE","NOT DUE"))</f>
        <v>NOT DUE</v>
      </c>
      <c r="K8" s="30" t="s">
        <v>126</v>
      </c>
      <c r="L8" s="10"/>
    </row>
    <row r="9" spans="1:12" x14ac:dyDescent="0.25">
      <c r="A9" s="9" t="s">
        <v>322</v>
      </c>
      <c r="B9" s="31" t="s">
        <v>32</v>
      </c>
      <c r="C9" s="31" t="s">
        <v>33</v>
      </c>
      <c r="D9" s="20" t="s">
        <v>89</v>
      </c>
      <c r="E9" s="7">
        <v>43970</v>
      </c>
      <c r="F9" s="7">
        <v>44326</v>
      </c>
      <c r="G9" s="34"/>
      <c r="H9" s="8">
        <f>F9+365</f>
        <v>44691</v>
      </c>
      <c r="I9" s="11">
        <f t="shared" ca="1" si="0"/>
        <v>98</v>
      </c>
      <c r="J9" s="9" t="str">
        <f t="shared" ca="1" si="1"/>
        <v>NOT DUE</v>
      </c>
      <c r="K9" s="14"/>
      <c r="L9" s="10"/>
    </row>
    <row r="10" spans="1:12" ht="25.5" x14ac:dyDescent="0.25">
      <c r="A10" s="9" t="s">
        <v>323</v>
      </c>
      <c r="B10" s="31" t="s">
        <v>34</v>
      </c>
      <c r="C10" s="31" t="s">
        <v>35</v>
      </c>
      <c r="D10" s="20" t="s">
        <v>2</v>
      </c>
      <c r="E10" s="7">
        <v>43970</v>
      </c>
      <c r="F10" s="7">
        <v>44566</v>
      </c>
      <c r="G10" s="34"/>
      <c r="H10" s="8">
        <f>F10+30</f>
        <v>44596</v>
      </c>
      <c r="I10" s="11">
        <f t="shared" ca="1" si="0"/>
        <v>3</v>
      </c>
      <c r="J10" s="9" t="str">
        <f t="shared" ca="1" si="1"/>
        <v>NOT DUE</v>
      </c>
      <c r="K10" s="14"/>
      <c r="L10" s="10"/>
    </row>
    <row r="11" spans="1:12" ht="25.5" x14ac:dyDescent="0.25">
      <c r="A11" s="9" t="s">
        <v>324</v>
      </c>
      <c r="B11" s="31" t="s">
        <v>36</v>
      </c>
      <c r="C11" s="31" t="s">
        <v>37</v>
      </c>
      <c r="D11" s="20" t="s">
        <v>89</v>
      </c>
      <c r="E11" s="7">
        <v>43970</v>
      </c>
      <c r="F11" s="7">
        <v>44326</v>
      </c>
      <c r="G11" s="34"/>
      <c r="H11" s="8">
        <f t="shared" ref="H11:H44" si="2">F11+365</f>
        <v>44691</v>
      </c>
      <c r="I11" s="11">
        <f t="shared" ca="1" si="0"/>
        <v>98</v>
      </c>
      <c r="J11" s="9" t="str">
        <f t="shared" ca="1" si="1"/>
        <v>NOT DUE</v>
      </c>
      <c r="K11" s="14"/>
      <c r="L11" s="10"/>
    </row>
    <row r="12" spans="1:12" ht="25.5" x14ac:dyDescent="0.25">
      <c r="A12" s="9" t="s">
        <v>325</v>
      </c>
      <c r="B12" s="31" t="s">
        <v>36</v>
      </c>
      <c r="C12" s="31" t="s">
        <v>38</v>
      </c>
      <c r="D12" s="20" t="s">
        <v>89</v>
      </c>
      <c r="E12" s="7">
        <v>43970</v>
      </c>
      <c r="F12" s="7">
        <v>44326</v>
      </c>
      <c r="G12" s="34"/>
      <c r="H12" s="8">
        <f t="shared" si="2"/>
        <v>44691</v>
      </c>
      <c r="I12" s="11">
        <f t="shared" ca="1" si="0"/>
        <v>98</v>
      </c>
      <c r="J12" s="9" t="str">
        <f t="shared" ca="1" si="1"/>
        <v>NOT DUE</v>
      </c>
      <c r="K12" s="14"/>
      <c r="L12" s="10"/>
    </row>
    <row r="13" spans="1:12" ht="25.5" x14ac:dyDescent="0.25">
      <c r="A13" s="9" t="s">
        <v>326</v>
      </c>
      <c r="B13" s="31" t="s">
        <v>39</v>
      </c>
      <c r="C13" s="31" t="s">
        <v>40</v>
      </c>
      <c r="D13" s="20" t="s">
        <v>89</v>
      </c>
      <c r="E13" s="7">
        <v>43970</v>
      </c>
      <c r="F13" s="7">
        <v>44326</v>
      </c>
      <c r="G13" s="34"/>
      <c r="H13" s="8">
        <f t="shared" si="2"/>
        <v>44691</v>
      </c>
      <c r="I13" s="11">
        <f t="shared" ca="1" si="0"/>
        <v>98</v>
      </c>
      <c r="J13" s="9" t="str">
        <f t="shared" ca="1" si="1"/>
        <v>NOT DUE</v>
      </c>
      <c r="K13" s="14"/>
      <c r="L13" s="10"/>
    </row>
    <row r="14" spans="1:12" ht="25.5" x14ac:dyDescent="0.25">
      <c r="A14" s="9" t="s">
        <v>327</v>
      </c>
      <c r="B14" s="31" t="s">
        <v>39</v>
      </c>
      <c r="C14" s="31" t="s">
        <v>41</v>
      </c>
      <c r="D14" s="20" t="s">
        <v>89</v>
      </c>
      <c r="E14" s="7">
        <v>43970</v>
      </c>
      <c r="F14" s="7">
        <v>44326</v>
      </c>
      <c r="G14" s="34"/>
      <c r="H14" s="8">
        <f t="shared" si="2"/>
        <v>44691</v>
      </c>
      <c r="I14" s="11">
        <f t="shared" ca="1" si="0"/>
        <v>98</v>
      </c>
      <c r="J14" s="9" t="str">
        <f t="shared" ca="1" si="1"/>
        <v>NOT DUE</v>
      </c>
      <c r="K14" s="14"/>
      <c r="L14" s="10"/>
    </row>
    <row r="15" spans="1:12" ht="38.25" x14ac:dyDescent="0.25">
      <c r="A15" s="9" t="s">
        <v>328</v>
      </c>
      <c r="B15" s="31" t="s">
        <v>42</v>
      </c>
      <c r="C15" s="31" t="s">
        <v>43</v>
      </c>
      <c r="D15" s="20" t="s">
        <v>89</v>
      </c>
      <c r="E15" s="7">
        <v>43970</v>
      </c>
      <c r="F15" s="7">
        <v>44326</v>
      </c>
      <c r="G15" s="34"/>
      <c r="H15" s="8">
        <f t="shared" si="2"/>
        <v>44691</v>
      </c>
      <c r="I15" s="11">
        <f t="shared" ca="1" si="0"/>
        <v>98</v>
      </c>
      <c r="J15" s="9" t="str">
        <f t="shared" ca="1" si="1"/>
        <v>NOT DUE</v>
      </c>
      <c r="K15" s="14"/>
      <c r="L15" s="10"/>
    </row>
    <row r="16" spans="1:12" ht="38.25" x14ac:dyDescent="0.25">
      <c r="A16" s="9" t="s">
        <v>329</v>
      </c>
      <c r="B16" s="31" t="s">
        <v>42</v>
      </c>
      <c r="C16" s="31" t="s">
        <v>41</v>
      </c>
      <c r="D16" s="20" t="s">
        <v>89</v>
      </c>
      <c r="E16" s="7">
        <v>43970</v>
      </c>
      <c r="F16" s="7">
        <v>44326</v>
      </c>
      <c r="G16" s="34"/>
      <c r="H16" s="8">
        <f t="shared" si="2"/>
        <v>44691</v>
      </c>
      <c r="I16" s="11">
        <f t="shared" ca="1" si="0"/>
        <v>98</v>
      </c>
      <c r="J16" s="9" t="str">
        <f t="shared" ca="1" si="1"/>
        <v>NOT DUE</v>
      </c>
      <c r="K16" s="14"/>
      <c r="L16" s="10"/>
    </row>
    <row r="17" spans="1:12" ht="15" customHeight="1" x14ac:dyDescent="0.25">
      <c r="A17" s="9" t="s">
        <v>330</v>
      </c>
      <c r="B17" s="31" t="s">
        <v>44</v>
      </c>
      <c r="C17" s="31" t="s">
        <v>45</v>
      </c>
      <c r="D17" s="20" t="s">
        <v>89</v>
      </c>
      <c r="E17" s="7">
        <v>43970</v>
      </c>
      <c r="F17" s="7">
        <v>44326</v>
      </c>
      <c r="G17" s="34"/>
      <c r="H17" s="8">
        <f t="shared" si="2"/>
        <v>44691</v>
      </c>
      <c r="I17" s="11">
        <f t="shared" ca="1" si="0"/>
        <v>98</v>
      </c>
      <c r="J17" s="9" t="str">
        <f t="shared" ca="1" si="1"/>
        <v>NOT DUE</v>
      </c>
      <c r="K17" s="14"/>
      <c r="L17" s="10"/>
    </row>
    <row r="18" spans="1:12" ht="25.5" x14ac:dyDescent="0.25">
      <c r="A18" s="9" t="s">
        <v>331</v>
      </c>
      <c r="B18" s="31" t="s">
        <v>46</v>
      </c>
      <c r="C18" s="31" t="s">
        <v>47</v>
      </c>
      <c r="D18" s="20" t="s">
        <v>89</v>
      </c>
      <c r="E18" s="7">
        <v>43970</v>
      </c>
      <c r="F18" s="7">
        <v>44326</v>
      </c>
      <c r="G18" s="34"/>
      <c r="H18" s="8">
        <f t="shared" si="2"/>
        <v>44691</v>
      </c>
      <c r="I18" s="11">
        <f t="shared" ca="1" si="0"/>
        <v>98</v>
      </c>
      <c r="J18" s="9" t="str">
        <f t="shared" ca="1" si="1"/>
        <v>NOT DUE</v>
      </c>
      <c r="K18" s="14"/>
      <c r="L18" s="10"/>
    </row>
    <row r="19" spans="1:12" ht="25.5" x14ac:dyDescent="0.25">
      <c r="A19" s="9" t="s">
        <v>332</v>
      </c>
      <c r="B19" s="31" t="s">
        <v>48</v>
      </c>
      <c r="C19" s="31" t="s">
        <v>49</v>
      </c>
      <c r="D19" s="20" t="s">
        <v>89</v>
      </c>
      <c r="E19" s="7">
        <v>43970</v>
      </c>
      <c r="F19" s="7">
        <v>44326</v>
      </c>
      <c r="G19" s="34"/>
      <c r="H19" s="8">
        <f t="shared" si="2"/>
        <v>44691</v>
      </c>
      <c r="I19" s="11">
        <f t="shared" ca="1" si="0"/>
        <v>98</v>
      </c>
      <c r="J19" s="9" t="str">
        <f t="shared" ca="1" si="1"/>
        <v>NOT DUE</v>
      </c>
      <c r="K19" s="14"/>
      <c r="L19" s="10"/>
    </row>
    <row r="20" spans="1:12" x14ac:dyDescent="0.25">
      <c r="A20" s="9" t="s">
        <v>333</v>
      </c>
      <c r="B20" s="31" t="s">
        <v>50</v>
      </c>
      <c r="C20" s="31" t="s">
        <v>51</v>
      </c>
      <c r="D20" s="20" t="s">
        <v>89</v>
      </c>
      <c r="E20" s="7">
        <v>43970</v>
      </c>
      <c r="F20" s="7">
        <v>44326</v>
      </c>
      <c r="G20" s="34"/>
      <c r="H20" s="8">
        <f t="shared" si="2"/>
        <v>44691</v>
      </c>
      <c r="I20" s="11">
        <f t="shared" ca="1" si="0"/>
        <v>98</v>
      </c>
      <c r="J20" s="9" t="str">
        <f t="shared" ca="1" si="1"/>
        <v>NOT DUE</v>
      </c>
      <c r="K20" s="14"/>
      <c r="L20" s="10"/>
    </row>
    <row r="21" spans="1:12" x14ac:dyDescent="0.25">
      <c r="A21" s="9" t="s">
        <v>334</v>
      </c>
      <c r="B21" s="31" t="s">
        <v>52</v>
      </c>
      <c r="C21" s="31" t="s">
        <v>53</v>
      </c>
      <c r="D21" s="20" t="s">
        <v>89</v>
      </c>
      <c r="E21" s="7">
        <v>43970</v>
      </c>
      <c r="F21" s="7">
        <v>44326</v>
      </c>
      <c r="G21" s="34"/>
      <c r="H21" s="8">
        <f t="shared" si="2"/>
        <v>44691</v>
      </c>
      <c r="I21" s="11">
        <f t="shared" ca="1" si="0"/>
        <v>98</v>
      </c>
      <c r="J21" s="9" t="str">
        <f t="shared" ca="1" si="1"/>
        <v>NOT DUE</v>
      </c>
      <c r="K21" s="14"/>
      <c r="L21" s="10"/>
    </row>
    <row r="22" spans="1:12" ht="25.5" x14ac:dyDescent="0.25">
      <c r="A22" s="9" t="s">
        <v>335</v>
      </c>
      <c r="B22" s="31" t="s">
        <v>54</v>
      </c>
      <c r="C22" s="31" t="s">
        <v>55</v>
      </c>
      <c r="D22" s="20" t="s">
        <v>89</v>
      </c>
      <c r="E22" s="7">
        <v>43970</v>
      </c>
      <c r="F22" s="7">
        <v>44326</v>
      </c>
      <c r="G22" s="34"/>
      <c r="H22" s="8">
        <f t="shared" si="2"/>
        <v>44691</v>
      </c>
      <c r="I22" s="11">
        <f t="shared" ca="1" si="0"/>
        <v>98</v>
      </c>
      <c r="J22" s="9" t="str">
        <f t="shared" ca="1" si="1"/>
        <v>NOT DUE</v>
      </c>
      <c r="K22" s="14"/>
      <c r="L22" s="10"/>
    </row>
    <row r="23" spans="1:12" ht="15" customHeight="1" x14ac:dyDescent="0.25">
      <c r="A23" s="9" t="s">
        <v>336</v>
      </c>
      <c r="B23" s="31" t="s">
        <v>56</v>
      </c>
      <c r="C23" s="31" t="s">
        <v>57</v>
      </c>
      <c r="D23" s="20" t="s">
        <v>89</v>
      </c>
      <c r="E23" s="7">
        <v>43970</v>
      </c>
      <c r="F23" s="7">
        <v>44326</v>
      </c>
      <c r="G23" s="34"/>
      <c r="H23" s="8">
        <f t="shared" si="2"/>
        <v>44691</v>
      </c>
      <c r="I23" s="11">
        <f t="shared" ca="1" si="0"/>
        <v>98</v>
      </c>
      <c r="J23" s="9" t="str">
        <f t="shared" ca="1" si="1"/>
        <v>NOT DUE</v>
      </c>
      <c r="K23" s="14"/>
      <c r="L23" s="10"/>
    </row>
    <row r="24" spans="1:12" x14ac:dyDescent="0.25">
      <c r="A24" s="9" t="s">
        <v>337</v>
      </c>
      <c r="B24" s="31" t="s">
        <v>52</v>
      </c>
      <c r="C24" s="31" t="s">
        <v>58</v>
      </c>
      <c r="D24" s="20" t="s">
        <v>89</v>
      </c>
      <c r="E24" s="7">
        <v>43970</v>
      </c>
      <c r="F24" s="7">
        <v>44326</v>
      </c>
      <c r="G24" s="34"/>
      <c r="H24" s="8">
        <f t="shared" si="2"/>
        <v>44691</v>
      </c>
      <c r="I24" s="11">
        <f t="shared" ca="1" si="0"/>
        <v>98</v>
      </c>
      <c r="J24" s="9" t="str">
        <f t="shared" ca="1" si="1"/>
        <v>NOT DUE</v>
      </c>
      <c r="K24" s="14"/>
      <c r="L24" s="10"/>
    </row>
    <row r="25" spans="1:12" x14ac:dyDescent="0.25">
      <c r="A25" s="9" t="s">
        <v>338</v>
      </c>
      <c r="B25" s="31" t="s">
        <v>59</v>
      </c>
      <c r="C25" s="31" t="s">
        <v>60</v>
      </c>
      <c r="D25" s="20" t="s">
        <v>89</v>
      </c>
      <c r="E25" s="7">
        <v>43970</v>
      </c>
      <c r="F25" s="7">
        <v>44326</v>
      </c>
      <c r="G25" s="34"/>
      <c r="H25" s="8">
        <f t="shared" si="2"/>
        <v>44691</v>
      </c>
      <c r="I25" s="11">
        <f t="shared" ca="1" si="0"/>
        <v>98</v>
      </c>
      <c r="J25" s="9" t="str">
        <f t="shared" ca="1" si="1"/>
        <v>NOT DUE</v>
      </c>
      <c r="K25" s="14"/>
      <c r="L25" s="10"/>
    </row>
    <row r="26" spans="1:12" ht="25.5" x14ac:dyDescent="0.25">
      <c r="A26" s="9" t="s">
        <v>339</v>
      </c>
      <c r="B26" s="31" t="s">
        <v>61</v>
      </c>
      <c r="C26" s="31" t="s">
        <v>62</v>
      </c>
      <c r="D26" s="20" t="s">
        <v>89</v>
      </c>
      <c r="E26" s="7">
        <v>43970</v>
      </c>
      <c r="F26" s="7">
        <v>44326</v>
      </c>
      <c r="G26" s="34"/>
      <c r="H26" s="8">
        <f t="shared" si="2"/>
        <v>44691</v>
      </c>
      <c r="I26" s="11">
        <f t="shared" ca="1" si="0"/>
        <v>98</v>
      </c>
      <c r="J26" s="9" t="str">
        <f t="shared" ca="1" si="1"/>
        <v>NOT DUE</v>
      </c>
      <c r="K26" s="14"/>
      <c r="L26" s="10"/>
    </row>
    <row r="27" spans="1:12" ht="25.5" x14ac:dyDescent="0.25">
      <c r="A27" s="9" t="s">
        <v>340</v>
      </c>
      <c r="B27" s="31" t="s">
        <v>63</v>
      </c>
      <c r="C27" s="31" t="s">
        <v>38</v>
      </c>
      <c r="D27" s="20" t="s">
        <v>89</v>
      </c>
      <c r="E27" s="7">
        <v>43970</v>
      </c>
      <c r="F27" s="7">
        <v>44326</v>
      </c>
      <c r="G27" s="34"/>
      <c r="H27" s="8">
        <f t="shared" si="2"/>
        <v>44691</v>
      </c>
      <c r="I27" s="11">
        <f t="shared" ca="1" si="0"/>
        <v>98</v>
      </c>
      <c r="J27" s="9" t="str">
        <f t="shared" ca="1" si="1"/>
        <v>NOT DUE</v>
      </c>
      <c r="K27" s="14"/>
      <c r="L27" s="10"/>
    </row>
    <row r="28" spans="1:12" ht="25.5" x14ac:dyDescent="0.25">
      <c r="A28" s="9" t="s">
        <v>341</v>
      </c>
      <c r="B28" s="31" t="s">
        <v>63</v>
      </c>
      <c r="C28" s="31" t="s">
        <v>64</v>
      </c>
      <c r="D28" s="20" t="s">
        <v>89</v>
      </c>
      <c r="E28" s="7">
        <v>43970</v>
      </c>
      <c r="F28" s="7">
        <v>44326</v>
      </c>
      <c r="G28" s="34"/>
      <c r="H28" s="8">
        <f t="shared" si="2"/>
        <v>44691</v>
      </c>
      <c r="I28" s="11">
        <f t="shared" ca="1" si="0"/>
        <v>98</v>
      </c>
      <c r="J28" s="9" t="str">
        <f t="shared" ca="1" si="1"/>
        <v>NOT DUE</v>
      </c>
      <c r="K28" s="14"/>
      <c r="L28" s="10"/>
    </row>
    <row r="29" spans="1:12" x14ac:dyDescent="0.25">
      <c r="A29" s="9" t="s">
        <v>342</v>
      </c>
      <c r="B29" s="31" t="s">
        <v>65</v>
      </c>
      <c r="C29" s="31" t="s">
        <v>66</v>
      </c>
      <c r="D29" s="20" t="s">
        <v>89</v>
      </c>
      <c r="E29" s="7">
        <v>43970</v>
      </c>
      <c r="F29" s="7">
        <v>44326</v>
      </c>
      <c r="G29" s="34"/>
      <c r="H29" s="8">
        <f t="shared" si="2"/>
        <v>44691</v>
      </c>
      <c r="I29" s="11">
        <f t="shared" ca="1" si="0"/>
        <v>98</v>
      </c>
      <c r="J29" s="9" t="str">
        <f t="shared" ca="1" si="1"/>
        <v>NOT DUE</v>
      </c>
      <c r="K29" s="14"/>
      <c r="L29" s="10"/>
    </row>
    <row r="30" spans="1:12" ht="25.5" x14ac:dyDescent="0.25">
      <c r="A30" s="9" t="s">
        <v>343</v>
      </c>
      <c r="B30" s="31" t="s">
        <v>65</v>
      </c>
      <c r="C30" s="31" t="s">
        <v>67</v>
      </c>
      <c r="D30" s="20" t="s">
        <v>89</v>
      </c>
      <c r="E30" s="7">
        <v>43970</v>
      </c>
      <c r="F30" s="7">
        <v>44326</v>
      </c>
      <c r="G30" s="34"/>
      <c r="H30" s="8">
        <f t="shared" si="2"/>
        <v>44691</v>
      </c>
      <c r="I30" s="11">
        <f t="shared" ca="1" si="0"/>
        <v>98</v>
      </c>
      <c r="J30" s="9" t="str">
        <f t="shared" ca="1" si="1"/>
        <v>NOT DUE</v>
      </c>
      <c r="K30" s="14"/>
      <c r="L30" s="10"/>
    </row>
    <row r="31" spans="1:12" ht="25.5" x14ac:dyDescent="0.25">
      <c r="A31" s="9" t="s">
        <v>344</v>
      </c>
      <c r="B31" s="31" t="s">
        <v>65</v>
      </c>
      <c r="C31" s="31" t="s">
        <v>3076</v>
      </c>
      <c r="D31" s="20" t="s">
        <v>1</v>
      </c>
      <c r="E31" s="7">
        <v>43970</v>
      </c>
      <c r="F31" s="7">
        <v>44326</v>
      </c>
      <c r="G31" s="34"/>
      <c r="H31" s="8">
        <f t="shared" si="2"/>
        <v>44691</v>
      </c>
      <c r="I31" s="11">
        <f t="shared" ca="1" si="0"/>
        <v>98</v>
      </c>
      <c r="J31" s="9" t="str">
        <f t="shared" ca="1" si="1"/>
        <v>NOT DUE</v>
      </c>
      <c r="K31" s="14"/>
      <c r="L31" s="10"/>
    </row>
    <row r="32" spans="1:12" x14ac:dyDescent="0.25">
      <c r="A32" s="9" t="s">
        <v>345</v>
      </c>
      <c r="B32" s="31" t="s">
        <v>32</v>
      </c>
      <c r="C32" s="31" t="s">
        <v>68</v>
      </c>
      <c r="D32" s="20" t="s">
        <v>89</v>
      </c>
      <c r="E32" s="7">
        <v>43970</v>
      </c>
      <c r="F32" s="7">
        <v>44326</v>
      </c>
      <c r="G32" s="34"/>
      <c r="H32" s="8">
        <f t="shared" si="2"/>
        <v>44691</v>
      </c>
      <c r="I32" s="11">
        <f t="shared" ca="1" si="0"/>
        <v>98</v>
      </c>
      <c r="J32" s="9" t="str">
        <f t="shared" ca="1" si="1"/>
        <v>NOT DUE</v>
      </c>
      <c r="K32" s="14"/>
      <c r="L32" s="10"/>
    </row>
    <row r="33" spans="1:12" x14ac:dyDescent="0.25">
      <c r="A33" s="9" t="s">
        <v>346</v>
      </c>
      <c r="B33" s="31" t="s">
        <v>32</v>
      </c>
      <c r="C33" s="31" t="s">
        <v>69</v>
      </c>
      <c r="D33" s="20" t="s">
        <v>89</v>
      </c>
      <c r="E33" s="7">
        <v>43970</v>
      </c>
      <c r="F33" s="7">
        <v>44326</v>
      </c>
      <c r="G33" s="34"/>
      <c r="H33" s="8">
        <f t="shared" si="2"/>
        <v>44691</v>
      </c>
      <c r="I33" s="11">
        <f t="shared" ca="1" si="0"/>
        <v>98</v>
      </c>
      <c r="J33" s="9" t="str">
        <f t="shared" ca="1" si="1"/>
        <v>NOT DUE</v>
      </c>
      <c r="K33" s="14"/>
      <c r="L33" s="10"/>
    </row>
    <row r="34" spans="1:12" ht="25.5" x14ac:dyDescent="0.25">
      <c r="A34" s="9" t="s">
        <v>347</v>
      </c>
      <c r="B34" s="31" t="s">
        <v>70</v>
      </c>
      <c r="C34" s="31" t="s">
        <v>71</v>
      </c>
      <c r="D34" s="20" t="s">
        <v>89</v>
      </c>
      <c r="E34" s="7">
        <v>43970</v>
      </c>
      <c r="F34" s="7">
        <v>44326</v>
      </c>
      <c r="G34" s="34"/>
      <c r="H34" s="8">
        <f t="shared" si="2"/>
        <v>44691</v>
      </c>
      <c r="I34" s="11">
        <f t="shared" ca="1" si="0"/>
        <v>98</v>
      </c>
      <c r="J34" s="9" t="str">
        <f t="shared" ca="1" si="1"/>
        <v>NOT DUE</v>
      </c>
      <c r="K34" s="14"/>
      <c r="L34" s="10"/>
    </row>
    <row r="35" spans="1:12" x14ac:dyDescent="0.25">
      <c r="A35" s="9" t="s">
        <v>348</v>
      </c>
      <c r="B35" s="31" t="s">
        <v>70</v>
      </c>
      <c r="C35" s="31" t="s">
        <v>72</v>
      </c>
      <c r="D35" s="20" t="s">
        <v>89</v>
      </c>
      <c r="E35" s="7">
        <v>43970</v>
      </c>
      <c r="F35" s="7">
        <v>44326</v>
      </c>
      <c r="G35" s="34"/>
      <c r="H35" s="8">
        <f t="shared" si="2"/>
        <v>44691</v>
      </c>
      <c r="I35" s="11">
        <f t="shared" ca="1" si="0"/>
        <v>98</v>
      </c>
      <c r="J35" s="9" t="str">
        <f t="shared" ca="1" si="1"/>
        <v>NOT DUE</v>
      </c>
      <c r="K35" s="14"/>
      <c r="L35" s="10"/>
    </row>
    <row r="36" spans="1:12" x14ac:dyDescent="0.25">
      <c r="A36" s="9" t="s">
        <v>349</v>
      </c>
      <c r="B36" s="31" t="s">
        <v>73</v>
      </c>
      <c r="C36" s="31" t="s">
        <v>74</v>
      </c>
      <c r="D36" s="20" t="s">
        <v>89</v>
      </c>
      <c r="E36" s="7">
        <v>43970</v>
      </c>
      <c r="F36" s="7">
        <v>44326</v>
      </c>
      <c r="G36" s="34"/>
      <c r="H36" s="8">
        <f t="shared" si="2"/>
        <v>44691</v>
      </c>
      <c r="I36" s="11">
        <f t="shared" ca="1" si="0"/>
        <v>98</v>
      </c>
      <c r="J36" s="9" t="str">
        <f t="shared" ca="1" si="1"/>
        <v>NOT DUE</v>
      </c>
      <c r="K36" s="14"/>
      <c r="L36" s="10"/>
    </row>
    <row r="37" spans="1:12" x14ac:dyDescent="0.25">
      <c r="A37" s="9" t="s">
        <v>350</v>
      </c>
      <c r="B37" s="31" t="s">
        <v>73</v>
      </c>
      <c r="C37" s="31" t="s">
        <v>75</v>
      </c>
      <c r="D37" s="20" t="s">
        <v>89</v>
      </c>
      <c r="E37" s="7">
        <v>43970</v>
      </c>
      <c r="F37" s="7">
        <v>44326</v>
      </c>
      <c r="G37" s="34"/>
      <c r="H37" s="8">
        <f t="shared" si="2"/>
        <v>44691</v>
      </c>
      <c r="I37" s="11">
        <f t="shared" ca="1" si="0"/>
        <v>98</v>
      </c>
      <c r="J37" s="9" t="str">
        <f t="shared" ca="1" si="1"/>
        <v>NOT DUE</v>
      </c>
      <c r="K37" s="14"/>
      <c r="L37" s="10"/>
    </row>
    <row r="38" spans="1:12" ht="38.25" x14ac:dyDescent="0.25">
      <c r="A38" s="9" t="s">
        <v>351</v>
      </c>
      <c r="B38" s="31" t="s">
        <v>76</v>
      </c>
      <c r="C38" s="31" t="s">
        <v>77</v>
      </c>
      <c r="D38" s="20" t="s">
        <v>89</v>
      </c>
      <c r="E38" s="7">
        <v>43970</v>
      </c>
      <c r="F38" s="7">
        <v>44326</v>
      </c>
      <c r="G38" s="34"/>
      <c r="H38" s="8">
        <f t="shared" si="2"/>
        <v>44691</v>
      </c>
      <c r="I38" s="11">
        <f t="shared" ca="1" si="0"/>
        <v>98</v>
      </c>
      <c r="J38" s="9" t="str">
        <f t="shared" ca="1" si="1"/>
        <v>NOT DUE</v>
      </c>
      <c r="K38" s="14"/>
      <c r="L38" s="10"/>
    </row>
    <row r="39" spans="1:12" ht="25.5" x14ac:dyDescent="0.25">
      <c r="A39" s="9" t="s">
        <v>352</v>
      </c>
      <c r="B39" s="31" t="s">
        <v>78</v>
      </c>
      <c r="C39" s="31" t="s">
        <v>79</v>
      </c>
      <c r="D39" s="20" t="s">
        <v>89</v>
      </c>
      <c r="E39" s="7">
        <v>43970</v>
      </c>
      <c r="F39" s="7">
        <v>44326</v>
      </c>
      <c r="G39" s="34"/>
      <c r="H39" s="8">
        <f t="shared" si="2"/>
        <v>44691</v>
      </c>
      <c r="I39" s="11">
        <f t="shared" ca="1" si="0"/>
        <v>98</v>
      </c>
      <c r="J39" s="9" t="str">
        <f t="shared" ca="1" si="1"/>
        <v>NOT DUE</v>
      </c>
      <c r="K39" s="14"/>
      <c r="L39" s="10"/>
    </row>
    <row r="40" spans="1:12" ht="38.25" x14ac:dyDescent="0.25">
      <c r="A40" s="9" t="s">
        <v>353</v>
      </c>
      <c r="B40" s="31" t="s">
        <v>80</v>
      </c>
      <c r="C40" s="31" t="s">
        <v>81</v>
      </c>
      <c r="D40" s="20" t="s">
        <v>89</v>
      </c>
      <c r="E40" s="7">
        <v>43970</v>
      </c>
      <c r="F40" s="7">
        <v>44326</v>
      </c>
      <c r="G40" s="34"/>
      <c r="H40" s="8">
        <f t="shared" si="2"/>
        <v>44691</v>
      </c>
      <c r="I40" s="11">
        <f t="shared" ca="1" si="0"/>
        <v>98</v>
      </c>
      <c r="J40" s="9" t="str">
        <f t="shared" ca="1" si="1"/>
        <v>NOT DUE</v>
      </c>
      <c r="K40" s="14"/>
      <c r="L40" s="10"/>
    </row>
    <row r="41" spans="1:12" ht="38.25" x14ac:dyDescent="0.25">
      <c r="A41" s="9" t="s">
        <v>354</v>
      </c>
      <c r="B41" s="31" t="s">
        <v>80</v>
      </c>
      <c r="C41" s="31" t="s">
        <v>82</v>
      </c>
      <c r="D41" s="20" t="s">
        <v>89</v>
      </c>
      <c r="E41" s="7">
        <v>43970</v>
      </c>
      <c r="F41" s="7">
        <v>44326</v>
      </c>
      <c r="G41" s="34"/>
      <c r="H41" s="8">
        <f t="shared" si="2"/>
        <v>44691</v>
      </c>
      <c r="I41" s="11">
        <f t="shared" ca="1" si="0"/>
        <v>98</v>
      </c>
      <c r="J41" s="9" t="str">
        <f t="shared" ca="1" si="1"/>
        <v>NOT DUE</v>
      </c>
      <c r="K41" s="14"/>
      <c r="L41" s="10"/>
    </row>
    <row r="42" spans="1:12" ht="25.5" x14ac:dyDescent="0.25">
      <c r="A42" s="9" t="s">
        <v>355</v>
      </c>
      <c r="B42" s="31" t="s">
        <v>83</v>
      </c>
      <c r="C42" s="31" t="s">
        <v>81</v>
      </c>
      <c r="D42" s="20" t="s">
        <v>89</v>
      </c>
      <c r="E42" s="7">
        <v>43970</v>
      </c>
      <c r="F42" s="7">
        <v>44326</v>
      </c>
      <c r="G42" s="34"/>
      <c r="H42" s="8">
        <f t="shared" si="2"/>
        <v>44691</v>
      </c>
      <c r="I42" s="11">
        <f t="shared" ca="1" si="0"/>
        <v>98</v>
      </c>
      <c r="J42" s="9" t="str">
        <f t="shared" ca="1" si="1"/>
        <v>NOT DUE</v>
      </c>
      <c r="K42" s="14"/>
      <c r="L42" s="10"/>
    </row>
    <row r="43" spans="1:12" ht="25.5" x14ac:dyDescent="0.25">
      <c r="A43" s="9" t="s">
        <v>356</v>
      </c>
      <c r="B43" s="31" t="s">
        <v>84</v>
      </c>
      <c r="C43" s="31" t="s">
        <v>85</v>
      </c>
      <c r="D43" s="20" t="s">
        <v>89</v>
      </c>
      <c r="E43" s="7">
        <v>43970</v>
      </c>
      <c r="F43" s="7">
        <v>44326</v>
      </c>
      <c r="G43" s="34"/>
      <c r="H43" s="8">
        <f t="shared" si="2"/>
        <v>44691</v>
      </c>
      <c r="I43" s="11">
        <f t="shared" ca="1" si="0"/>
        <v>98</v>
      </c>
      <c r="J43" s="9" t="str">
        <f t="shared" ca="1" si="1"/>
        <v>NOT DUE</v>
      </c>
      <c r="K43" s="14"/>
      <c r="L43" s="10"/>
    </row>
    <row r="44" spans="1:12" ht="25.5" x14ac:dyDescent="0.25">
      <c r="A44" s="9" t="s">
        <v>3083</v>
      </c>
      <c r="B44" s="31" t="s">
        <v>86</v>
      </c>
      <c r="C44" s="31" t="s">
        <v>87</v>
      </c>
      <c r="D44" s="20" t="s">
        <v>89</v>
      </c>
      <c r="E44" s="7">
        <v>43970</v>
      </c>
      <c r="F44" s="7">
        <v>44326</v>
      </c>
      <c r="G44" s="34"/>
      <c r="H44" s="8">
        <f t="shared" si="2"/>
        <v>44691</v>
      </c>
      <c r="I44" s="11">
        <f t="shared" ca="1" si="0"/>
        <v>98</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D53:E53"/>
    <mergeCell ref="G53:H53"/>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5" x14ac:dyDescent="0.25"/>
  <cols>
    <col min="1" max="1" width="10.7109375" style="112"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2773</v>
      </c>
      <c r="D3" s="190" t="s">
        <v>9</v>
      </c>
      <c r="E3" s="190"/>
      <c r="F3" s="3" t="s">
        <v>2919</v>
      </c>
    </row>
    <row r="4" spans="1:12" ht="18" customHeight="1" x14ac:dyDescent="0.25">
      <c r="A4" s="189" t="s">
        <v>22</v>
      </c>
      <c r="B4" s="189"/>
      <c r="C4" s="43"/>
      <c r="D4" s="190" t="s">
        <v>10</v>
      </c>
      <c r="E4" s="190"/>
      <c r="F4" s="13"/>
    </row>
    <row r="5" spans="1:12" ht="18" customHeight="1" x14ac:dyDescent="0.25">
      <c r="A5" s="189" t="s">
        <v>23</v>
      </c>
      <c r="B5" s="189"/>
      <c r="C5" s="44"/>
      <c r="D5" s="24"/>
      <c r="E5" s="11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2920</v>
      </c>
      <c r="B8" s="31" t="s">
        <v>2775</v>
      </c>
      <c r="C8" s="31" t="s">
        <v>2777</v>
      </c>
      <c r="D8" s="20" t="s">
        <v>1469</v>
      </c>
      <c r="E8" s="7">
        <v>43970</v>
      </c>
      <c r="F8" s="7">
        <v>44599</v>
      </c>
      <c r="G8" s="13" t="s">
        <v>3298</v>
      </c>
      <c r="H8" s="8">
        <f>F8+30</f>
        <v>44629</v>
      </c>
      <c r="I8" s="11">
        <f t="shared" ref="I8" ca="1" si="0">IF(ISBLANK(H8),"",H8-DATE(YEAR(NOW()),MONTH(NOW()),DAY(NOW())))</f>
        <v>36</v>
      </c>
      <c r="J8" s="9" t="str">
        <f t="shared" ref="J8" ca="1" si="1">IF(I8="","",IF(I8&lt;0,"OVERDUE","NOT DUE"))</f>
        <v>NOT DUE</v>
      </c>
      <c r="K8" s="31"/>
      <c r="L8" s="10"/>
    </row>
    <row r="9" spans="1:12" x14ac:dyDescent="0.25">
      <c r="A9" s="9" t="s">
        <v>2921</v>
      </c>
      <c r="B9" s="31" t="s">
        <v>2776</v>
      </c>
      <c r="C9" s="31" t="s">
        <v>2778</v>
      </c>
      <c r="D9" s="20" t="s">
        <v>1469</v>
      </c>
      <c r="E9" s="7">
        <v>43970</v>
      </c>
      <c r="F9" s="7">
        <v>44599</v>
      </c>
      <c r="G9" s="13" t="s">
        <v>3298</v>
      </c>
      <c r="H9" s="8">
        <f>F9+30</f>
        <v>44629</v>
      </c>
      <c r="I9" s="11">
        <f t="shared" ref="I9" ca="1" si="2">IF(ISBLANK(H9),"",H9-DATE(YEAR(NOW()),MONTH(NOW()),DAY(NOW())))</f>
        <v>36</v>
      </c>
      <c r="J9" s="9" t="str">
        <f t="shared" ref="J9" ca="1" si="3">IF(I9="","",IF(I9&lt;0,"OVERDUE","NOT DUE"))</f>
        <v>NOT DUE</v>
      </c>
      <c r="K9" s="31"/>
      <c r="L9" s="10"/>
    </row>
    <row r="10" spans="1:12" x14ac:dyDescent="0.25">
      <c r="A10" s="9" t="s">
        <v>2922</v>
      </c>
      <c r="B10" s="31" t="s">
        <v>2774</v>
      </c>
      <c r="C10" s="31" t="s">
        <v>2779</v>
      </c>
      <c r="D10" s="20" t="s">
        <v>1469</v>
      </c>
      <c r="E10" s="7">
        <v>43970</v>
      </c>
      <c r="F10" s="7">
        <v>44599</v>
      </c>
      <c r="G10" s="13" t="s">
        <v>3298</v>
      </c>
      <c r="H10" s="8">
        <f>F10+30</f>
        <v>44629</v>
      </c>
      <c r="I10" s="11">
        <f t="shared" ref="I10" ca="1" si="4">IF(ISBLANK(H10),"",H10-DATE(YEAR(NOW()),MONTH(NOW()),DAY(NOW())))</f>
        <v>36</v>
      </c>
      <c r="J10" s="9" t="str">
        <f t="shared" ref="J10" ca="1" si="5">IF(I10="","",IF(I10&lt;0,"OVERDUE","NOT DUE"))</f>
        <v>NOT DUE</v>
      </c>
      <c r="K10" s="31"/>
      <c r="L10" s="10"/>
    </row>
    <row r="14" spans="1:12" x14ac:dyDescent="0.25">
      <c r="B14" t="s">
        <v>1414</v>
      </c>
      <c r="D14" s="27" t="s">
        <v>1462</v>
      </c>
      <c r="F14" t="s">
        <v>1463</v>
      </c>
    </row>
    <row r="17" spans="2:8" x14ac:dyDescent="0.25">
      <c r="C17" s="71"/>
      <c r="G17" s="72"/>
      <c r="H17" s="72"/>
    </row>
    <row r="18" spans="2:8" x14ac:dyDescent="0.25">
      <c r="B18" s="76"/>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E14" sqref="E14"/>
    </sheetView>
  </sheetViews>
  <sheetFormatPr defaultRowHeight="15" x14ac:dyDescent="0.25"/>
  <cols>
    <col min="1" max="1" width="10.7109375" style="114"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2923</v>
      </c>
      <c r="D3" s="190" t="s">
        <v>9</v>
      </c>
      <c r="E3" s="190"/>
      <c r="F3" s="3" t="s">
        <v>2924</v>
      </c>
    </row>
    <row r="4" spans="1:12" x14ac:dyDescent="0.25">
      <c r="A4" s="189" t="s">
        <v>22</v>
      </c>
      <c r="B4" s="189"/>
      <c r="C4" s="17"/>
      <c r="D4" s="190" t="s">
        <v>10</v>
      </c>
      <c r="E4" s="190"/>
      <c r="F4" s="13"/>
    </row>
    <row r="5" spans="1:12" x14ac:dyDescent="0.25">
      <c r="A5" s="189" t="s">
        <v>23</v>
      </c>
      <c r="B5" s="189"/>
      <c r="C5" s="18"/>
      <c r="D5" s="24"/>
      <c r="E5" s="115"/>
      <c r="F5" s="12"/>
    </row>
    <row r="6" spans="1:12" x14ac:dyDescent="0.25">
      <c r="A6" s="22"/>
      <c r="B6" s="4"/>
      <c r="D6" s="25"/>
      <c r="E6" s="5"/>
      <c r="F6" s="5"/>
      <c r="G6" s="5"/>
      <c r="H6" s="5"/>
      <c r="I6" s="5"/>
      <c r="J6" s="5"/>
      <c r="K6" s="5"/>
    </row>
    <row r="7" spans="1:12" ht="63.75" x14ac:dyDescent="0.25">
      <c r="A7" s="6" t="s">
        <v>11</v>
      </c>
      <c r="B7" s="6" t="s">
        <v>20</v>
      </c>
      <c r="C7" s="6" t="s">
        <v>12</v>
      </c>
      <c r="D7" s="26" t="s">
        <v>13</v>
      </c>
      <c r="E7" s="6" t="s">
        <v>14</v>
      </c>
      <c r="F7" s="6" t="s">
        <v>2235</v>
      </c>
      <c r="G7" s="6" t="s">
        <v>15</v>
      </c>
      <c r="H7" s="6" t="s">
        <v>0</v>
      </c>
      <c r="I7" s="6" t="s">
        <v>16</v>
      </c>
      <c r="J7" s="6" t="s">
        <v>17</v>
      </c>
      <c r="K7" s="6" t="s">
        <v>18</v>
      </c>
      <c r="L7" s="6" t="s">
        <v>19</v>
      </c>
    </row>
    <row r="8" spans="1:12" x14ac:dyDescent="0.25">
      <c r="A8" s="9" t="s">
        <v>2925</v>
      </c>
      <c r="B8" s="31" t="s">
        <v>478</v>
      </c>
      <c r="C8" s="31" t="s">
        <v>2926</v>
      </c>
      <c r="D8" s="20" t="s">
        <v>2019</v>
      </c>
      <c r="E8" s="7">
        <v>43970</v>
      </c>
      <c r="F8" s="7">
        <v>44581</v>
      </c>
      <c r="G8" s="13"/>
      <c r="H8" s="8">
        <f>F8+30</f>
        <v>44611</v>
      </c>
      <c r="I8" s="117">
        <f t="shared" ref="I8:I11" ca="1" si="0">IF(ISBLANK(H8),"",H8-DATE(YEAR(NOW()),MONTH(NOW()),DAY(NOW())))</f>
        <v>18</v>
      </c>
      <c r="J8" s="9" t="str">
        <f t="shared" ref="J8" ca="1" si="1">IF(I8="","",IF(I8&lt;0,"OVERDUE","NOT DUE"))</f>
        <v>NOT DUE</v>
      </c>
      <c r="K8" s="31"/>
      <c r="L8" s="10"/>
    </row>
    <row r="9" spans="1:12" x14ac:dyDescent="0.25">
      <c r="A9" s="9" t="s">
        <v>2927</v>
      </c>
      <c r="B9" s="31" t="s">
        <v>2928</v>
      </c>
      <c r="C9" s="31" t="s">
        <v>2929</v>
      </c>
      <c r="D9" s="20" t="s">
        <v>2019</v>
      </c>
      <c r="E9" s="7">
        <v>43970</v>
      </c>
      <c r="F9" s="7">
        <v>44581</v>
      </c>
      <c r="G9" s="13"/>
      <c r="H9" s="8">
        <f t="shared" ref="H9:H10" si="2">F9+30</f>
        <v>44611</v>
      </c>
      <c r="I9" s="117">
        <f t="shared" ca="1" si="0"/>
        <v>18</v>
      </c>
      <c r="J9" s="9" t="str">
        <f ca="1">IF(I9="","",IF(I9&lt;0,"OVERDUE","NOT DUE"))</f>
        <v>NOT DUE</v>
      </c>
      <c r="K9" s="31"/>
      <c r="L9" s="10"/>
    </row>
    <row r="10" spans="1:12" x14ac:dyDescent="0.25">
      <c r="A10" s="9" t="s">
        <v>2930</v>
      </c>
      <c r="B10" s="31" t="s">
        <v>2931</v>
      </c>
      <c r="C10" s="31" t="s">
        <v>2932</v>
      </c>
      <c r="D10" s="20" t="s">
        <v>2019</v>
      </c>
      <c r="E10" s="7">
        <v>43970</v>
      </c>
      <c r="F10" s="7">
        <v>44581</v>
      </c>
      <c r="G10" s="13"/>
      <c r="H10" s="8">
        <f t="shared" si="2"/>
        <v>44611</v>
      </c>
      <c r="I10" s="117">
        <f t="shared" ca="1" si="0"/>
        <v>18</v>
      </c>
      <c r="J10" s="9" t="str">
        <f t="shared" ref="J10:J11" ca="1" si="3">IF(I10="","",IF(I10&lt;0,"OVERDUE","NOT DUE"))</f>
        <v>NOT DUE</v>
      </c>
      <c r="K10" s="31"/>
      <c r="L10" s="10"/>
    </row>
    <row r="11" spans="1:12" x14ac:dyDescent="0.25">
      <c r="A11" s="9" t="s">
        <v>2933</v>
      </c>
      <c r="B11" s="31" t="s">
        <v>2934</v>
      </c>
      <c r="C11" s="31" t="s">
        <v>2935</v>
      </c>
      <c r="D11" s="20" t="s">
        <v>2936</v>
      </c>
      <c r="E11" s="7">
        <v>43970</v>
      </c>
      <c r="F11" s="7">
        <v>44353</v>
      </c>
      <c r="G11" s="13"/>
      <c r="H11" s="8">
        <f>F11+365</f>
        <v>44718</v>
      </c>
      <c r="I11" s="117">
        <f t="shared" ca="1" si="0"/>
        <v>125</v>
      </c>
      <c r="J11" s="9" t="str">
        <f t="shared" ca="1" si="3"/>
        <v>NOT DUE</v>
      </c>
      <c r="K11" s="31"/>
      <c r="L11" s="10"/>
    </row>
    <row r="15" spans="1:12" x14ac:dyDescent="0.25">
      <c r="A15" s="134"/>
      <c r="B15" t="s">
        <v>1414</v>
      </c>
      <c r="D15" s="27" t="s">
        <v>1415</v>
      </c>
      <c r="G15" t="s">
        <v>1416</v>
      </c>
    </row>
    <row r="16" spans="1:12" x14ac:dyDescent="0.25">
      <c r="A16" s="134"/>
    </row>
    <row r="17" spans="1:8" x14ac:dyDescent="0.25">
      <c r="A17" s="134"/>
    </row>
    <row r="18" spans="1:8" x14ac:dyDescent="0.25">
      <c r="A18" s="134"/>
      <c r="C18" s="71"/>
      <c r="G18" s="72"/>
      <c r="H18" s="72"/>
    </row>
    <row r="19" spans="1:8" x14ac:dyDescent="0.25">
      <c r="A19" s="134"/>
      <c r="C19" s="69"/>
    </row>
    <row r="20" spans="1:8" x14ac:dyDescent="0.25">
      <c r="A20" s="134"/>
      <c r="B20" s="175" t="s">
        <v>3320</v>
      </c>
      <c r="D20" s="193" t="s">
        <v>3322</v>
      </c>
      <c r="E20" s="193"/>
      <c r="G20" s="191" t="s">
        <v>3319</v>
      </c>
      <c r="H20" s="191"/>
    </row>
    <row r="21" spans="1:8" x14ac:dyDescent="0.25">
      <c r="A21" s="134"/>
      <c r="B21" s="69" t="s">
        <v>3096</v>
      </c>
      <c r="D21" s="69" t="s">
        <v>2274</v>
      </c>
      <c r="E21" s="69"/>
      <c r="G21" s="188" t="s">
        <v>2277</v>
      </c>
      <c r="H21" s="188"/>
    </row>
    <row r="22" spans="1:8" x14ac:dyDescent="0.25">
      <c r="A22" s="134"/>
      <c r="D22" s="69"/>
      <c r="E22" s="69"/>
      <c r="G22" s="188"/>
      <c r="H22" s="188"/>
    </row>
  </sheetData>
  <mergeCells count="13">
    <mergeCell ref="G22:H22"/>
    <mergeCell ref="A4:B4"/>
    <mergeCell ref="D4:E4"/>
    <mergeCell ref="A5:B5"/>
    <mergeCell ref="A1:B1"/>
    <mergeCell ref="D1:E1"/>
    <mergeCell ref="A2:B2"/>
    <mergeCell ref="D2:E2"/>
    <mergeCell ref="A3:B3"/>
    <mergeCell ref="D3:E3"/>
    <mergeCell ref="G21:H21"/>
    <mergeCell ref="D20:E20"/>
    <mergeCell ref="G20:H20"/>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0" sqref="F1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2944</v>
      </c>
      <c r="D3" s="190" t="s">
        <v>9</v>
      </c>
      <c r="E3" s="190"/>
      <c r="F3" s="3" t="s">
        <v>2728</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3039</v>
      </c>
      <c r="B8" s="14" t="s">
        <v>2943</v>
      </c>
      <c r="C8" s="31" t="s">
        <v>2941</v>
      </c>
      <c r="D8" s="20" t="s">
        <v>1</v>
      </c>
      <c r="E8" s="7">
        <v>43970</v>
      </c>
      <c r="F8" s="7">
        <v>44506</v>
      </c>
      <c r="G8" s="34"/>
      <c r="H8" s="8">
        <f>F8+180</f>
        <v>44686</v>
      </c>
      <c r="I8" s="11">
        <f ca="1">IF(ISBLANK(H8),"",H8-DATE(YEAR(NOW()),MONTH(NOW()),DAY(NOW())))</f>
        <v>93</v>
      </c>
      <c r="J8" s="9" t="str">
        <f ca="1">IF(I8="","",IF(I8&lt;0,"OVERDUE","NOT DUE"))</f>
        <v>NOT DUE</v>
      </c>
      <c r="K8" s="14"/>
      <c r="L8" s="10"/>
    </row>
    <row r="9" spans="1:12" x14ac:dyDescent="0.25">
      <c r="A9" s="14" t="s">
        <v>3040</v>
      </c>
      <c r="B9" s="14" t="s">
        <v>2942</v>
      </c>
      <c r="C9" s="31" t="s">
        <v>2941</v>
      </c>
      <c r="D9" s="20" t="s">
        <v>1</v>
      </c>
      <c r="E9" s="7">
        <v>43970</v>
      </c>
      <c r="F9" s="7">
        <v>44326</v>
      </c>
      <c r="G9" s="34"/>
      <c r="H9" s="8">
        <f>F9+180</f>
        <v>44506</v>
      </c>
      <c r="I9" s="11">
        <f ca="1">IF(ISBLANK(H9),"",H9-DATE(YEAR(NOW()),MONTH(NOW()),DAY(NOW())))</f>
        <v>-87</v>
      </c>
      <c r="J9" s="9" t="s">
        <v>1816</v>
      </c>
      <c r="K9" s="14"/>
      <c r="L9" s="10"/>
    </row>
    <row r="10" spans="1:12" x14ac:dyDescent="0.25">
      <c r="A10" s="14" t="s">
        <v>3041</v>
      </c>
      <c r="B10" s="14" t="s">
        <v>2940</v>
      </c>
      <c r="C10" s="31" t="s">
        <v>2939</v>
      </c>
      <c r="D10" s="20" t="s">
        <v>2938</v>
      </c>
      <c r="E10" s="7">
        <v>43970</v>
      </c>
      <c r="F10" s="7">
        <v>44569</v>
      </c>
      <c r="G10" s="34"/>
      <c r="H10" s="8">
        <f>F10+30</f>
        <v>44599</v>
      </c>
      <c r="I10" s="11">
        <f ca="1">IF(ISBLANK(H10),"",H10-DATE(YEAR(NOW()),MONTH(NOW()),DAY(NOW())))</f>
        <v>6</v>
      </c>
      <c r="J10" s="9" t="str">
        <f ca="1">IF(I10="","",IF(I10&lt;0,"OVERDUE","NOT DUE"))</f>
        <v>NOT DUE</v>
      </c>
      <c r="K10" s="14"/>
      <c r="L10" s="10"/>
    </row>
    <row r="12" spans="1:12" x14ac:dyDescent="0.25">
      <c r="A12" s="142"/>
      <c r="B12" s="136"/>
      <c r="C12" s="137"/>
      <c r="D12" s="138"/>
      <c r="E12" s="136"/>
      <c r="F12" s="136"/>
      <c r="G12" s="136"/>
      <c r="H12" s="136"/>
    </row>
    <row r="13" spans="1:12" x14ac:dyDescent="0.25">
      <c r="A13" s="142"/>
      <c r="B13" s="136"/>
      <c r="C13" s="137"/>
      <c r="D13" s="138"/>
      <c r="E13" s="136"/>
      <c r="F13" s="136"/>
      <c r="G13" s="136"/>
      <c r="H13" s="136"/>
    </row>
    <row r="14" spans="1:12" x14ac:dyDescent="0.25">
      <c r="A14" s="134"/>
      <c r="B14" t="s">
        <v>1414</v>
      </c>
      <c r="D14" s="27" t="s">
        <v>1462</v>
      </c>
      <c r="F14" t="s">
        <v>1463</v>
      </c>
    </row>
    <row r="15" spans="1:12" x14ac:dyDescent="0.25">
      <c r="A15" s="134"/>
    </row>
    <row r="16" spans="1:12" x14ac:dyDescent="0.25">
      <c r="A16" s="134"/>
    </row>
    <row r="17" spans="1:8" x14ac:dyDescent="0.25">
      <c r="A17" s="134"/>
      <c r="C17" s="71"/>
      <c r="G17" s="72"/>
      <c r="H17" s="72"/>
    </row>
    <row r="18" spans="1:8" x14ac:dyDescent="0.25">
      <c r="A18" s="134"/>
      <c r="B18" s="76"/>
      <c r="C18" s="69"/>
    </row>
    <row r="19" spans="1:8" x14ac:dyDescent="0.25">
      <c r="A19" s="134"/>
      <c r="B19" s="154" t="s">
        <v>3322</v>
      </c>
      <c r="D19" s="193" t="s">
        <v>3322</v>
      </c>
      <c r="E19" s="193"/>
      <c r="G19" s="191" t="s">
        <v>3319</v>
      </c>
      <c r="H19" s="191"/>
    </row>
    <row r="20" spans="1:8" x14ac:dyDescent="0.25">
      <c r="A20" s="134"/>
      <c r="B20" s="69" t="s">
        <v>2274</v>
      </c>
      <c r="D20" s="69" t="s">
        <v>2274</v>
      </c>
      <c r="E20" s="69"/>
      <c r="G20" s="188" t="s">
        <v>2277</v>
      </c>
      <c r="H20" s="188"/>
    </row>
    <row r="21" spans="1:8" x14ac:dyDescent="0.25">
      <c r="A21" s="142"/>
      <c r="B21" s="136"/>
      <c r="C21" s="137"/>
      <c r="D21" s="138"/>
      <c r="E21" s="136"/>
      <c r="F21" s="136"/>
      <c r="G21" s="136"/>
      <c r="H21" s="136"/>
    </row>
    <row r="22" spans="1:8" x14ac:dyDescent="0.25">
      <c r="A22" s="142"/>
      <c r="B22" s="136"/>
      <c r="C22" s="137"/>
      <c r="D22" s="138"/>
      <c r="E22" s="136"/>
      <c r="F22" s="136"/>
      <c r="G22" s="136"/>
      <c r="H22" s="136"/>
    </row>
    <row r="23" spans="1:8" x14ac:dyDescent="0.25">
      <c r="A23" s="142"/>
      <c r="B23" s="136"/>
      <c r="C23" s="137"/>
      <c r="D23" s="138"/>
      <c r="E23" s="136"/>
      <c r="F23" s="136"/>
      <c r="G23" s="136"/>
      <c r="H23" s="136"/>
    </row>
  </sheetData>
  <sheetProtection selectLockedCells="1"/>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zoomScaleNormal="100" workbookViewId="0">
      <selection activeCell="D20" sqref="D20:E2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2954</v>
      </c>
      <c r="D3" s="190" t="s">
        <v>9</v>
      </c>
      <c r="E3" s="190"/>
      <c r="F3" s="3" t="s">
        <v>2953</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2952</v>
      </c>
      <c r="B8" s="14" t="s">
        <v>2943</v>
      </c>
      <c r="C8" s="31" t="s">
        <v>2941</v>
      </c>
      <c r="D8" s="20" t="s">
        <v>1</v>
      </c>
      <c r="E8" s="7">
        <v>43970</v>
      </c>
      <c r="F8" s="7">
        <v>44506</v>
      </c>
      <c r="G8" s="34"/>
      <c r="H8" s="8">
        <f>F8+180</f>
        <v>44686</v>
      </c>
      <c r="I8" s="11">
        <f ca="1">IF(ISBLANK(H8),"",H8-DATE(YEAR(NOW()),MONTH(NOW()),DAY(NOW())))</f>
        <v>93</v>
      </c>
      <c r="J8" s="9" t="str">
        <f ca="1">IF(I8="","",IF(I8&lt;0,"OVERDUE","NOT DUE"))</f>
        <v>NOT DUE</v>
      </c>
      <c r="K8" s="14"/>
      <c r="L8" s="10"/>
    </row>
    <row r="9" spans="1:12" x14ac:dyDescent="0.25">
      <c r="A9" s="14" t="s">
        <v>2951</v>
      </c>
      <c r="B9" s="14" t="s">
        <v>2950</v>
      </c>
      <c r="C9" s="31" t="s">
        <v>2941</v>
      </c>
      <c r="D9" s="20" t="s">
        <v>1</v>
      </c>
      <c r="E9" s="7">
        <v>43970</v>
      </c>
      <c r="F9" s="7">
        <v>44506</v>
      </c>
      <c r="G9" s="34"/>
      <c r="H9" s="8">
        <f>F9+180</f>
        <v>44686</v>
      </c>
      <c r="I9" s="11">
        <f ca="1">IF(ISBLANK(H9),"",H9-DATE(YEAR(NOW()),MONTH(NOW()),DAY(NOW())))</f>
        <v>93</v>
      </c>
      <c r="J9" s="9" t="str">
        <f ca="1">IF(I9="","",IF(I9&lt;0,"OVERDUE","NOT DUE"))</f>
        <v>NOT DUE</v>
      </c>
      <c r="K9" s="14"/>
      <c r="L9" s="10"/>
    </row>
    <row r="10" spans="1:12" x14ac:dyDescent="0.25">
      <c r="A10" s="14" t="s">
        <v>2949</v>
      </c>
      <c r="B10" s="14" t="s">
        <v>2948</v>
      </c>
      <c r="C10" s="31" t="s">
        <v>2941</v>
      </c>
      <c r="D10" s="20" t="s">
        <v>1</v>
      </c>
      <c r="E10" s="7">
        <v>43970</v>
      </c>
      <c r="F10" s="7">
        <v>44506</v>
      </c>
      <c r="G10" s="34"/>
      <c r="H10" s="8">
        <f>F10+180</f>
        <v>44686</v>
      </c>
      <c r="I10" s="11">
        <f ca="1">IF(ISBLANK(H10),"",H10-DATE(YEAR(NOW()),MONTH(NOW()),DAY(NOW())))</f>
        <v>93</v>
      </c>
      <c r="J10" s="9" t="str">
        <f ca="1">IF(I10="","",IF(I10&lt;0,"OVERDUE","NOT DUE"))</f>
        <v>NOT DUE</v>
      </c>
      <c r="K10" s="14"/>
      <c r="L10" s="10"/>
    </row>
    <row r="11" spans="1:12" x14ac:dyDescent="0.25">
      <c r="A11" s="14" t="s">
        <v>2947</v>
      </c>
      <c r="B11" s="14" t="s">
        <v>2946</v>
      </c>
      <c r="C11" s="31" t="s">
        <v>2945</v>
      </c>
      <c r="D11" s="20" t="s">
        <v>1</v>
      </c>
      <c r="E11" s="7">
        <v>43970</v>
      </c>
      <c r="F11" s="7">
        <v>44506</v>
      </c>
      <c r="G11" s="34"/>
      <c r="H11" s="8">
        <f>F11+180</f>
        <v>44686</v>
      </c>
      <c r="I11" s="11">
        <f ca="1">IF(ISBLANK(H11),"",H11-DATE(YEAR(NOW()),MONTH(NOW()),DAY(NOW())))</f>
        <v>93</v>
      </c>
      <c r="J11" s="9" t="str">
        <f ca="1">IF(I11="","",IF(I11&lt;0,"OVERDUE","NOT DUE"))</f>
        <v>NOT DUE</v>
      </c>
      <c r="K11" s="14"/>
      <c r="L11" s="10"/>
    </row>
    <row r="15" spans="1:12" x14ac:dyDescent="0.25">
      <c r="A15" s="134"/>
      <c r="B15" t="s">
        <v>1414</v>
      </c>
      <c r="D15" s="27" t="s">
        <v>1462</v>
      </c>
      <c r="F15" t="s">
        <v>1463</v>
      </c>
    </row>
    <row r="16" spans="1:12" x14ac:dyDescent="0.25">
      <c r="A16" s="134"/>
    </row>
    <row r="17" spans="1:8" s="27" customFormat="1" x14ac:dyDescent="0.25">
      <c r="A17" s="134"/>
      <c r="B17"/>
      <c r="C17" s="19"/>
      <c r="E17"/>
      <c r="F17"/>
      <c r="G17"/>
      <c r="H17"/>
    </row>
    <row r="18" spans="1:8" x14ac:dyDescent="0.25">
      <c r="A18" s="134"/>
      <c r="C18" s="71"/>
      <c r="G18" s="72"/>
      <c r="H18" s="72"/>
    </row>
    <row r="19" spans="1:8" x14ac:dyDescent="0.25">
      <c r="A19" s="134"/>
      <c r="B19" s="76"/>
      <c r="C19" s="69"/>
    </row>
    <row r="20" spans="1:8" x14ac:dyDescent="0.25">
      <c r="A20" s="134"/>
      <c r="B20" s="154" t="s">
        <v>3322</v>
      </c>
      <c r="D20" s="193" t="s">
        <v>3322</v>
      </c>
      <c r="E20" s="193"/>
      <c r="G20" s="191" t="s">
        <v>3319</v>
      </c>
      <c r="H20" s="191"/>
    </row>
    <row r="21" spans="1:8" x14ac:dyDescent="0.25">
      <c r="A21" s="134"/>
      <c r="B21" s="69" t="s">
        <v>2274</v>
      </c>
      <c r="D21" s="69" t="s">
        <v>2274</v>
      </c>
      <c r="E21" s="69"/>
      <c r="G21" s="188" t="s">
        <v>2277</v>
      </c>
      <c r="H21" s="188"/>
    </row>
  </sheetData>
  <sheetProtection selectLockedCells="1"/>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J20" sqref="J2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2967</v>
      </c>
      <c r="D3" s="190" t="s">
        <v>9</v>
      </c>
      <c r="E3" s="190"/>
      <c r="F3" s="3" t="s">
        <v>2966</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2965</v>
      </c>
      <c r="B8" s="14" t="s">
        <v>2964</v>
      </c>
      <c r="C8" s="31" t="s">
        <v>2941</v>
      </c>
      <c r="D8" s="20" t="s">
        <v>1</v>
      </c>
      <c r="E8" s="7">
        <v>43970</v>
      </c>
      <c r="F8" s="7">
        <v>44500</v>
      </c>
      <c r="G8" s="34"/>
      <c r="H8" s="8">
        <f t="shared" ref="H8:H13" si="0">F8+180</f>
        <v>44680</v>
      </c>
      <c r="I8" s="11">
        <f t="shared" ref="I8:I13" ca="1" si="1">IF(ISBLANK(H8),"",H8-DATE(YEAR(NOW()),MONTH(NOW()),DAY(NOW())))</f>
        <v>87</v>
      </c>
      <c r="J8" s="9" t="str">
        <f t="shared" ref="J8:J13" ca="1" si="2">IF(I8="","",IF(I8&lt;0,"OVERDUE","NOT DUE"))</f>
        <v>NOT DUE</v>
      </c>
      <c r="K8" s="14"/>
      <c r="L8" s="10"/>
    </row>
    <row r="9" spans="1:12" x14ac:dyDescent="0.25">
      <c r="A9" s="14" t="s">
        <v>2963</v>
      </c>
      <c r="B9" s="14" t="s">
        <v>2962</v>
      </c>
      <c r="C9" s="31" t="s">
        <v>2941</v>
      </c>
      <c r="D9" s="20" t="s">
        <v>1</v>
      </c>
      <c r="E9" s="7">
        <v>43970</v>
      </c>
      <c r="F9" s="7">
        <v>44500</v>
      </c>
      <c r="G9" s="34"/>
      <c r="H9" s="8">
        <f t="shared" si="0"/>
        <v>44680</v>
      </c>
      <c r="I9" s="11">
        <f t="shared" ca="1" si="1"/>
        <v>87</v>
      </c>
      <c r="J9" s="9" t="str">
        <f t="shared" ca="1" si="2"/>
        <v>NOT DUE</v>
      </c>
      <c r="K9" s="14"/>
      <c r="L9" s="10"/>
    </row>
    <row r="10" spans="1:12" x14ac:dyDescent="0.25">
      <c r="A10" s="14" t="s">
        <v>2961</v>
      </c>
      <c r="B10" s="14" t="s">
        <v>2960</v>
      </c>
      <c r="C10" s="31" t="s">
        <v>2941</v>
      </c>
      <c r="D10" s="20" t="s">
        <v>1</v>
      </c>
      <c r="E10" s="7">
        <v>43970</v>
      </c>
      <c r="F10" s="7">
        <v>44500</v>
      </c>
      <c r="G10" s="34"/>
      <c r="H10" s="8">
        <f t="shared" si="0"/>
        <v>44680</v>
      </c>
      <c r="I10" s="11">
        <f t="shared" ca="1" si="1"/>
        <v>87</v>
      </c>
      <c r="J10" s="9" t="str">
        <f t="shared" ca="1" si="2"/>
        <v>NOT DUE</v>
      </c>
      <c r="K10" s="14"/>
      <c r="L10" s="10"/>
    </row>
    <row r="11" spans="1:12" x14ac:dyDescent="0.25">
      <c r="A11" s="14" t="s">
        <v>2956</v>
      </c>
      <c r="B11" s="14" t="s">
        <v>2959</v>
      </c>
      <c r="C11" s="31" t="s">
        <v>2941</v>
      </c>
      <c r="D11" s="20" t="s">
        <v>1</v>
      </c>
      <c r="E11" s="7">
        <v>43970</v>
      </c>
      <c r="F11" s="7">
        <v>44500</v>
      </c>
      <c r="G11" s="34"/>
      <c r="H11" s="8">
        <f t="shared" si="0"/>
        <v>44680</v>
      </c>
      <c r="I11" s="11">
        <f t="shared" ca="1" si="1"/>
        <v>87</v>
      </c>
      <c r="J11" s="9" t="str">
        <f t="shared" ca="1" si="2"/>
        <v>NOT DUE</v>
      </c>
      <c r="K11" s="14"/>
      <c r="L11" s="10"/>
    </row>
    <row r="12" spans="1:12" x14ac:dyDescent="0.25">
      <c r="A12" s="14" t="s">
        <v>2958</v>
      </c>
      <c r="B12" s="14" t="s">
        <v>2957</v>
      </c>
      <c r="C12" s="31" t="s">
        <v>2941</v>
      </c>
      <c r="D12" s="20" t="s">
        <v>1</v>
      </c>
      <c r="E12" s="7">
        <v>43970</v>
      </c>
      <c r="F12" s="7">
        <v>44500</v>
      </c>
      <c r="G12" s="34"/>
      <c r="H12" s="8">
        <f t="shared" si="0"/>
        <v>44680</v>
      </c>
      <c r="I12" s="11">
        <f t="shared" ca="1" si="1"/>
        <v>87</v>
      </c>
      <c r="J12" s="9" t="str">
        <f t="shared" ca="1" si="2"/>
        <v>NOT DUE</v>
      </c>
      <c r="K12" s="14"/>
      <c r="L12" s="10"/>
    </row>
    <row r="13" spans="1:12" x14ac:dyDescent="0.25">
      <c r="A13" s="14" t="s">
        <v>3042</v>
      </c>
      <c r="B13" s="14" t="s">
        <v>2955</v>
      </c>
      <c r="C13" s="31" t="s">
        <v>2945</v>
      </c>
      <c r="D13" s="20" t="s">
        <v>1</v>
      </c>
      <c r="E13" s="7">
        <v>43970</v>
      </c>
      <c r="F13" s="7">
        <v>44500</v>
      </c>
      <c r="G13" s="34"/>
      <c r="H13" s="8">
        <f t="shared" si="0"/>
        <v>44680</v>
      </c>
      <c r="I13" s="11">
        <f t="shared" ca="1" si="1"/>
        <v>87</v>
      </c>
      <c r="J13" s="9" t="str">
        <f t="shared" ca="1" si="2"/>
        <v>NOT DUE</v>
      </c>
      <c r="K13" s="14"/>
      <c r="L13" s="10"/>
    </row>
    <row r="17" spans="1:8" x14ac:dyDescent="0.25">
      <c r="A17" s="134"/>
      <c r="B17" t="s">
        <v>1414</v>
      </c>
      <c r="D17" s="27" t="s">
        <v>1462</v>
      </c>
      <c r="F17" t="s">
        <v>1463</v>
      </c>
    </row>
    <row r="18" spans="1:8" x14ac:dyDescent="0.25">
      <c r="A18" s="134"/>
    </row>
    <row r="19" spans="1:8" x14ac:dyDescent="0.25">
      <c r="A19" s="134"/>
    </row>
    <row r="20" spans="1:8" x14ac:dyDescent="0.25">
      <c r="A20" s="134"/>
      <c r="C20" s="71"/>
      <c r="G20" s="72"/>
      <c r="H20" s="72"/>
    </row>
    <row r="21" spans="1:8" x14ac:dyDescent="0.25">
      <c r="A21" s="134"/>
      <c r="B21" s="76"/>
      <c r="C21" s="69"/>
    </row>
    <row r="22" spans="1:8" x14ac:dyDescent="0.25">
      <c r="A22" s="134"/>
      <c r="B22" s="154" t="s">
        <v>3322</v>
      </c>
      <c r="D22" s="193" t="s">
        <v>3322</v>
      </c>
      <c r="E22" s="193"/>
      <c r="G22" s="191" t="s">
        <v>3319</v>
      </c>
      <c r="H22" s="191"/>
    </row>
    <row r="23" spans="1:8" x14ac:dyDescent="0.25">
      <c r="A23" s="134"/>
      <c r="B23" s="69" t="s">
        <v>2274</v>
      </c>
      <c r="D23" s="69" t="s">
        <v>2274</v>
      </c>
      <c r="E23" s="69"/>
      <c r="G23" s="188" t="s">
        <v>2277</v>
      </c>
      <c r="H23" s="188"/>
    </row>
  </sheetData>
  <sheetProtection selectLockedCells="1"/>
  <mergeCells count="12">
    <mergeCell ref="G23:H23"/>
    <mergeCell ref="A4:B4"/>
    <mergeCell ref="D4:E4"/>
    <mergeCell ref="A5:B5"/>
    <mergeCell ref="A1:B1"/>
    <mergeCell ref="D1:E1"/>
    <mergeCell ref="A2:B2"/>
    <mergeCell ref="D2:E2"/>
    <mergeCell ref="A3:B3"/>
    <mergeCell ref="D3:E3"/>
    <mergeCell ref="D22:E22"/>
    <mergeCell ref="G22:H22"/>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18" sqref="D18:E18"/>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2971</v>
      </c>
      <c r="D3" s="190" t="s">
        <v>9</v>
      </c>
      <c r="E3" s="190"/>
      <c r="F3" s="3" t="s">
        <v>2970</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3043</v>
      </c>
      <c r="B8" s="14" t="s">
        <v>2969</v>
      </c>
      <c r="C8" s="31" t="s">
        <v>2941</v>
      </c>
      <c r="D8" s="20" t="s">
        <v>1</v>
      </c>
      <c r="E8" s="7">
        <v>43970</v>
      </c>
      <c r="F8" s="7">
        <v>44500</v>
      </c>
      <c r="G8" s="34"/>
      <c r="H8" s="8">
        <f>F8+180</f>
        <v>44680</v>
      </c>
      <c r="I8" s="11">
        <f ca="1">IF(ISBLANK(H8),"",H8-DATE(YEAR(NOW()),MONTH(NOW()),DAY(NOW())))</f>
        <v>87</v>
      </c>
      <c r="J8" s="9" t="str">
        <f ca="1">IF(I8="","",IF(I8&lt;0,"OVERDUE","NOT DUE"))</f>
        <v>NOT DUE</v>
      </c>
      <c r="K8" s="14"/>
      <c r="L8" s="10"/>
    </row>
    <row r="9" spans="1:12" x14ac:dyDescent="0.25">
      <c r="A9" s="14" t="s">
        <v>3044</v>
      </c>
      <c r="B9" s="14" t="s">
        <v>2968</v>
      </c>
      <c r="C9" s="31" t="s">
        <v>2941</v>
      </c>
      <c r="D9" s="20" t="s">
        <v>1</v>
      </c>
      <c r="E9" s="7">
        <v>43970</v>
      </c>
      <c r="F9" s="7">
        <v>44500</v>
      </c>
      <c r="G9" s="34"/>
      <c r="H9" s="8">
        <f>F9+180</f>
        <v>44680</v>
      </c>
      <c r="I9" s="11">
        <f ca="1">IF(ISBLANK(H9),"",H9-DATE(YEAR(NOW()),MONTH(NOW()),DAY(NOW())))</f>
        <v>87</v>
      </c>
      <c r="J9" s="9" t="str">
        <f ca="1">IF(I9="","",IF(I9&lt;0,"OVERDUE","NOT DUE"))</f>
        <v>NOT DUE</v>
      </c>
      <c r="K9" s="14"/>
      <c r="L9" s="10"/>
    </row>
    <row r="13" spans="1:12" x14ac:dyDescent="0.25">
      <c r="A13" s="134"/>
      <c r="B13" t="s">
        <v>1414</v>
      </c>
      <c r="D13" s="27" t="s">
        <v>1462</v>
      </c>
      <c r="F13" t="s">
        <v>1463</v>
      </c>
    </row>
    <row r="14" spans="1:12" x14ac:dyDescent="0.25">
      <c r="A14" s="134"/>
    </row>
    <row r="15" spans="1:12" x14ac:dyDescent="0.25">
      <c r="A15" s="134"/>
    </row>
    <row r="16" spans="1:12" x14ac:dyDescent="0.25">
      <c r="A16" s="134"/>
      <c r="C16" s="71"/>
      <c r="G16" s="72"/>
      <c r="H16" s="72"/>
    </row>
    <row r="17" spans="1:8" x14ac:dyDescent="0.25">
      <c r="A17" s="134"/>
      <c r="B17" s="76"/>
      <c r="C17" s="69"/>
    </row>
    <row r="18" spans="1:8" x14ac:dyDescent="0.25">
      <c r="A18" s="134"/>
      <c r="B18" s="154" t="s">
        <v>3322</v>
      </c>
      <c r="D18" s="193" t="s">
        <v>3322</v>
      </c>
      <c r="E18" s="193"/>
      <c r="G18" s="191" t="s">
        <v>3319</v>
      </c>
      <c r="H18" s="191"/>
    </row>
    <row r="19" spans="1:8" x14ac:dyDescent="0.25">
      <c r="A19" s="134"/>
      <c r="B19" s="69" t="s">
        <v>2274</v>
      </c>
      <c r="D19" s="69" t="s">
        <v>2274</v>
      </c>
      <c r="E19" s="69"/>
      <c r="G19" s="188" t="s">
        <v>2277</v>
      </c>
      <c r="H19" s="188"/>
    </row>
  </sheetData>
  <sheetProtection selectLockedCells="1"/>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18" sqref="D18:E18"/>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2976</v>
      </c>
      <c r="D3" s="190" t="s">
        <v>9</v>
      </c>
      <c r="E3" s="190"/>
      <c r="F3" s="3" t="s">
        <v>2975</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3045</v>
      </c>
      <c r="B8" s="14" t="s">
        <v>2974</v>
      </c>
      <c r="C8" s="31" t="s">
        <v>2973</v>
      </c>
      <c r="D8" s="20" t="s">
        <v>1</v>
      </c>
      <c r="E8" s="7">
        <v>43970</v>
      </c>
      <c r="F8" s="7">
        <v>44500</v>
      </c>
      <c r="G8" s="34"/>
      <c r="H8" s="8">
        <f>F8+180</f>
        <v>44680</v>
      </c>
      <c r="I8" s="11">
        <f ca="1">IF(ISBLANK(H8),"",H8-DATE(YEAR(NOW()),MONTH(NOW()),DAY(NOW())))</f>
        <v>87</v>
      </c>
      <c r="J8" s="9" t="str">
        <f ca="1">IF(I8="","",IF(I8&lt;0,"OVERDUE","NOT DUE"))</f>
        <v>NOT DUE</v>
      </c>
      <c r="K8" s="14"/>
      <c r="L8" s="10"/>
    </row>
    <row r="9" spans="1:12" x14ac:dyDescent="0.25">
      <c r="A9" s="14" t="s">
        <v>3046</v>
      </c>
      <c r="B9" s="14" t="s">
        <v>2972</v>
      </c>
      <c r="C9" s="31" t="s">
        <v>2941</v>
      </c>
      <c r="D9" s="20" t="s">
        <v>1</v>
      </c>
      <c r="E9" s="7">
        <v>43970</v>
      </c>
      <c r="F9" s="7">
        <v>44500</v>
      </c>
      <c r="G9" s="34"/>
      <c r="H9" s="8">
        <f>F9+180</f>
        <v>44680</v>
      </c>
      <c r="I9" s="11">
        <f ca="1">IF(ISBLANK(H9),"",H9-DATE(YEAR(NOW()),MONTH(NOW()),DAY(NOW())))</f>
        <v>87</v>
      </c>
      <c r="J9" s="9" t="str">
        <f ca="1">IF(I9="","",IF(I9&lt;0,"OVERDUE","NOT DUE"))</f>
        <v>NOT DUE</v>
      </c>
      <c r="K9" s="14"/>
      <c r="L9" s="10"/>
    </row>
    <row r="13" spans="1:12" x14ac:dyDescent="0.25">
      <c r="A13" s="134"/>
      <c r="B13" t="s">
        <v>1414</v>
      </c>
      <c r="D13" s="27" t="s">
        <v>1462</v>
      </c>
      <c r="F13" t="s">
        <v>1463</v>
      </c>
    </row>
    <row r="14" spans="1:12" x14ac:dyDescent="0.25">
      <c r="A14" s="134"/>
    </row>
    <row r="15" spans="1:12" x14ac:dyDescent="0.25">
      <c r="A15" s="134"/>
    </row>
    <row r="16" spans="1:12" x14ac:dyDescent="0.25">
      <c r="A16" s="134"/>
      <c r="C16" s="71"/>
      <c r="G16" s="72"/>
      <c r="H16" s="72"/>
    </row>
    <row r="17" spans="1:8" x14ac:dyDescent="0.25">
      <c r="A17" s="134"/>
      <c r="B17" s="76"/>
      <c r="C17" s="69"/>
    </row>
    <row r="18" spans="1:8" x14ac:dyDescent="0.25">
      <c r="A18" s="134"/>
      <c r="B18" s="154" t="s">
        <v>3322</v>
      </c>
      <c r="D18" s="193" t="s">
        <v>3322</v>
      </c>
      <c r="E18" s="193"/>
      <c r="G18" s="191" t="s">
        <v>3319</v>
      </c>
      <c r="H18" s="191"/>
    </row>
    <row r="19" spans="1:8" x14ac:dyDescent="0.25">
      <c r="A19" s="134"/>
      <c r="B19" s="69" t="s">
        <v>2274</v>
      </c>
      <c r="D19" s="69" t="s">
        <v>2274</v>
      </c>
      <c r="E19" s="69"/>
      <c r="G19" s="188" t="s">
        <v>2277</v>
      </c>
      <c r="H19" s="188"/>
    </row>
  </sheetData>
  <sheetProtection selectLockedCells="1"/>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zoomScaleNormal="100" workbookViewId="0">
      <selection activeCell="I19" sqref="I19"/>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2984</v>
      </c>
      <c r="D3" s="190" t="s">
        <v>9</v>
      </c>
      <c r="E3" s="190"/>
      <c r="F3" s="3" t="s">
        <v>2983</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14" t="s">
        <v>3116</v>
      </c>
      <c r="B8" s="14" t="s">
        <v>2982</v>
      </c>
      <c r="C8" s="31" t="s">
        <v>2973</v>
      </c>
      <c r="D8" s="20" t="s">
        <v>2</v>
      </c>
      <c r="E8" s="7">
        <v>43970</v>
      </c>
      <c r="F8" s="7">
        <v>44580</v>
      </c>
      <c r="G8" s="34"/>
      <c r="H8" s="8">
        <f>F8+30</f>
        <v>44610</v>
      </c>
      <c r="I8" s="11">
        <f ca="1">IF(ISBLANK(H8),"",H8-DATE(YEAR(NOW()),MONTH(NOW()),DAY(NOW())))</f>
        <v>17</v>
      </c>
      <c r="J8" s="9" t="str">
        <f ca="1">IF(I8="","",IF(I8&lt;0,"OVERDUE","NOT DUE"))</f>
        <v>NOT DUE</v>
      </c>
      <c r="K8" s="14"/>
      <c r="L8" s="10"/>
    </row>
    <row r="9" spans="1:12" ht="25.5" x14ac:dyDescent="0.25">
      <c r="A9" s="14" t="s">
        <v>3120</v>
      </c>
      <c r="B9" s="14" t="s">
        <v>2981</v>
      </c>
      <c r="C9" s="31" t="s">
        <v>2973</v>
      </c>
      <c r="D9" s="20" t="s">
        <v>2</v>
      </c>
      <c r="E9" s="7">
        <v>43970</v>
      </c>
      <c r="F9" s="7">
        <v>44580</v>
      </c>
      <c r="G9" s="34"/>
      <c r="H9" s="8">
        <f>F9+30</f>
        <v>44610</v>
      </c>
      <c r="I9" s="11">
        <f ca="1">IF(ISBLANK(H9),"",H9-DATE(YEAR(NOW()),MONTH(NOW()),DAY(NOW())))</f>
        <v>17</v>
      </c>
      <c r="J9" s="9" t="str">
        <f ca="1">IF(I9="","",IF(I9&lt;0,"OVERDUE","NOT DUE"))</f>
        <v>NOT DUE</v>
      </c>
      <c r="K9" s="14"/>
      <c r="L9" s="10"/>
    </row>
    <row r="10" spans="1:12" x14ac:dyDescent="0.25">
      <c r="A10" s="14" t="s">
        <v>3123</v>
      </c>
      <c r="B10" s="14" t="s">
        <v>2980</v>
      </c>
      <c r="C10" s="31" t="s">
        <v>2978</v>
      </c>
      <c r="D10" s="20" t="s">
        <v>2</v>
      </c>
      <c r="E10" s="7">
        <v>43970</v>
      </c>
      <c r="F10" s="7">
        <v>44580</v>
      </c>
      <c r="G10" s="34"/>
      <c r="H10" s="8">
        <f>F10+30</f>
        <v>44610</v>
      </c>
      <c r="I10" s="11">
        <f ca="1">IF(ISBLANK(H10),"",H10-DATE(YEAR(NOW()),MONTH(NOW()),DAY(NOW())))</f>
        <v>17</v>
      </c>
      <c r="J10" s="9" t="str">
        <f ca="1">IF(I10="","",IF(I10&lt;0,"OVERDUE","NOT DUE"))</f>
        <v>NOT DUE</v>
      </c>
      <c r="K10" s="14"/>
      <c r="L10" s="10"/>
    </row>
    <row r="11" spans="1:12" x14ac:dyDescent="0.25">
      <c r="A11" s="14" t="s">
        <v>3127</v>
      </c>
      <c r="B11" s="14" t="s">
        <v>2979</v>
      </c>
      <c r="C11" s="31" t="s">
        <v>2978</v>
      </c>
      <c r="D11" s="20" t="s">
        <v>2</v>
      </c>
      <c r="E11" s="7">
        <v>43970</v>
      </c>
      <c r="F11" s="7">
        <v>44580</v>
      </c>
      <c r="G11" s="34"/>
      <c r="H11" s="8">
        <f>F11+30</f>
        <v>44610</v>
      </c>
      <c r="I11" s="11">
        <f ca="1">IF(ISBLANK(H11),"",H11-DATE(YEAR(NOW()),MONTH(NOW()),DAY(NOW())))</f>
        <v>17</v>
      </c>
      <c r="J11" s="9" t="str">
        <f ca="1">IF(I11="","",IF(I11&lt;0,"OVERDUE","NOT DUE"))</f>
        <v>NOT DUE</v>
      </c>
      <c r="K11" s="14"/>
      <c r="L11" s="10"/>
    </row>
    <row r="12" spans="1:12" x14ac:dyDescent="0.25">
      <c r="A12" s="14" t="s">
        <v>3129</v>
      </c>
      <c r="B12" s="14" t="s">
        <v>2977</v>
      </c>
      <c r="C12" s="31" t="s">
        <v>2941</v>
      </c>
      <c r="D12" s="20" t="s">
        <v>1</v>
      </c>
      <c r="E12" s="7">
        <v>43970</v>
      </c>
      <c r="F12" s="7">
        <v>44524</v>
      </c>
      <c r="G12" s="34"/>
      <c r="H12" s="8">
        <f>F12+180</f>
        <v>44704</v>
      </c>
      <c r="I12" s="11">
        <f ca="1">IF(ISBLANK(H12),"",H12-DATE(YEAR(NOW()),MONTH(NOW()),DAY(NOW())))</f>
        <v>111</v>
      </c>
      <c r="J12" s="9" t="str">
        <f ca="1">IF(I12="","",IF(I12&lt;0,"OVERDUE","NOT DUE"))</f>
        <v>NOT DUE</v>
      </c>
      <c r="K12" s="14"/>
      <c r="L12" s="10"/>
    </row>
    <row r="13" spans="1:12" ht="27.75" customHeight="1" x14ac:dyDescent="0.25">
      <c r="A13" s="14" t="s">
        <v>3133</v>
      </c>
      <c r="B13" s="14" t="s">
        <v>3117</v>
      </c>
      <c r="C13" s="14" t="s">
        <v>3118</v>
      </c>
      <c r="D13" s="20" t="s">
        <v>2019</v>
      </c>
      <c r="E13" s="7">
        <v>43970</v>
      </c>
      <c r="F13" s="7">
        <v>44580</v>
      </c>
      <c r="G13" s="34"/>
      <c r="H13" s="8">
        <f>F13+30</f>
        <v>44610</v>
      </c>
      <c r="I13" s="11">
        <f t="shared" ref="I13:I20" ca="1" si="0">IF(ISBLANK(H13),"",H13-DATE(YEAR(NOW()),MONTH(NOW()),DAY(NOW())))</f>
        <v>17</v>
      </c>
      <c r="J13" s="9" t="str">
        <f t="shared" ref="J13:J25" ca="1" si="1">IF(I13="","",IF(I13&lt;0,"OVERDUE","NOT DUE"))</f>
        <v>NOT DUE</v>
      </c>
      <c r="K13" s="14" t="s">
        <v>3119</v>
      </c>
      <c r="L13" s="14"/>
    </row>
    <row r="14" spans="1:12" ht="25.5" x14ac:dyDescent="0.25">
      <c r="A14" s="14" t="s">
        <v>3137</v>
      </c>
      <c r="B14" s="14" t="s">
        <v>3117</v>
      </c>
      <c r="C14" s="14" t="s">
        <v>3121</v>
      </c>
      <c r="D14" s="20" t="s">
        <v>2019</v>
      </c>
      <c r="E14" s="7">
        <v>43970</v>
      </c>
      <c r="F14" s="7">
        <v>44914</v>
      </c>
      <c r="G14" s="34"/>
      <c r="H14" s="8">
        <f>F14+30</f>
        <v>44944</v>
      </c>
      <c r="I14" s="11">
        <f t="shared" ca="1" si="0"/>
        <v>351</v>
      </c>
      <c r="J14" s="9" t="str">
        <f t="shared" ca="1" si="1"/>
        <v>NOT DUE</v>
      </c>
      <c r="K14" s="14" t="s">
        <v>3122</v>
      </c>
      <c r="L14" s="10"/>
    </row>
    <row r="15" spans="1:12" x14ac:dyDescent="0.25">
      <c r="A15" s="14" t="s">
        <v>3141</v>
      </c>
      <c r="B15" s="14" t="s">
        <v>3124</v>
      </c>
      <c r="C15" s="14" t="s">
        <v>3125</v>
      </c>
      <c r="D15" s="20" t="s">
        <v>2019</v>
      </c>
      <c r="E15" s="7">
        <v>43970</v>
      </c>
      <c r="F15" s="7">
        <v>44590</v>
      </c>
      <c r="G15" s="34"/>
      <c r="H15" s="8">
        <f>F15+30</f>
        <v>44620</v>
      </c>
      <c r="I15" s="11">
        <f ca="1">IF(ISBLANK(H15),"",H15-DATE(YEAR(NOW()),MONTH(NOW()),DAY(NOW())))</f>
        <v>27</v>
      </c>
      <c r="J15" s="9" t="str">
        <f ca="1">IF(I15="","",IF(I15&lt;0,"OVERDUE","NOT DUE"))</f>
        <v>NOT DUE</v>
      </c>
      <c r="K15" s="14" t="s">
        <v>3126</v>
      </c>
      <c r="L15" s="10"/>
    </row>
    <row r="16" spans="1:12" x14ac:dyDescent="0.25">
      <c r="A16" s="14" t="s">
        <v>3144</v>
      </c>
      <c r="B16" s="14" t="s">
        <v>3128</v>
      </c>
      <c r="C16" s="14" t="s">
        <v>3125</v>
      </c>
      <c r="D16" s="20" t="s">
        <v>2019</v>
      </c>
      <c r="E16" s="7">
        <v>43970</v>
      </c>
      <c r="F16" s="7">
        <v>44590</v>
      </c>
      <c r="G16" s="34"/>
      <c r="H16" s="8">
        <f>F16+30</f>
        <v>44620</v>
      </c>
      <c r="I16" s="11">
        <f ca="1">IF(ISBLANK(H16),"",H16-DATE(YEAR(NOW()),MONTH(NOW()),DAY(NOW())))</f>
        <v>27</v>
      </c>
      <c r="J16" s="9" t="str">
        <f ca="1">IF(I16="","",IF(I16&lt;0,"OVERDUE","NOT DUE"))</f>
        <v>NOT DUE</v>
      </c>
      <c r="K16" s="14" t="s">
        <v>3126</v>
      </c>
      <c r="L16" s="10"/>
    </row>
    <row r="17" spans="1:12" x14ac:dyDescent="0.25">
      <c r="A17" s="14" t="s">
        <v>3148</v>
      </c>
      <c r="B17" s="14" t="s">
        <v>3130</v>
      </c>
      <c r="C17" s="14" t="s">
        <v>3131</v>
      </c>
      <c r="D17" s="20" t="s">
        <v>2019</v>
      </c>
      <c r="E17" s="7">
        <v>43970</v>
      </c>
      <c r="F17" s="7">
        <v>44590</v>
      </c>
      <c r="G17" s="34"/>
      <c r="H17" s="8">
        <f>F17+30</f>
        <v>44620</v>
      </c>
      <c r="I17" s="11">
        <f ca="1">IF(ISBLANK(H17),"",H17-DATE(YEAR(NOW()),MONTH(NOW()),DAY(NOW())))</f>
        <v>27</v>
      </c>
      <c r="J17" s="9" t="str">
        <f ca="1">IF(I17="","",IF(I17&lt;0,"OVERDUE","NOT DUE"))</f>
        <v>NOT DUE</v>
      </c>
      <c r="K17" s="14" t="s">
        <v>3132</v>
      </c>
      <c r="L17" s="10"/>
    </row>
    <row r="18" spans="1:12" ht="26.45" customHeight="1" x14ac:dyDescent="0.25">
      <c r="A18" s="14" t="s">
        <v>3150</v>
      </c>
      <c r="B18" s="14" t="s">
        <v>3134</v>
      </c>
      <c r="C18" s="14" t="s">
        <v>3135</v>
      </c>
      <c r="D18" s="20" t="s">
        <v>2936</v>
      </c>
      <c r="E18" s="7">
        <v>43970</v>
      </c>
      <c r="F18" s="7">
        <v>44342</v>
      </c>
      <c r="G18" s="34"/>
      <c r="H18" s="8">
        <f>F18+365</f>
        <v>44707</v>
      </c>
      <c r="I18" s="11">
        <f t="shared" ref="I18" ca="1" si="2">IF(ISBLANK(H18),"",H18-DATE(YEAR(NOW()),MONTH(NOW()),DAY(NOW())))</f>
        <v>114</v>
      </c>
      <c r="J18" s="9" t="str">
        <f t="shared" ref="J18" ca="1" si="3">IF(I18="","",IF(I18&lt;0,"OVERDUE","NOT DUE"))</f>
        <v>NOT DUE</v>
      </c>
      <c r="K18" s="14" t="s">
        <v>3136</v>
      </c>
      <c r="L18" s="10"/>
    </row>
    <row r="19" spans="1:12" ht="24" customHeight="1" x14ac:dyDescent="0.25">
      <c r="A19" s="14" t="s">
        <v>3152</v>
      </c>
      <c r="B19" s="14" t="s">
        <v>3138</v>
      </c>
      <c r="C19" s="14" t="s">
        <v>3139</v>
      </c>
      <c r="D19" s="20" t="s">
        <v>1</v>
      </c>
      <c r="E19" s="7">
        <v>43970</v>
      </c>
      <c r="F19" s="7">
        <v>44520</v>
      </c>
      <c r="G19" s="34"/>
      <c r="H19" s="8">
        <f>F19+180</f>
        <v>44700</v>
      </c>
      <c r="I19" s="11">
        <f t="shared" ca="1" si="0"/>
        <v>107</v>
      </c>
      <c r="J19" s="9" t="str">
        <f t="shared" ca="1" si="1"/>
        <v>NOT DUE</v>
      </c>
      <c r="K19" s="14" t="s">
        <v>3140</v>
      </c>
      <c r="L19" s="10"/>
    </row>
    <row r="20" spans="1:12" ht="26.25" customHeight="1" x14ac:dyDescent="0.25">
      <c r="A20" s="14" t="s">
        <v>3156</v>
      </c>
      <c r="B20" s="14" t="s">
        <v>3142</v>
      </c>
      <c r="C20" s="14" t="s">
        <v>3143</v>
      </c>
      <c r="D20" s="20" t="s">
        <v>2019</v>
      </c>
      <c r="E20" s="7">
        <v>43970</v>
      </c>
      <c r="F20" s="7">
        <v>44580</v>
      </c>
      <c r="G20" s="34"/>
      <c r="H20" s="8">
        <f>F20+30</f>
        <v>44610</v>
      </c>
      <c r="I20" s="11">
        <f t="shared" ca="1" si="0"/>
        <v>17</v>
      </c>
      <c r="J20" s="9" t="str">
        <f t="shared" ca="1" si="1"/>
        <v>NOT DUE</v>
      </c>
      <c r="K20" s="14"/>
      <c r="L20" s="10"/>
    </row>
    <row r="21" spans="1:12" ht="24" customHeight="1" x14ac:dyDescent="0.25">
      <c r="A21" s="14" t="s">
        <v>3159</v>
      </c>
      <c r="B21" s="14" t="s">
        <v>3145</v>
      </c>
      <c r="C21" s="14" t="s">
        <v>3146</v>
      </c>
      <c r="D21" s="20">
        <v>20000</v>
      </c>
      <c r="E21" s="7">
        <v>43970</v>
      </c>
      <c r="F21" s="7">
        <v>43961</v>
      </c>
      <c r="G21" s="13">
        <v>0</v>
      </c>
      <c r="H21" s="8">
        <f>IF(I21&lt;=20000,$F$5+(I21/24),"error")</f>
        <v>833.33333333333337</v>
      </c>
      <c r="I21" s="159">
        <f>D21-($F$4-G21)</f>
        <v>20000</v>
      </c>
      <c r="J21" s="9" t="str">
        <f t="shared" si="1"/>
        <v>NOT DUE</v>
      </c>
      <c r="K21" s="14" t="s">
        <v>3147</v>
      </c>
      <c r="L21" s="10"/>
    </row>
    <row r="22" spans="1:12" ht="24" customHeight="1" x14ac:dyDescent="0.25">
      <c r="A22" s="14" t="s">
        <v>3163</v>
      </c>
      <c r="B22" s="14" t="s">
        <v>3145</v>
      </c>
      <c r="C22" s="14" t="s">
        <v>3149</v>
      </c>
      <c r="D22" s="20">
        <v>20000</v>
      </c>
      <c r="E22" s="7">
        <v>43970</v>
      </c>
      <c r="F22" s="7">
        <v>43961</v>
      </c>
      <c r="G22" s="13">
        <v>0</v>
      </c>
      <c r="H22" s="8">
        <f t="shared" ref="H22:H24" si="4">IF(I22&lt;=20000,$F$5+(I22/24),"error")</f>
        <v>833.33333333333337</v>
      </c>
      <c r="I22" s="159">
        <f t="shared" ref="I22:I24" si="5">D22-($F$4-G22)</f>
        <v>20000</v>
      </c>
      <c r="J22" s="9" t="s">
        <v>1816</v>
      </c>
      <c r="K22" s="14"/>
      <c r="L22" s="10"/>
    </row>
    <row r="23" spans="1:12" ht="25.5" x14ac:dyDescent="0.25">
      <c r="A23" s="14" t="s">
        <v>3166</v>
      </c>
      <c r="B23" s="14" t="s">
        <v>3145</v>
      </c>
      <c r="C23" s="14" t="s">
        <v>3151</v>
      </c>
      <c r="D23" s="20">
        <v>20000</v>
      </c>
      <c r="E23" s="7">
        <v>43970</v>
      </c>
      <c r="F23" s="7">
        <v>43961</v>
      </c>
      <c r="G23" s="13">
        <v>0</v>
      </c>
      <c r="H23" s="8">
        <f t="shared" si="4"/>
        <v>833.33333333333337</v>
      </c>
      <c r="I23" s="159">
        <f t="shared" si="5"/>
        <v>20000</v>
      </c>
      <c r="J23" s="9" t="str">
        <f t="shared" si="1"/>
        <v>NOT DUE</v>
      </c>
      <c r="K23" s="14"/>
      <c r="L23" s="10"/>
    </row>
    <row r="24" spans="1:12" ht="26.25" customHeight="1" x14ac:dyDescent="0.25">
      <c r="A24" s="14" t="s">
        <v>3169</v>
      </c>
      <c r="B24" s="14" t="s">
        <v>3153</v>
      </c>
      <c r="C24" s="14" t="s">
        <v>3154</v>
      </c>
      <c r="D24" s="20">
        <v>20000</v>
      </c>
      <c r="E24" s="7">
        <v>43970</v>
      </c>
      <c r="F24" s="7">
        <v>43961</v>
      </c>
      <c r="G24" s="13">
        <v>0</v>
      </c>
      <c r="H24" s="8">
        <f t="shared" si="4"/>
        <v>833.33333333333337</v>
      </c>
      <c r="I24" s="159">
        <f t="shared" si="5"/>
        <v>20000</v>
      </c>
      <c r="J24" s="9" t="str">
        <f t="shared" si="1"/>
        <v>NOT DUE</v>
      </c>
      <c r="K24" s="14" t="s">
        <v>3155</v>
      </c>
      <c r="L24" s="10"/>
    </row>
    <row r="25" spans="1:12" ht="26.25" customHeight="1" x14ac:dyDescent="0.25">
      <c r="A25" s="14" t="s">
        <v>3171</v>
      </c>
      <c r="B25" s="14" t="s">
        <v>3157</v>
      </c>
      <c r="C25" s="14" t="s">
        <v>3158</v>
      </c>
      <c r="D25" s="20" t="s">
        <v>377</v>
      </c>
      <c r="E25" s="7">
        <v>43970</v>
      </c>
      <c r="F25" s="7">
        <v>44580</v>
      </c>
      <c r="G25" s="34"/>
      <c r="H25" s="8">
        <f t="shared" ref="H25" si="6">F25+90</f>
        <v>44670</v>
      </c>
      <c r="I25" s="11">
        <f t="shared" ref="I25" ca="1" si="7">IF(ISBLANK(H25),"",H25-DATE(YEAR(NOW()),MONTH(NOW()),DAY(NOW())))</f>
        <v>77</v>
      </c>
      <c r="J25" s="9" t="str">
        <f t="shared" ca="1" si="1"/>
        <v>NOT DUE</v>
      </c>
      <c r="K25" s="14"/>
      <c r="L25" s="10"/>
    </row>
    <row r="26" spans="1:12" ht="26.25" customHeight="1" x14ac:dyDescent="0.25">
      <c r="A26" s="14" t="s">
        <v>3172</v>
      </c>
      <c r="B26" s="14" t="s">
        <v>3160</v>
      </c>
      <c r="C26" s="14" t="s">
        <v>3161</v>
      </c>
      <c r="D26" s="20" t="s">
        <v>2019</v>
      </c>
      <c r="E26" s="7">
        <v>43970</v>
      </c>
      <c r="F26" s="7">
        <v>44580</v>
      </c>
      <c r="G26" s="34"/>
      <c r="H26" s="8">
        <f>F26+30</f>
        <v>44610</v>
      </c>
      <c r="I26" s="11">
        <f ca="1">IF(ISBLANK(H26),"",H26-DATE(YEAR(NOW()),MONTH(NOW()),DAY(NOW())))</f>
        <v>17</v>
      </c>
      <c r="J26" s="9" t="str">
        <f ca="1">IF(I26="","",IF(I26&lt;0,"OVERDUE","NOT DUE"))</f>
        <v>NOT DUE</v>
      </c>
      <c r="K26" s="14" t="s">
        <v>3162</v>
      </c>
      <c r="L26" s="10"/>
    </row>
    <row r="27" spans="1:12" ht="26.25" customHeight="1" x14ac:dyDescent="0.25">
      <c r="A27" s="14" t="s">
        <v>3173</v>
      </c>
      <c r="B27" s="14" t="s">
        <v>3160</v>
      </c>
      <c r="C27" s="14" t="s">
        <v>3164</v>
      </c>
      <c r="D27" s="20" t="s">
        <v>2019</v>
      </c>
      <c r="E27" s="7">
        <v>43970</v>
      </c>
      <c r="F27" s="7">
        <v>44580</v>
      </c>
      <c r="G27" s="34"/>
      <c r="H27" s="8">
        <f>F27+30</f>
        <v>44610</v>
      </c>
      <c r="I27" s="11">
        <f ca="1">IF(ISBLANK(H27),"",H27-DATE(YEAR(NOW()),MONTH(NOW()),DAY(NOW())))</f>
        <v>17</v>
      </c>
      <c r="J27" s="9" t="str">
        <f ca="1">IF(I27="","",IF(I27&lt;0,"OVERDUE","NOT DUE"))</f>
        <v>NOT DUE</v>
      </c>
      <c r="K27" s="14" t="s">
        <v>3165</v>
      </c>
      <c r="L27" s="10"/>
    </row>
    <row r="28" spans="1:12" ht="26.25" customHeight="1" x14ac:dyDescent="0.25">
      <c r="A28" s="14" t="s">
        <v>3175</v>
      </c>
      <c r="B28" s="14" t="s">
        <v>3167</v>
      </c>
      <c r="C28" s="14" t="s">
        <v>3143</v>
      </c>
      <c r="D28" s="20" t="s">
        <v>2019</v>
      </c>
      <c r="E28" s="7">
        <v>43970</v>
      </c>
      <c r="F28" s="7">
        <v>44580</v>
      </c>
      <c r="G28" s="34"/>
      <c r="H28" s="8">
        <f>F28+30</f>
        <v>44610</v>
      </c>
      <c r="I28" s="11">
        <f t="shared" ref="I28" ca="1" si="8">IF(ISBLANK(H28),"",H28-DATE(YEAR(NOW()),MONTH(NOW()),DAY(NOW())))</f>
        <v>17</v>
      </c>
      <c r="J28" s="9" t="str">
        <f t="shared" ref="J28:J29" ca="1" si="9">IF(I28="","",IF(I28&lt;0,"OVERDUE","NOT DUE"))</f>
        <v>NOT DUE</v>
      </c>
      <c r="K28" s="14" t="s">
        <v>3168</v>
      </c>
      <c r="L28" s="10"/>
    </row>
    <row r="29" spans="1:12" ht="26.25" customHeight="1" x14ac:dyDescent="0.25">
      <c r="A29" s="14" t="s">
        <v>3177</v>
      </c>
      <c r="B29" s="14" t="s">
        <v>3170</v>
      </c>
      <c r="C29" s="14" t="s">
        <v>3146</v>
      </c>
      <c r="D29" s="160">
        <v>20000</v>
      </c>
      <c r="E29" s="7">
        <v>43970</v>
      </c>
      <c r="F29" s="7">
        <v>43961</v>
      </c>
      <c r="G29" s="13">
        <v>0</v>
      </c>
      <c r="H29" s="8">
        <f>IF(I29&lt;=20000,$F$5+(I29/24),"error")</f>
        <v>833.33333333333337</v>
      </c>
      <c r="I29" s="159">
        <f>D29-($F$4-G29)</f>
        <v>20000</v>
      </c>
      <c r="J29" s="9" t="str">
        <f t="shared" si="9"/>
        <v>NOT DUE</v>
      </c>
      <c r="K29" s="14" t="s">
        <v>3147</v>
      </c>
      <c r="L29" s="10"/>
    </row>
    <row r="30" spans="1:12" ht="26.25" customHeight="1" x14ac:dyDescent="0.25">
      <c r="A30" s="14" t="s">
        <v>3180</v>
      </c>
      <c r="B30" s="14" t="s">
        <v>3170</v>
      </c>
      <c r="C30" s="14" t="s">
        <v>3149</v>
      </c>
      <c r="D30" s="160">
        <v>20000</v>
      </c>
      <c r="E30" s="7">
        <v>43970</v>
      </c>
      <c r="F30" s="7">
        <v>43961</v>
      </c>
      <c r="G30" s="13">
        <v>0</v>
      </c>
      <c r="H30" s="8">
        <f t="shared" ref="H30:H32" si="10">IF(I30&lt;=20000,$F$5+(I30/24),"error")</f>
        <v>833.33333333333337</v>
      </c>
      <c r="I30" s="159">
        <f t="shared" ref="I30:I32" si="11">D30-($F$4-G30)</f>
        <v>20000</v>
      </c>
      <c r="J30" s="9" t="s">
        <v>1816</v>
      </c>
      <c r="K30" s="14"/>
      <c r="L30" s="10"/>
    </row>
    <row r="31" spans="1:12" ht="26.25" customHeight="1" x14ac:dyDescent="0.25">
      <c r="A31" s="14" t="s">
        <v>3183</v>
      </c>
      <c r="B31" s="14" t="s">
        <v>3170</v>
      </c>
      <c r="C31" s="14" t="s">
        <v>3151</v>
      </c>
      <c r="D31" s="160">
        <v>20000</v>
      </c>
      <c r="E31" s="7">
        <v>43970</v>
      </c>
      <c r="F31" s="7">
        <v>43961</v>
      </c>
      <c r="G31" s="13">
        <v>0</v>
      </c>
      <c r="H31" s="8">
        <f t="shared" si="10"/>
        <v>833.33333333333337</v>
      </c>
      <c r="I31" s="159">
        <f t="shared" si="11"/>
        <v>20000</v>
      </c>
      <c r="J31" s="9" t="str">
        <f t="shared" ref="J31:J51" si="12">IF(I31="","",IF(I31&lt;0,"OVERDUE","NOT DUE"))</f>
        <v>NOT DUE</v>
      </c>
      <c r="K31" s="14"/>
      <c r="L31" s="10"/>
    </row>
    <row r="32" spans="1:12" ht="26.25" customHeight="1" x14ac:dyDescent="0.25">
      <c r="A32" s="14" t="s">
        <v>3187</v>
      </c>
      <c r="B32" s="14" t="s">
        <v>3174</v>
      </c>
      <c r="C32" s="14" t="s">
        <v>3154</v>
      </c>
      <c r="D32" s="160">
        <v>20000</v>
      </c>
      <c r="E32" s="7">
        <v>43970</v>
      </c>
      <c r="F32" s="7">
        <v>43961</v>
      </c>
      <c r="G32" s="13">
        <v>0</v>
      </c>
      <c r="H32" s="8">
        <f t="shared" si="10"/>
        <v>833.33333333333337</v>
      </c>
      <c r="I32" s="159">
        <f t="shared" si="11"/>
        <v>20000</v>
      </c>
      <c r="J32" s="9" t="str">
        <f t="shared" si="12"/>
        <v>NOT DUE</v>
      </c>
      <c r="K32" s="14" t="s">
        <v>3155</v>
      </c>
      <c r="L32" s="10"/>
    </row>
    <row r="33" spans="1:12" ht="26.25" customHeight="1" x14ac:dyDescent="0.25">
      <c r="A33" s="14" t="s">
        <v>3189</v>
      </c>
      <c r="B33" s="14" t="s">
        <v>3176</v>
      </c>
      <c r="C33" s="14" t="s">
        <v>3158</v>
      </c>
      <c r="D33" s="20" t="s">
        <v>377</v>
      </c>
      <c r="E33" s="7">
        <v>43970</v>
      </c>
      <c r="F33" s="7">
        <v>44520</v>
      </c>
      <c r="G33" s="34"/>
      <c r="H33" s="8">
        <f t="shared" ref="H33" si="13">F33+90</f>
        <v>44610</v>
      </c>
      <c r="I33" s="11">
        <f t="shared" ref="I33:I36" ca="1" si="14">IF(ISBLANK(H33),"",H33-DATE(YEAR(NOW()),MONTH(NOW()),DAY(NOW())))</f>
        <v>17</v>
      </c>
      <c r="J33" s="9" t="str">
        <f t="shared" ca="1" si="12"/>
        <v>NOT DUE</v>
      </c>
      <c r="K33" s="14"/>
      <c r="L33" s="10"/>
    </row>
    <row r="34" spans="1:12" ht="26.25" customHeight="1" x14ac:dyDescent="0.25">
      <c r="A34" s="14" t="s">
        <v>3191</v>
      </c>
      <c r="B34" s="14" t="s">
        <v>3178</v>
      </c>
      <c r="C34" s="14" t="s">
        <v>3179</v>
      </c>
      <c r="D34" s="20" t="s">
        <v>2936</v>
      </c>
      <c r="E34" s="7">
        <v>43970</v>
      </c>
      <c r="F34" s="7">
        <v>44342</v>
      </c>
      <c r="G34" s="34"/>
      <c r="H34" s="8">
        <f t="shared" ref="H34:H35" si="15">F34+365</f>
        <v>44707</v>
      </c>
      <c r="I34" s="11">
        <f t="shared" ca="1" si="14"/>
        <v>114</v>
      </c>
      <c r="J34" s="9" t="str">
        <f t="shared" ca="1" si="12"/>
        <v>NOT DUE</v>
      </c>
      <c r="K34" s="14"/>
      <c r="L34" s="10"/>
    </row>
    <row r="35" spans="1:12" ht="26.25" customHeight="1" x14ac:dyDescent="0.25">
      <c r="A35" s="14" t="s">
        <v>3195</v>
      </c>
      <c r="B35" s="14" t="s">
        <v>3178</v>
      </c>
      <c r="C35" s="14" t="s">
        <v>3181</v>
      </c>
      <c r="D35" s="20" t="s">
        <v>2936</v>
      </c>
      <c r="E35" s="7">
        <v>43970</v>
      </c>
      <c r="F35" s="7">
        <v>44342</v>
      </c>
      <c r="G35" s="34"/>
      <c r="H35" s="8">
        <f t="shared" si="15"/>
        <v>44707</v>
      </c>
      <c r="I35" s="11">
        <f t="shared" ca="1" si="14"/>
        <v>114</v>
      </c>
      <c r="J35" s="9" t="str">
        <f t="shared" ca="1" si="12"/>
        <v>NOT DUE</v>
      </c>
      <c r="K35" s="14" t="s">
        <v>3182</v>
      </c>
      <c r="L35" s="10"/>
    </row>
    <row r="36" spans="1:12" ht="26.25" customHeight="1" x14ac:dyDescent="0.25">
      <c r="A36" s="14" t="s">
        <v>3199</v>
      </c>
      <c r="B36" s="14" t="s">
        <v>3184</v>
      </c>
      <c r="C36" s="14" t="s">
        <v>3185</v>
      </c>
      <c r="D36" s="20" t="s">
        <v>2019</v>
      </c>
      <c r="E36" s="7">
        <v>43970</v>
      </c>
      <c r="F36" s="7">
        <v>44580</v>
      </c>
      <c r="G36" s="34"/>
      <c r="H36" s="8">
        <f>F36+30</f>
        <v>44610</v>
      </c>
      <c r="I36" s="11">
        <f t="shared" ca="1" si="14"/>
        <v>17</v>
      </c>
      <c r="J36" s="9" t="str">
        <f t="shared" ca="1" si="12"/>
        <v>NOT DUE</v>
      </c>
      <c r="K36" s="14" t="s">
        <v>3186</v>
      </c>
      <c r="L36" s="10"/>
    </row>
    <row r="37" spans="1:12" ht="26.25" customHeight="1" x14ac:dyDescent="0.25">
      <c r="A37" s="14" t="s">
        <v>3202</v>
      </c>
      <c r="B37" s="14" t="s">
        <v>3188</v>
      </c>
      <c r="C37" s="14" t="s">
        <v>3154</v>
      </c>
      <c r="D37" s="160">
        <v>20000</v>
      </c>
      <c r="E37" s="7">
        <v>43970</v>
      </c>
      <c r="F37" s="7">
        <v>43961</v>
      </c>
      <c r="G37" s="13">
        <v>0</v>
      </c>
      <c r="H37" s="8">
        <f t="shared" ref="H37" si="16">IF(I37&lt;=20000,$F$5+(I37/24),"error")</f>
        <v>833.33333333333337</v>
      </c>
      <c r="I37" s="159">
        <f t="shared" ref="I37" si="17">D37-($F$4-G37)</f>
        <v>20000</v>
      </c>
      <c r="J37" s="9" t="str">
        <f t="shared" si="12"/>
        <v>NOT DUE</v>
      </c>
      <c r="K37" s="14" t="s">
        <v>3155</v>
      </c>
      <c r="L37" s="10"/>
    </row>
    <row r="38" spans="1:12" ht="26.25" customHeight="1" x14ac:dyDescent="0.25">
      <c r="A38" s="14" t="s">
        <v>3206</v>
      </c>
      <c r="B38" s="14" t="s">
        <v>3190</v>
      </c>
      <c r="C38" s="14" t="s">
        <v>3158</v>
      </c>
      <c r="D38" s="20" t="s">
        <v>377</v>
      </c>
      <c r="E38" s="7">
        <v>43970</v>
      </c>
      <c r="F38" s="7">
        <v>44507</v>
      </c>
      <c r="G38" s="34"/>
      <c r="H38" s="8">
        <f t="shared" ref="H38" si="18">F38+90</f>
        <v>44597</v>
      </c>
      <c r="I38" s="11">
        <f t="shared" ref="I38:I41" ca="1" si="19">IF(ISBLANK(H38),"",H38-DATE(YEAR(NOW()),MONTH(NOW()),DAY(NOW())))</f>
        <v>4</v>
      </c>
      <c r="J38" s="9" t="str">
        <f t="shared" ca="1" si="12"/>
        <v>NOT DUE</v>
      </c>
      <c r="K38" s="14"/>
      <c r="L38" s="10"/>
    </row>
    <row r="39" spans="1:12" ht="26.25" customHeight="1" x14ac:dyDescent="0.25">
      <c r="A39" s="14" t="s">
        <v>3210</v>
      </c>
      <c r="B39" s="14" t="s">
        <v>3192</v>
      </c>
      <c r="C39" s="14" t="s">
        <v>3193</v>
      </c>
      <c r="D39" s="20" t="s">
        <v>1</v>
      </c>
      <c r="E39" s="7">
        <v>43970</v>
      </c>
      <c r="F39" s="7">
        <v>44520</v>
      </c>
      <c r="G39" s="34"/>
      <c r="H39" s="8">
        <f>F39+180</f>
        <v>44700</v>
      </c>
      <c r="I39" s="11">
        <f t="shared" ca="1" si="19"/>
        <v>107</v>
      </c>
      <c r="J39" s="9" t="str">
        <f t="shared" ca="1" si="12"/>
        <v>NOT DUE</v>
      </c>
      <c r="K39" s="14" t="s">
        <v>3194</v>
      </c>
      <c r="L39" s="10"/>
    </row>
    <row r="40" spans="1:12" ht="26.25" customHeight="1" x14ac:dyDescent="0.25">
      <c r="A40" s="14" t="s">
        <v>3213</v>
      </c>
      <c r="B40" s="14" t="s">
        <v>3196</v>
      </c>
      <c r="C40" s="14" t="s">
        <v>3197</v>
      </c>
      <c r="D40" s="20" t="s">
        <v>1</v>
      </c>
      <c r="E40" s="7">
        <v>43970</v>
      </c>
      <c r="F40" s="7">
        <v>44520</v>
      </c>
      <c r="G40" s="34"/>
      <c r="H40" s="8">
        <f>F40+180</f>
        <v>44700</v>
      </c>
      <c r="I40" s="11">
        <f t="shared" ca="1" si="19"/>
        <v>107</v>
      </c>
      <c r="J40" s="9" t="str">
        <f t="shared" ca="1" si="12"/>
        <v>NOT DUE</v>
      </c>
      <c r="K40" s="14" t="s">
        <v>3198</v>
      </c>
      <c r="L40" s="10"/>
    </row>
    <row r="41" spans="1:12" ht="26.25" customHeight="1" x14ac:dyDescent="0.25">
      <c r="A41" s="14" t="s">
        <v>3216</v>
      </c>
      <c r="B41" s="14" t="s">
        <v>3200</v>
      </c>
      <c r="C41" s="14" t="s">
        <v>3201</v>
      </c>
      <c r="D41" s="20" t="s">
        <v>1</v>
      </c>
      <c r="E41" s="7">
        <v>43970</v>
      </c>
      <c r="F41" s="7">
        <v>44520</v>
      </c>
      <c r="G41" s="34"/>
      <c r="H41" s="8">
        <f>F41+180</f>
        <v>44700</v>
      </c>
      <c r="I41" s="11">
        <f t="shared" ca="1" si="19"/>
        <v>107</v>
      </c>
      <c r="J41" s="9" t="str">
        <f t="shared" ca="1" si="12"/>
        <v>NOT DUE</v>
      </c>
      <c r="K41" s="14" t="s">
        <v>3198</v>
      </c>
      <c r="L41" s="10"/>
    </row>
    <row r="42" spans="1:12" ht="26.25" customHeight="1" x14ac:dyDescent="0.25">
      <c r="A42" s="14" t="s">
        <v>3219</v>
      </c>
      <c r="B42" s="14" t="s">
        <v>3203</v>
      </c>
      <c r="C42" s="14" t="s">
        <v>3204</v>
      </c>
      <c r="D42" s="160">
        <v>5000</v>
      </c>
      <c r="E42" s="7">
        <v>43970</v>
      </c>
      <c r="F42" s="7">
        <v>43961</v>
      </c>
      <c r="G42" s="13">
        <v>0</v>
      </c>
      <c r="H42" s="8">
        <f t="shared" ref="H42:H45" si="20">IF(I42&lt;=20000,$F$5+(I42/24),"error")</f>
        <v>208.33333333333334</v>
      </c>
      <c r="I42" s="159">
        <f t="shared" ref="I42:I45" si="21">D42-($F$4-G42)</f>
        <v>5000</v>
      </c>
      <c r="J42" s="9" t="str">
        <f t="shared" si="12"/>
        <v>NOT DUE</v>
      </c>
      <c r="K42" s="14" t="s">
        <v>3205</v>
      </c>
      <c r="L42" s="10"/>
    </row>
    <row r="43" spans="1:12" ht="26.25" customHeight="1" x14ac:dyDescent="0.25">
      <c r="A43" s="14" t="s">
        <v>3222</v>
      </c>
      <c r="B43" s="14" t="s">
        <v>3207</v>
      </c>
      <c r="C43" s="14" t="s">
        <v>3208</v>
      </c>
      <c r="D43" s="160">
        <v>5000</v>
      </c>
      <c r="E43" s="7">
        <v>43970</v>
      </c>
      <c r="F43" s="7">
        <v>43961</v>
      </c>
      <c r="G43" s="13">
        <v>0</v>
      </c>
      <c r="H43" s="8">
        <f t="shared" si="20"/>
        <v>208.33333333333334</v>
      </c>
      <c r="I43" s="159">
        <f t="shared" si="21"/>
        <v>5000</v>
      </c>
      <c r="J43" s="9" t="str">
        <f t="shared" si="12"/>
        <v>NOT DUE</v>
      </c>
      <c r="K43" s="14" t="s">
        <v>3209</v>
      </c>
      <c r="L43" s="10"/>
    </row>
    <row r="44" spans="1:12" ht="26.25" customHeight="1" x14ac:dyDescent="0.25">
      <c r="A44" s="14" t="s">
        <v>3224</v>
      </c>
      <c r="B44" s="14" t="s">
        <v>3211</v>
      </c>
      <c r="C44" s="14" t="s">
        <v>3212</v>
      </c>
      <c r="D44" s="160">
        <v>5000</v>
      </c>
      <c r="E44" s="7">
        <v>43970</v>
      </c>
      <c r="F44" s="7">
        <v>43961</v>
      </c>
      <c r="G44" s="13">
        <v>0</v>
      </c>
      <c r="H44" s="8">
        <f t="shared" si="20"/>
        <v>208.33333333333334</v>
      </c>
      <c r="I44" s="159">
        <f t="shared" si="21"/>
        <v>5000</v>
      </c>
      <c r="J44" s="9" t="str">
        <f t="shared" si="12"/>
        <v>NOT DUE</v>
      </c>
      <c r="K44" s="14" t="s">
        <v>3209</v>
      </c>
      <c r="L44" s="10"/>
    </row>
    <row r="45" spans="1:12" ht="26.25" customHeight="1" x14ac:dyDescent="0.25">
      <c r="A45" s="14" t="s">
        <v>3226</v>
      </c>
      <c r="B45" s="14" t="s">
        <v>3214</v>
      </c>
      <c r="C45" s="14" t="s">
        <v>3215</v>
      </c>
      <c r="D45" s="160">
        <v>5000</v>
      </c>
      <c r="E45" s="7">
        <v>43970</v>
      </c>
      <c r="F45" s="7">
        <v>43961</v>
      </c>
      <c r="G45" s="13">
        <v>0</v>
      </c>
      <c r="H45" s="8">
        <f t="shared" si="20"/>
        <v>208.33333333333334</v>
      </c>
      <c r="I45" s="159">
        <f t="shared" si="21"/>
        <v>5000</v>
      </c>
      <c r="J45" s="9" t="str">
        <f t="shared" si="12"/>
        <v>NOT DUE</v>
      </c>
      <c r="K45" s="14" t="s">
        <v>3209</v>
      </c>
      <c r="L45" s="10"/>
    </row>
    <row r="46" spans="1:12" ht="26.25" customHeight="1" x14ac:dyDescent="0.25">
      <c r="A46" s="14" t="s">
        <v>3229</v>
      </c>
      <c r="B46" s="14" t="s">
        <v>3217</v>
      </c>
      <c r="C46" s="14" t="s">
        <v>3218</v>
      </c>
      <c r="D46" s="20" t="s">
        <v>1</v>
      </c>
      <c r="E46" s="7">
        <v>43970</v>
      </c>
      <c r="F46" s="7">
        <v>44520</v>
      </c>
      <c r="G46" s="34"/>
      <c r="H46" s="8">
        <f>F46+180</f>
        <v>44700</v>
      </c>
      <c r="I46" s="11">
        <f t="shared" ref="I46:I48" ca="1" si="22">IF(ISBLANK(H46),"",H46-DATE(YEAR(NOW()),MONTH(NOW()),DAY(NOW())))</f>
        <v>107</v>
      </c>
      <c r="J46" s="9" t="str">
        <f t="shared" ca="1" si="12"/>
        <v>NOT DUE</v>
      </c>
      <c r="K46" s="14"/>
      <c r="L46" s="10"/>
    </row>
    <row r="47" spans="1:12" ht="34.5" customHeight="1" x14ac:dyDescent="0.25">
      <c r="A47" s="14" t="s">
        <v>3231</v>
      </c>
      <c r="B47" s="14" t="s">
        <v>3220</v>
      </c>
      <c r="C47" s="14" t="s">
        <v>3221</v>
      </c>
      <c r="D47" s="20" t="s">
        <v>1</v>
      </c>
      <c r="E47" s="7">
        <v>43970</v>
      </c>
      <c r="F47" s="7">
        <v>44520</v>
      </c>
      <c r="G47" s="34"/>
      <c r="H47" s="8">
        <f>F47+180</f>
        <v>44700</v>
      </c>
      <c r="I47" s="11">
        <f t="shared" ca="1" si="22"/>
        <v>107</v>
      </c>
      <c r="J47" s="9" t="str">
        <f t="shared" ca="1" si="12"/>
        <v>NOT DUE</v>
      </c>
      <c r="K47" s="14"/>
      <c r="L47" s="10"/>
    </row>
    <row r="48" spans="1:12" ht="26.25" customHeight="1" x14ac:dyDescent="0.25">
      <c r="A48" s="14" t="s">
        <v>3233</v>
      </c>
      <c r="B48" s="14" t="s">
        <v>3223</v>
      </c>
      <c r="C48" s="14" t="s">
        <v>3158</v>
      </c>
      <c r="D48" s="20" t="s">
        <v>377</v>
      </c>
      <c r="E48" s="7">
        <v>43970</v>
      </c>
      <c r="F48" s="7">
        <v>44507</v>
      </c>
      <c r="G48" s="34"/>
      <c r="H48" s="8">
        <f t="shared" ref="H48" si="23">F48+90</f>
        <v>44597</v>
      </c>
      <c r="I48" s="11">
        <f t="shared" ca="1" si="22"/>
        <v>4</v>
      </c>
      <c r="J48" s="9" t="str">
        <f t="shared" ca="1" si="12"/>
        <v>NOT DUE</v>
      </c>
      <c r="K48" s="14"/>
      <c r="L48" s="10"/>
    </row>
    <row r="49" spans="1:12" ht="26.25" customHeight="1" x14ac:dyDescent="0.25">
      <c r="A49" s="14" t="s">
        <v>3234</v>
      </c>
      <c r="B49" s="14" t="s">
        <v>3225</v>
      </c>
      <c r="C49" s="14" t="s">
        <v>3154</v>
      </c>
      <c r="D49" s="160">
        <v>20000</v>
      </c>
      <c r="E49" s="7">
        <v>43970</v>
      </c>
      <c r="F49" s="7">
        <v>43961</v>
      </c>
      <c r="G49" s="13">
        <v>0</v>
      </c>
      <c r="H49" s="8">
        <f t="shared" ref="H49" si="24">IF(I49&lt;=20000,$F$5+(I49/24),"error")</f>
        <v>833.33333333333337</v>
      </c>
      <c r="I49" s="159">
        <f t="shared" ref="I49" si="25">D49-($F$4-G49)</f>
        <v>20000</v>
      </c>
      <c r="J49" s="9" t="str">
        <f t="shared" si="12"/>
        <v>NOT DUE</v>
      </c>
      <c r="K49" s="14" t="s">
        <v>3155</v>
      </c>
      <c r="L49" s="10"/>
    </row>
    <row r="50" spans="1:12" ht="26.25" customHeight="1" x14ac:dyDescent="0.25">
      <c r="A50" s="14" t="s">
        <v>3236</v>
      </c>
      <c r="B50" s="14" t="s">
        <v>3227</v>
      </c>
      <c r="C50" s="14" t="s">
        <v>3143</v>
      </c>
      <c r="D50" s="20" t="s">
        <v>2019</v>
      </c>
      <c r="E50" s="7">
        <v>43970</v>
      </c>
      <c r="F50" s="7">
        <v>44580</v>
      </c>
      <c r="G50" s="34"/>
      <c r="H50" s="8">
        <f>F50+30</f>
        <v>44610</v>
      </c>
      <c r="I50" s="11">
        <f t="shared" ref="I50" ca="1" si="26">IF(ISBLANK(H50),"",H50-DATE(YEAR(NOW()),MONTH(NOW()),DAY(NOW())))</f>
        <v>17</v>
      </c>
      <c r="J50" s="9" t="str">
        <f t="shared" ca="1" si="12"/>
        <v>NOT DUE</v>
      </c>
      <c r="K50" s="14" t="s">
        <v>3228</v>
      </c>
      <c r="L50" s="10"/>
    </row>
    <row r="51" spans="1:12" ht="26.25" customHeight="1" x14ac:dyDescent="0.25">
      <c r="A51" s="14" t="s">
        <v>3238</v>
      </c>
      <c r="B51" s="14" t="s">
        <v>3230</v>
      </c>
      <c r="C51" s="14" t="s">
        <v>3146</v>
      </c>
      <c r="D51" s="160">
        <v>20000</v>
      </c>
      <c r="E51" s="7">
        <v>43970</v>
      </c>
      <c r="F51" s="7">
        <v>43961</v>
      </c>
      <c r="G51" s="13">
        <v>0</v>
      </c>
      <c r="H51" s="8">
        <f>IF(I51&lt;=20000,$F$5+(I51/24),"error")</f>
        <v>833.33333333333337</v>
      </c>
      <c r="I51" s="159">
        <f>D51-($F$4-G51)</f>
        <v>20000</v>
      </c>
      <c r="J51" s="9" t="str">
        <f t="shared" si="12"/>
        <v>NOT DUE</v>
      </c>
      <c r="K51" s="14" t="s">
        <v>3147</v>
      </c>
      <c r="L51" s="10"/>
    </row>
    <row r="52" spans="1:12" ht="26.25" customHeight="1" x14ac:dyDescent="0.25">
      <c r="A52" s="14" t="s">
        <v>3241</v>
      </c>
      <c r="B52" s="14" t="s">
        <v>3230</v>
      </c>
      <c r="C52" s="14" t="s">
        <v>3149</v>
      </c>
      <c r="D52" s="160">
        <v>20000</v>
      </c>
      <c r="E52" s="7">
        <v>43970</v>
      </c>
      <c r="F52" s="7">
        <v>43961</v>
      </c>
      <c r="G52" s="13">
        <v>0</v>
      </c>
      <c r="H52" s="8">
        <f t="shared" ref="H52:H54" si="27">IF(I52&lt;=20000,$F$5+(I52/24),"error")</f>
        <v>833.33333333333337</v>
      </c>
      <c r="I52" s="159">
        <f t="shared" ref="I52:I54" si="28">D52-($F$4-G52)</f>
        <v>20000</v>
      </c>
      <c r="J52" s="9" t="s">
        <v>1816</v>
      </c>
      <c r="K52" s="14" t="s">
        <v>3232</v>
      </c>
      <c r="L52" s="10"/>
    </row>
    <row r="53" spans="1:12" ht="26.25" customHeight="1" x14ac:dyDescent="0.25">
      <c r="A53" s="14" t="s">
        <v>3245</v>
      </c>
      <c r="B53" s="14" t="s">
        <v>3230</v>
      </c>
      <c r="C53" s="14" t="s">
        <v>3151</v>
      </c>
      <c r="D53" s="160">
        <v>20000</v>
      </c>
      <c r="E53" s="7">
        <v>43970</v>
      </c>
      <c r="F53" s="7">
        <v>43961</v>
      </c>
      <c r="G53" s="13">
        <v>0</v>
      </c>
      <c r="H53" s="8">
        <f t="shared" si="27"/>
        <v>833.33333333333337</v>
      </c>
      <c r="I53" s="159">
        <f t="shared" si="28"/>
        <v>20000</v>
      </c>
      <c r="J53" s="9" t="str">
        <f t="shared" ref="J53:J73" si="29">IF(I53="","",IF(I53&lt;0,"OVERDUE","NOT DUE"))</f>
        <v>NOT DUE</v>
      </c>
      <c r="K53" s="14" t="s">
        <v>3232</v>
      </c>
      <c r="L53" s="10"/>
    </row>
    <row r="54" spans="1:12" ht="26.25" customHeight="1" x14ac:dyDescent="0.25">
      <c r="A54" s="14" t="s">
        <v>3249</v>
      </c>
      <c r="B54" s="14" t="s">
        <v>3235</v>
      </c>
      <c r="C54" s="14" t="s">
        <v>3154</v>
      </c>
      <c r="D54" s="160">
        <v>20000</v>
      </c>
      <c r="E54" s="7">
        <v>43970</v>
      </c>
      <c r="F54" s="7">
        <v>43961</v>
      </c>
      <c r="G54" s="13">
        <v>0</v>
      </c>
      <c r="H54" s="8">
        <f t="shared" si="27"/>
        <v>833.33333333333337</v>
      </c>
      <c r="I54" s="159">
        <f t="shared" si="28"/>
        <v>20000</v>
      </c>
      <c r="J54" s="9" t="str">
        <f t="shared" si="29"/>
        <v>NOT DUE</v>
      </c>
      <c r="K54" s="14" t="s">
        <v>3155</v>
      </c>
      <c r="L54" s="10"/>
    </row>
    <row r="55" spans="1:12" ht="26.25" customHeight="1" x14ac:dyDescent="0.25">
      <c r="A55" s="14" t="s">
        <v>3252</v>
      </c>
      <c r="B55" s="14" t="s">
        <v>3237</v>
      </c>
      <c r="C55" s="14" t="s">
        <v>3158</v>
      </c>
      <c r="D55" s="20" t="s">
        <v>377</v>
      </c>
      <c r="E55" s="7">
        <v>43970</v>
      </c>
      <c r="F55" s="7">
        <v>44507</v>
      </c>
      <c r="G55" s="34"/>
      <c r="H55" s="8">
        <f t="shared" ref="H55" si="30">F55+90</f>
        <v>44597</v>
      </c>
      <c r="I55" s="11">
        <f t="shared" ref="I55:I73" ca="1" si="31">IF(ISBLANK(H55),"",H55-DATE(YEAR(NOW()),MONTH(NOW()),DAY(NOW())))</f>
        <v>4</v>
      </c>
      <c r="J55" s="9" t="str">
        <f t="shared" ca="1" si="29"/>
        <v>NOT DUE</v>
      </c>
      <c r="K55" s="14"/>
      <c r="L55" s="10"/>
    </row>
    <row r="56" spans="1:12" ht="26.25" customHeight="1" x14ac:dyDescent="0.25">
      <c r="A56" s="14" t="s">
        <v>3253</v>
      </c>
      <c r="B56" s="14" t="s">
        <v>3239</v>
      </c>
      <c r="C56" s="14" t="s">
        <v>3240</v>
      </c>
      <c r="D56" s="20" t="s">
        <v>2936</v>
      </c>
      <c r="E56" s="7">
        <v>43970</v>
      </c>
      <c r="F56" s="7">
        <v>44342</v>
      </c>
      <c r="G56" s="34"/>
      <c r="H56" s="8">
        <f>F56+365</f>
        <v>44707</v>
      </c>
      <c r="I56" s="11">
        <f t="shared" ca="1" si="31"/>
        <v>114</v>
      </c>
      <c r="J56" s="9" t="str">
        <f t="shared" ca="1" si="29"/>
        <v>NOT DUE</v>
      </c>
      <c r="K56" s="14"/>
      <c r="L56" s="10"/>
    </row>
    <row r="57" spans="1:12" ht="42.75" customHeight="1" x14ac:dyDescent="0.25">
      <c r="A57" s="14" t="s">
        <v>3255</v>
      </c>
      <c r="B57" s="14" t="s">
        <v>3242</v>
      </c>
      <c r="C57" s="14" t="s">
        <v>3243</v>
      </c>
      <c r="D57" s="20" t="s">
        <v>375</v>
      </c>
      <c r="E57" s="7">
        <v>43970</v>
      </c>
      <c r="F57" s="7">
        <v>43961</v>
      </c>
      <c r="G57" s="34"/>
      <c r="H57" s="8">
        <f>F57+(365*2)</f>
        <v>44691</v>
      </c>
      <c r="I57" s="11">
        <f t="shared" ca="1" si="31"/>
        <v>98</v>
      </c>
      <c r="J57" s="9" t="str">
        <f t="shared" ca="1" si="29"/>
        <v>NOT DUE</v>
      </c>
      <c r="K57" s="14" t="s">
        <v>3244</v>
      </c>
      <c r="L57" s="10"/>
    </row>
    <row r="58" spans="1:12" ht="26.25" customHeight="1" x14ac:dyDescent="0.25">
      <c r="A58" s="14" t="s">
        <v>3256</v>
      </c>
      <c r="B58" s="14" t="s">
        <v>3246</v>
      </c>
      <c r="C58" s="14" t="s">
        <v>3247</v>
      </c>
      <c r="D58" s="20" t="s">
        <v>375</v>
      </c>
      <c r="E58" s="7">
        <v>43970</v>
      </c>
      <c r="F58" s="7">
        <v>43961</v>
      </c>
      <c r="G58" s="34"/>
      <c r="H58" s="8">
        <f>F58+(365*2)</f>
        <v>44691</v>
      </c>
      <c r="I58" s="11">
        <f t="shared" ca="1" si="31"/>
        <v>98</v>
      </c>
      <c r="J58" s="9" t="str">
        <f t="shared" ca="1" si="29"/>
        <v>NOT DUE</v>
      </c>
      <c r="K58" s="14" t="s">
        <v>3248</v>
      </c>
      <c r="L58" s="10"/>
    </row>
    <row r="59" spans="1:12" ht="26.25" customHeight="1" x14ac:dyDescent="0.25">
      <c r="A59" s="14" t="s">
        <v>3258</v>
      </c>
      <c r="B59" s="14" t="s">
        <v>3250</v>
      </c>
      <c r="C59" s="14" t="s">
        <v>3197</v>
      </c>
      <c r="D59" s="20" t="s">
        <v>1</v>
      </c>
      <c r="E59" s="7">
        <v>43970</v>
      </c>
      <c r="F59" s="7">
        <v>44502</v>
      </c>
      <c r="G59" s="34"/>
      <c r="H59" s="8">
        <f t="shared" ref="H59:H66" si="32">F59+180</f>
        <v>44682</v>
      </c>
      <c r="I59" s="11">
        <f t="shared" ca="1" si="31"/>
        <v>89</v>
      </c>
      <c r="J59" s="9" t="str">
        <f t="shared" ca="1" si="29"/>
        <v>NOT DUE</v>
      </c>
      <c r="K59" s="14" t="s">
        <v>3251</v>
      </c>
      <c r="L59" s="10"/>
    </row>
    <row r="60" spans="1:12" ht="26.25" customHeight="1" x14ac:dyDescent="0.25">
      <c r="A60" s="14" t="s">
        <v>3259</v>
      </c>
      <c r="B60" s="14" t="s">
        <v>3250</v>
      </c>
      <c r="C60" s="14" t="s">
        <v>3158</v>
      </c>
      <c r="D60" s="20" t="s">
        <v>1</v>
      </c>
      <c r="E60" s="7">
        <v>43970</v>
      </c>
      <c r="F60" s="7">
        <v>44502</v>
      </c>
      <c r="G60" s="34"/>
      <c r="H60" s="8">
        <f t="shared" si="32"/>
        <v>44682</v>
      </c>
      <c r="I60" s="11">
        <f t="shared" ca="1" si="31"/>
        <v>89</v>
      </c>
      <c r="J60" s="9" t="str">
        <f t="shared" ca="1" si="29"/>
        <v>NOT DUE</v>
      </c>
      <c r="K60" s="14" t="s">
        <v>3251</v>
      </c>
      <c r="L60" s="10"/>
    </row>
    <row r="61" spans="1:12" ht="26.25" customHeight="1" x14ac:dyDescent="0.25">
      <c r="A61" s="14" t="s">
        <v>3262</v>
      </c>
      <c r="B61" s="14" t="s">
        <v>3254</v>
      </c>
      <c r="C61" s="14" t="s">
        <v>3197</v>
      </c>
      <c r="D61" s="20" t="s">
        <v>1</v>
      </c>
      <c r="E61" s="7">
        <v>43970</v>
      </c>
      <c r="F61" s="7">
        <v>44502</v>
      </c>
      <c r="G61" s="34"/>
      <c r="H61" s="8">
        <f t="shared" si="32"/>
        <v>44682</v>
      </c>
      <c r="I61" s="11">
        <f t="shared" ca="1" si="31"/>
        <v>89</v>
      </c>
      <c r="J61" s="9" t="str">
        <f t="shared" ca="1" si="29"/>
        <v>NOT DUE</v>
      </c>
      <c r="K61" s="14" t="s">
        <v>3251</v>
      </c>
      <c r="L61" s="10"/>
    </row>
    <row r="62" spans="1:12" ht="26.25" customHeight="1" x14ac:dyDescent="0.25">
      <c r="A62" s="14" t="s">
        <v>3263</v>
      </c>
      <c r="B62" s="14" t="s">
        <v>3254</v>
      </c>
      <c r="C62" s="14" t="s">
        <v>3158</v>
      </c>
      <c r="D62" s="20" t="s">
        <v>1</v>
      </c>
      <c r="E62" s="7">
        <v>43970</v>
      </c>
      <c r="F62" s="7">
        <v>44502</v>
      </c>
      <c r="G62" s="34"/>
      <c r="H62" s="8">
        <f t="shared" si="32"/>
        <v>44682</v>
      </c>
      <c r="I62" s="11">
        <f t="shared" ca="1" si="31"/>
        <v>89</v>
      </c>
      <c r="J62" s="9" t="str">
        <f t="shared" ca="1" si="29"/>
        <v>NOT DUE</v>
      </c>
      <c r="K62" s="14" t="s">
        <v>3251</v>
      </c>
      <c r="L62" s="10"/>
    </row>
    <row r="63" spans="1:12" ht="26.25" customHeight="1" x14ac:dyDescent="0.25">
      <c r="A63" s="14" t="s">
        <v>3267</v>
      </c>
      <c r="B63" s="14" t="s">
        <v>3257</v>
      </c>
      <c r="C63" s="14" t="s">
        <v>3197</v>
      </c>
      <c r="D63" s="20" t="s">
        <v>1</v>
      </c>
      <c r="E63" s="7">
        <v>43970</v>
      </c>
      <c r="F63" s="7">
        <v>44502</v>
      </c>
      <c r="G63" s="34"/>
      <c r="H63" s="8">
        <f t="shared" si="32"/>
        <v>44682</v>
      </c>
      <c r="I63" s="11">
        <f t="shared" ca="1" si="31"/>
        <v>89</v>
      </c>
      <c r="J63" s="9" t="str">
        <f t="shared" ca="1" si="29"/>
        <v>NOT DUE</v>
      </c>
      <c r="K63" s="14" t="s">
        <v>3251</v>
      </c>
      <c r="L63" s="10"/>
    </row>
    <row r="64" spans="1:12" ht="26.25" customHeight="1" x14ac:dyDescent="0.25">
      <c r="A64" s="14" t="s">
        <v>3270</v>
      </c>
      <c r="B64" s="14" t="s">
        <v>3257</v>
      </c>
      <c r="C64" s="14" t="s">
        <v>3158</v>
      </c>
      <c r="D64" s="20" t="s">
        <v>1</v>
      </c>
      <c r="E64" s="7">
        <v>43970</v>
      </c>
      <c r="F64" s="7">
        <v>44502</v>
      </c>
      <c r="G64" s="34"/>
      <c r="H64" s="8">
        <f t="shared" si="32"/>
        <v>44682</v>
      </c>
      <c r="I64" s="11">
        <f t="shared" ca="1" si="31"/>
        <v>89</v>
      </c>
      <c r="J64" s="9" t="str">
        <f t="shared" ca="1" si="29"/>
        <v>NOT DUE</v>
      </c>
      <c r="K64" s="14" t="s">
        <v>3251</v>
      </c>
      <c r="L64" s="10"/>
    </row>
    <row r="65" spans="1:12" ht="26.25" customHeight="1" x14ac:dyDescent="0.25">
      <c r="A65" s="14" t="s">
        <v>3274</v>
      </c>
      <c r="B65" s="14" t="s">
        <v>3260</v>
      </c>
      <c r="C65" s="14" t="s">
        <v>3197</v>
      </c>
      <c r="D65" s="20" t="s">
        <v>1</v>
      </c>
      <c r="E65" s="7">
        <v>43970</v>
      </c>
      <c r="F65" s="7">
        <v>44502</v>
      </c>
      <c r="G65" s="34"/>
      <c r="H65" s="8">
        <f t="shared" si="32"/>
        <v>44682</v>
      </c>
      <c r="I65" s="11">
        <f t="shared" ca="1" si="31"/>
        <v>89</v>
      </c>
      <c r="J65" s="9" t="str">
        <f t="shared" ca="1" si="29"/>
        <v>NOT DUE</v>
      </c>
      <c r="K65" s="14" t="s">
        <v>3261</v>
      </c>
      <c r="L65" s="10"/>
    </row>
    <row r="66" spans="1:12" ht="26.25" customHeight="1" x14ac:dyDescent="0.25">
      <c r="A66" s="14" t="s">
        <v>3278</v>
      </c>
      <c r="B66" s="14" t="s">
        <v>3260</v>
      </c>
      <c r="C66" s="14" t="s">
        <v>3158</v>
      </c>
      <c r="D66" s="20" t="s">
        <v>1</v>
      </c>
      <c r="E66" s="7">
        <v>43970</v>
      </c>
      <c r="F66" s="7">
        <v>44502</v>
      </c>
      <c r="G66" s="34"/>
      <c r="H66" s="8">
        <f t="shared" si="32"/>
        <v>44682</v>
      </c>
      <c r="I66" s="11">
        <f t="shared" ca="1" si="31"/>
        <v>89</v>
      </c>
      <c r="J66" s="9" t="str">
        <f t="shared" ca="1" si="29"/>
        <v>NOT DUE</v>
      </c>
      <c r="K66" s="14" t="s">
        <v>3261</v>
      </c>
      <c r="L66" s="10"/>
    </row>
    <row r="67" spans="1:12" ht="26.25" customHeight="1" x14ac:dyDescent="0.25">
      <c r="A67" s="14" t="s">
        <v>3282</v>
      </c>
      <c r="B67" s="14" t="s">
        <v>3264</v>
      </c>
      <c r="C67" s="14" t="s">
        <v>3265</v>
      </c>
      <c r="D67" s="20" t="s">
        <v>377</v>
      </c>
      <c r="E67" s="7">
        <v>43970</v>
      </c>
      <c r="F67" s="7">
        <v>44507</v>
      </c>
      <c r="G67" s="34"/>
      <c r="H67" s="8">
        <f t="shared" ref="H67:H68" si="33">F67+90</f>
        <v>44597</v>
      </c>
      <c r="I67" s="11">
        <f t="shared" ca="1" si="31"/>
        <v>4</v>
      </c>
      <c r="J67" s="9" t="str">
        <f t="shared" ca="1" si="29"/>
        <v>NOT DUE</v>
      </c>
      <c r="K67" s="14" t="s">
        <v>3266</v>
      </c>
      <c r="L67" s="10"/>
    </row>
    <row r="68" spans="1:12" ht="26.25" customHeight="1" x14ac:dyDescent="0.25">
      <c r="A68" s="14" t="s">
        <v>3286</v>
      </c>
      <c r="B68" s="14" t="s">
        <v>3268</v>
      </c>
      <c r="C68" s="14" t="s">
        <v>31</v>
      </c>
      <c r="D68" s="20" t="s">
        <v>377</v>
      </c>
      <c r="E68" s="7">
        <v>43970</v>
      </c>
      <c r="F68" s="7">
        <v>44507</v>
      </c>
      <c r="G68" s="34"/>
      <c r="H68" s="8">
        <f t="shared" si="33"/>
        <v>44597</v>
      </c>
      <c r="I68" s="11">
        <f t="shared" ca="1" si="31"/>
        <v>4</v>
      </c>
      <c r="J68" s="9" t="str">
        <f t="shared" ca="1" si="29"/>
        <v>NOT DUE</v>
      </c>
      <c r="K68" s="14" t="s">
        <v>3269</v>
      </c>
      <c r="L68" s="10"/>
    </row>
    <row r="69" spans="1:12" ht="26.25" customHeight="1" x14ac:dyDescent="0.25">
      <c r="A69" s="14" t="s">
        <v>3291</v>
      </c>
      <c r="B69" s="14" t="s">
        <v>3271</v>
      </c>
      <c r="C69" s="14" t="s">
        <v>3272</v>
      </c>
      <c r="D69" s="20" t="s">
        <v>2936</v>
      </c>
      <c r="E69" s="7">
        <v>43970</v>
      </c>
      <c r="F69" s="7">
        <v>44322</v>
      </c>
      <c r="G69" s="34"/>
      <c r="H69" s="8">
        <f>F69+365</f>
        <v>44687</v>
      </c>
      <c r="I69" s="11">
        <f t="shared" ca="1" si="31"/>
        <v>94</v>
      </c>
      <c r="J69" s="9" t="str">
        <f t="shared" ca="1" si="29"/>
        <v>NOT DUE</v>
      </c>
      <c r="K69" s="14" t="s">
        <v>3273</v>
      </c>
      <c r="L69" s="10"/>
    </row>
    <row r="70" spans="1:12" ht="26.25" customHeight="1" x14ac:dyDescent="0.25">
      <c r="A70" s="14" t="s">
        <v>3292</v>
      </c>
      <c r="B70" s="14" t="s">
        <v>3275</v>
      </c>
      <c r="C70" s="14" t="s">
        <v>3276</v>
      </c>
      <c r="D70" s="20" t="s">
        <v>2936</v>
      </c>
      <c r="E70" s="7">
        <v>43970</v>
      </c>
      <c r="F70" s="7">
        <v>44322</v>
      </c>
      <c r="G70" s="34"/>
      <c r="H70" s="8">
        <f>F70+365</f>
        <v>44687</v>
      </c>
      <c r="I70" s="11">
        <f t="shared" ca="1" si="31"/>
        <v>94</v>
      </c>
      <c r="J70" s="9" t="str">
        <f t="shared" ca="1" si="29"/>
        <v>NOT DUE</v>
      </c>
      <c r="K70" s="14" t="s">
        <v>3277</v>
      </c>
      <c r="L70" s="10"/>
    </row>
    <row r="71" spans="1:12" ht="26.25" customHeight="1" x14ac:dyDescent="0.25">
      <c r="A71" s="14" t="s">
        <v>3293</v>
      </c>
      <c r="B71" s="14" t="s">
        <v>3279</v>
      </c>
      <c r="C71" s="14" t="s">
        <v>3280</v>
      </c>
      <c r="D71" s="20" t="s">
        <v>377</v>
      </c>
      <c r="E71" s="7">
        <v>43970</v>
      </c>
      <c r="F71" s="7">
        <v>44507</v>
      </c>
      <c r="G71" s="34"/>
      <c r="H71" s="8">
        <f t="shared" ref="H71" si="34">F71+90</f>
        <v>44597</v>
      </c>
      <c r="I71" s="11">
        <f t="shared" ca="1" si="31"/>
        <v>4</v>
      </c>
      <c r="J71" s="9" t="str">
        <f t="shared" ca="1" si="29"/>
        <v>NOT DUE</v>
      </c>
      <c r="K71" s="14" t="s">
        <v>3281</v>
      </c>
      <c r="L71" s="10"/>
    </row>
    <row r="72" spans="1:12" ht="26.25" customHeight="1" x14ac:dyDescent="0.25">
      <c r="A72" s="14" t="s">
        <v>3294</v>
      </c>
      <c r="B72" s="14" t="s">
        <v>3283</v>
      </c>
      <c r="C72" s="14" t="s">
        <v>3284</v>
      </c>
      <c r="D72" s="20" t="s">
        <v>431</v>
      </c>
      <c r="E72" s="7">
        <v>43970</v>
      </c>
      <c r="F72" s="7">
        <v>44322</v>
      </c>
      <c r="G72" s="34"/>
      <c r="H72" s="8">
        <f>F72+365</f>
        <v>44687</v>
      </c>
      <c r="I72" s="11">
        <f t="shared" ca="1" si="31"/>
        <v>94</v>
      </c>
      <c r="J72" s="9" t="str">
        <f t="shared" ca="1" si="29"/>
        <v>NOT DUE</v>
      </c>
      <c r="K72" s="14" t="s">
        <v>3285</v>
      </c>
      <c r="L72" s="10"/>
    </row>
    <row r="73" spans="1:12" ht="26.25" customHeight="1" x14ac:dyDescent="0.25">
      <c r="A73" s="14" t="s">
        <v>3295</v>
      </c>
      <c r="B73" s="14" t="s">
        <v>3287</v>
      </c>
      <c r="C73" s="14" t="s">
        <v>3284</v>
      </c>
      <c r="D73" s="20" t="s">
        <v>431</v>
      </c>
      <c r="E73" s="7">
        <v>43970</v>
      </c>
      <c r="F73" s="7">
        <v>44322</v>
      </c>
      <c r="G73" s="34"/>
      <c r="H73" s="8">
        <f>F73+365</f>
        <v>44687</v>
      </c>
      <c r="I73" s="11">
        <f t="shared" ca="1" si="31"/>
        <v>94</v>
      </c>
      <c r="J73" s="9" t="str">
        <f t="shared" ca="1" si="29"/>
        <v>NOT DUE</v>
      </c>
      <c r="K73" s="14" t="s">
        <v>3288</v>
      </c>
      <c r="L73" s="10"/>
    </row>
    <row r="74" spans="1:12" ht="18.75" customHeight="1" x14ac:dyDescent="0.25">
      <c r="A74" s="161" t="s">
        <v>3289</v>
      </c>
      <c r="B74" s="202" t="s">
        <v>3290</v>
      </c>
      <c r="C74" s="202"/>
      <c r="D74" s="202"/>
      <c r="E74" s="202"/>
      <c r="F74" s="202"/>
      <c r="G74" s="202"/>
      <c r="H74" s="202"/>
      <c r="I74" s="202"/>
      <c r="J74" s="202"/>
      <c r="K74" s="162"/>
      <c r="L74" s="163"/>
    </row>
    <row r="76" spans="1:12" ht="26.25" customHeight="1" x14ac:dyDescent="0.25">
      <c r="A76" s="156"/>
      <c r="B76" t="s">
        <v>1414</v>
      </c>
      <c r="D76" s="27" t="s">
        <v>1462</v>
      </c>
      <c r="F76" t="s">
        <v>1463</v>
      </c>
    </row>
    <row r="77" spans="1:12" ht="26.25" customHeight="1" x14ac:dyDescent="0.25">
      <c r="A77" s="156"/>
    </row>
    <row r="78" spans="1:12" ht="26.25" customHeight="1" x14ac:dyDescent="0.25">
      <c r="A78" s="156"/>
      <c r="C78" s="71"/>
      <c r="G78" s="72"/>
      <c r="H78" s="72"/>
    </row>
    <row r="79" spans="1:12" ht="26.25" customHeight="1" x14ac:dyDescent="0.25">
      <c r="A79" s="183"/>
      <c r="B79" s="176" t="s">
        <v>3325</v>
      </c>
      <c r="C79" s="184"/>
      <c r="D79" s="203" t="s">
        <v>3325</v>
      </c>
      <c r="E79" s="203"/>
      <c r="G79" s="203" t="s">
        <v>3319</v>
      </c>
      <c r="H79" s="203"/>
    </row>
    <row r="80" spans="1:12" ht="26.25" customHeight="1" x14ac:dyDescent="0.25">
      <c r="A80" s="183"/>
      <c r="B80" s="69" t="s">
        <v>3316</v>
      </c>
      <c r="C80" s="69"/>
      <c r="D80" s="69" t="s">
        <v>3316</v>
      </c>
      <c r="E80" s="69"/>
      <c r="G80" s="188" t="s">
        <v>2277</v>
      </c>
      <c r="H80" s="188"/>
    </row>
  </sheetData>
  <sheetProtection selectLockedCells="1"/>
  <mergeCells count="13">
    <mergeCell ref="A1:B1"/>
    <mergeCell ref="D1:E1"/>
    <mergeCell ref="A2:B2"/>
    <mergeCell ref="D2:E2"/>
    <mergeCell ref="A3:B3"/>
    <mergeCell ref="D3:E3"/>
    <mergeCell ref="B74:J74"/>
    <mergeCell ref="D79:E79"/>
    <mergeCell ref="G79:H79"/>
    <mergeCell ref="G80:H80"/>
    <mergeCell ref="A4:B4"/>
    <mergeCell ref="D4:E4"/>
    <mergeCell ref="A5:B5"/>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I14" sqref="I14:I15"/>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2991</v>
      </c>
      <c r="D3" s="190" t="s">
        <v>9</v>
      </c>
      <c r="E3" s="190"/>
      <c r="F3" s="3" t="s">
        <v>2681</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3047</v>
      </c>
      <c r="B8" s="31" t="s">
        <v>2990</v>
      </c>
      <c r="C8" s="31" t="s">
        <v>2989</v>
      </c>
      <c r="D8" s="20" t="s">
        <v>593</v>
      </c>
      <c r="E8" s="7">
        <v>43970</v>
      </c>
      <c r="F8" s="7">
        <v>44592</v>
      </c>
      <c r="G8" s="34"/>
      <c r="H8" s="8">
        <f>F8+7</f>
        <v>44599</v>
      </c>
      <c r="I8" s="11">
        <f ca="1">IF(ISBLANK(H8),"",H8-DATE(YEAR(NOW()),MONTH(NOW()),DAY(NOW())))</f>
        <v>6</v>
      </c>
      <c r="J8" s="9" t="str">
        <f ca="1">IF(I8="","",IF(I8&lt;0,"OVERDUE","NOT DUE"))</f>
        <v>NOT DUE</v>
      </c>
      <c r="K8" s="14"/>
      <c r="L8" s="10"/>
    </row>
    <row r="9" spans="1:12" x14ac:dyDescent="0.25">
      <c r="A9" s="9" t="s">
        <v>3048</v>
      </c>
      <c r="B9" s="31" t="s">
        <v>2988</v>
      </c>
      <c r="C9" s="31" t="s">
        <v>2987</v>
      </c>
      <c r="D9" s="20" t="s">
        <v>2</v>
      </c>
      <c r="E9" s="7">
        <v>43970</v>
      </c>
      <c r="F9" s="7">
        <v>44590</v>
      </c>
      <c r="G9" s="34"/>
      <c r="H9" s="8">
        <f>F9+30</f>
        <v>44620</v>
      </c>
      <c r="I9" s="11">
        <f ca="1">IF(ISBLANK(H9),"",H9-DATE(YEAR(NOW()),MONTH(NOW()),DAY(NOW())))</f>
        <v>27</v>
      </c>
      <c r="J9" s="9" t="str">
        <f ca="1">IF(I9="","",IF(I9&lt;0,"OVERDUE","NOT DUE"))</f>
        <v>NOT DUE</v>
      </c>
      <c r="K9" s="14"/>
      <c r="L9" s="10"/>
    </row>
    <row r="10" spans="1:12" x14ac:dyDescent="0.25">
      <c r="A10" s="9" t="s">
        <v>3049</v>
      </c>
      <c r="B10" s="31" t="s">
        <v>2986</v>
      </c>
      <c r="C10" s="31" t="s">
        <v>2985</v>
      </c>
      <c r="D10" s="20" t="s">
        <v>2</v>
      </c>
      <c r="E10" s="7">
        <v>43970</v>
      </c>
      <c r="F10" s="7">
        <v>44590</v>
      </c>
      <c r="G10" s="34"/>
      <c r="H10" s="8">
        <f>F10+30</f>
        <v>44620</v>
      </c>
      <c r="I10" s="11">
        <f ca="1">IF(ISBLANK(H10),"",H10-DATE(YEAR(NOW()),MONTH(NOW()),DAY(NOW())))</f>
        <v>27</v>
      </c>
      <c r="J10" s="9" t="str">
        <f ca="1">IF(I10="","",IF(I10&lt;0,"OVERDUE","NOT DUE"))</f>
        <v>NOT DUE</v>
      </c>
      <c r="K10" s="14"/>
      <c r="L10" s="10"/>
    </row>
    <row r="14" spans="1:12" x14ac:dyDescent="0.25">
      <c r="A14" s="134"/>
      <c r="B14" t="s">
        <v>1414</v>
      </c>
      <c r="D14" s="27" t="s">
        <v>1462</v>
      </c>
      <c r="F14" t="s">
        <v>1463</v>
      </c>
    </row>
    <row r="15" spans="1:12" x14ac:dyDescent="0.25">
      <c r="A15" s="134"/>
    </row>
    <row r="16" spans="1:12" x14ac:dyDescent="0.25">
      <c r="A16" s="134"/>
    </row>
    <row r="17" spans="1:8" x14ac:dyDescent="0.25">
      <c r="A17" s="134"/>
      <c r="C17" s="71"/>
      <c r="G17" s="72"/>
      <c r="H17" s="72"/>
    </row>
    <row r="18" spans="1:8" x14ac:dyDescent="0.25">
      <c r="A18" s="134"/>
      <c r="B18" s="76"/>
      <c r="C18" s="69"/>
    </row>
    <row r="19" spans="1:8" x14ac:dyDescent="0.25">
      <c r="A19" s="134"/>
      <c r="B19" s="154" t="s">
        <v>3322</v>
      </c>
      <c r="D19" s="193" t="s">
        <v>3322</v>
      </c>
      <c r="E19" s="193"/>
      <c r="G19" s="191" t="s">
        <v>3319</v>
      </c>
      <c r="H19" s="191"/>
    </row>
    <row r="20" spans="1:8" x14ac:dyDescent="0.25">
      <c r="A20" s="134"/>
      <c r="B20" s="69" t="s">
        <v>2274</v>
      </c>
      <c r="D20" s="69" t="s">
        <v>2274</v>
      </c>
      <c r="E20" s="69"/>
      <c r="G20" s="188" t="s">
        <v>2277</v>
      </c>
      <c r="H20" s="188"/>
    </row>
  </sheetData>
  <sheetProtection selectLockedCells="1"/>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2" sqref="F12"/>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3008</v>
      </c>
      <c r="D3" s="190" t="s">
        <v>9</v>
      </c>
      <c r="E3" s="190"/>
      <c r="F3" s="3" t="s">
        <v>3007</v>
      </c>
    </row>
    <row r="4" spans="1:12" ht="18" customHeight="1" x14ac:dyDescent="0.25">
      <c r="A4" s="189" t="s">
        <v>22</v>
      </c>
      <c r="B4" s="189"/>
      <c r="C4" s="17"/>
      <c r="D4" s="190" t="s">
        <v>10</v>
      </c>
      <c r="E4" s="190"/>
      <c r="F4" s="13"/>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3006</v>
      </c>
      <c r="B8" s="31" t="s">
        <v>2980</v>
      </c>
      <c r="C8" s="31" t="s">
        <v>3001</v>
      </c>
      <c r="D8" s="20" t="s">
        <v>1469</v>
      </c>
      <c r="E8" s="7">
        <v>43970</v>
      </c>
      <c r="F8" s="7">
        <v>44566</v>
      </c>
      <c r="G8" s="13" t="s">
        <v>3298</v>
      </c>
      <c r="H8" s="8">
        <f>F8+30</f>
        <v>44596</v>
      </c>
      <c r="I8" s="11">
        <f ca="1">IF(ISBLANK(H8),"",H8-DATE(YEAR(NOW()),MONTH(NOW()),DAY(NOW())))</f>
        <v>3</v>
      </c>
      <c r="J8" s="9" t="str">
        <f ca="1">IF(I8="","",IF(I8&lt;0,"OVERDUE","NOT DUE"))</f>
        <v>NOT DUE</v>
      </c>
      <c r="K8" s="31"/>
      <c r="L8" s="10"/>
    </row>
    <row r="9" spans="1:12" x14ac:dyDescent="0.25">
      <c r="A9" s="9" t="s">
        <v>3005</v>
      </c>
      <c r="B9" s="31" t="s">
        <v>3004</v>
      </c>
      <c r="C9" s="31" t="s">
        <v>3001</v>
      </c>
      <c r="D9" s="20" t="s">
        <v>1469</v>
      </c>
      <c r="E9" s="7">
        <v>43970</v>
      </c>
      <c r="F9" s="7">
        <v>44566</v>
      </c>
      <c r="G9" s="13" t="s">
        <v>3298</v>
      </c>
      <c r="H9" s="8">
        <f>F9+30</f>
        <v>44596</v>
      </c>
      <c r="I9" s="11">
        <f ca="1">IF(ISBLANK(H9),"",H9-DATE(YEAR(NOW()),MONTH(NOW()),DAY(NOW())))</f>
        <v>3</v>
      </c>
      <c r="J9" s="9" t="str">
        <f ca="1">IF(I9="","",IF(I9&lt;0,"OVERDUE","NOT DUE"))</f>
        <v>NOT DUE</v>
      </c>
      <c r="K9" s="31"/>
      <c r="L9" s="10"/>
    </row>
    <row r="10" spans="1:12" x14ac:dyDescent="0.25">
      <c r="A10" s="9" t="s">
        <v>3003</v>
      </c>
      <c r="B10" s="31" t="s">
        <v>3002</v>
      </c>
      <c r="C10" s="31" t="s">
        <v>3001</v>
      </c>
      <c r="D10" s="20" t="s">
        <v>1469</v>
      </c>
      <c r="E10" s="7">
        <v>43970</v>
      </c>
      <c r="F10" s="7">
        <v>44566</v>
      </c>
      <c r="G10" s="13" t="s">
        <v>3298</v>
      </c>
      <c r="H10" s="8">
        <f>F10+30</f>
        <v>44596</v>
      </c>
      <c r="I10" s="11">
        <f ca="1">IF(ISBLANK(H10),"",H10-DATE(YEAR(NOW()),MONTH(NOW()),DAY(NOW())))</f>
        <v>3</v>
      </c>
      <c r="J10" s="9" t="str">
        <f ca="1">IF(I10="","",IF(I10&lt;0,"OVERDUE","NOT DUE"))</f>
        <v>NOT DUE</v>
      </c>
      <c r="K10" s="31"/>
      <c r="L10" s="10"/>
    </row>
    <row r="11" spans="1:12" x14ac:dyDescent="0.25">
      <c r="A11" s="9" t="s">
        <v>3000</v>
      </c>
      <c r="B11" s="31" t="s">
        <v>2999</v>
      </c>
      <c r="C11" s="31" t="s">
        <v>2998</v>
      </c>
      <c r="D11" s="20" t="s">
        <v>1469</v>
      </c>
      <c r="E11" s="7">
        <v>43970</v>
      </c>
      <c r="F11" s="7">
        <v>44566</v>
      </c>
      <c r="G11" s="13" t="s">
        <v>3298</v>
      </c>
      <c r="H11" s="8">
        <f>F11+30</f>
        <v>44596</v>
      </c>
      <c r="I11" s="11">
        <f ca="1">IF(ISBLANK(H11),"",H11-DATE(YEAR(NOW()),MONTH(NOW()),DAY(NOW())))</f>
        <v>3</v>
      </c>
      <c r="J11" s="9" t="str">
        <f ca="1">IF(I11="","",IF(I11&lt;0,"OVERDUE","NOT DUE"))</f>
        <v>NOT DUE</v>
      </c>
      <c r="K11" s="31"/>
      <c r="L11" s="35"/>
    </row>
    <row r="12" spans="1:12" x14ac:dyDescent="0.25">
      <c r="A12" s="9" t="s">
        <v>2997</v>
      </c>
      <c r="B12" s="31" t="s">
        <v>2993</v>
      </c>
      <c r="C12" s="31" t="s">
        <v>2996</v>
      </c>
      <c r="D12" s="20" t="s">
        <v>1469</v>
      </c>
      <c r="E12" s="7">
        <v>43970</v>
      </c>
      <c r="F12" s="7">
        <v>44566</v>
      </c>
      <c r="G12" s="13" t="s">
        <v>3298</v>
      </c>
      <c r="H12" s="8">
        <f>F12+30</f>
        <v>44596</v>
      </c>
      <c r="I12" s="11">
        <f ca="1">IF(ISBLANK(H12),"",H12-DATE(YEAR(NOW()),MONTH(NOW()),DAY(NOW())))</f>
        <v>3</v>
      </c>
      <c r="J12" s="9" t="str">
        <f ca="1">IF(I12="","",IF(I12&lt;0,"OVERDUE","NOT DUE"))</f>
        <v>NOT DUE</v>
      </c>
      <c r="K12" s="31"/>
      <c r="L12" s="10"/>
    </row>
    <row r="14" spans="1:12" x14ac:dyDescent="0.25">
      <c r="A14" s="134"/>
    </row>
    <row r="16" spans="1:12" x14ac:dyDescent="0.25">
      <c r="A16" s="134"/>
      <c r="B16" t="s">
        <v>1414</v>
      </c>
      <c r="D16" s="27" t="s">
        <v>1462</v>
      </c>
      <c r="F16" t="s">
        <v>1463</v>
      </c>
      <c r="I16" s="139"/>
      <c r="J16" s="136"/>
    </row>
    <row r="17" spans="1:10" x14ac:dyDescent="0.25">
      <c r="A17" s="134"/>
      <c r="I17" s="204"/>
      <c r="J17" s="204"/>
    </row>
    <row r="18" spans="1:10" x14ac:dyDescent="0.25">
      <c r="A18" s="134"/>
    </row>
    <row r="19" spans="1:10" x14ac:dyDescent="0.25">
      <c r="A19" s="134"/>
      <c r="C19" s="71"/>
      <c r="G19" s="72"/>
      <c r="H19" s="72"/>
    </row>
    <row r="20" spans="1:10" x14ac:dyDescent="0.25">
      <c r="A20" s="134"/>
      <c r="B20" s="76"/>
      <c r="C20" s="69"/>
    </row>
    <row r="21" spans="1:10" x14ac:dyDescent="0.25">
      <c r="A21" s="134"/>
      <c r="B21" s="154" t="s">
        <v>3322</v>
      </c>
      <c r="D21" s="193" t="s">
        <v>3322</v>
      </c>
      <c r="E21" s="193"/>
      <c r="G21" s="191" t="s">
        <v>3319</v>
      </c>
      <c r="H21" s="191"/>
    </row>
    <row r="22" spans="1:10" x14ac:dyDescent="0.25">
      <c r="A22" s="134"/>
      <c r="B22" s="69" t="s">
        <v>2274</v>
      </c>
      <c r="D22" s="69" t="s">
        <v>2274</v>
      </c>
      <c r="E22" s="69"/>
      <c r="G22" s="188" t="s">
        <v>2277</v>
      </c>
      <c r="H22" s="188"/>
    </row>
  </sheetData>
  <mergeCells count="13">
    <mergeCell ref="G22:H22"/>
    <mergeCell ref="I17:J17"/>
    <mergeCell ref="A1:B1"/>
    <mergeCell ref="D1:E1"/>
    <mergeCell ref="A2:B2"/>
    <mergeCell ref="D2:E2"/>
    <mergeCell ref="A3:B3"/>
    <mergeCell ref="D3:E3"/>
    <mergeCell ref="A4:B4"/>
    <mergeCell ref="D4:E4"/>
    <mergeCell ref="A5:B5"/>
    <mergeCell ref="D21:E21"/>
    <mergeCell ref="G21:H21"/>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7" zoomScaleNormal="100" workbookViewId="0">
      <selection activeCell="H10" sqref="H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357</v>
      </c>
      <c r="D3" s="190" t="s">
        <v>9</v>
      </c>
      <c r="E3" s="190"/>
      <c r="F3" s="3" t="s">
        <v>924</v>
      </c>
    </row>
    <row r="4" spans="1:12" ht="18" customHeight="1" x14ac:dyDescent="0.25">
      <c r="A4" s="189" t="s">
        <v>22</v>
      </c>
      <c r="B4" s="189"/>
      <c r="C4" s="17" t="s">
        <v>358</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925</v>
      </c>
      <c r="B8" s="14" t="s">
        <v>360</v>
      </c>
      <c r="C8" s="31" t="s">
        <v>361</v>
      </c>
      <c r="D8" s="20" t="s">
        <v>2</v>
      </c>
      <c r="E8" s="7">
        <v>43970</v>
      </c>
      <c r="F8" s="7">
        <v>44590</v>
      </c>
      <c r="G8" s="34"/>
      <c r="H8" s="8">
        <f>F8+30</f>
        <v>44620</v>
      </c>
      <c r="I8" s="11">
        <f t="shared" ref="I8:I11" ca="1" si="0">IF(ISBLANK(H8),"",H8-DATE(YEAR(NOW()),MONTH(NOW()),DAY(NOW())))</f>
        <v>27</v>
      </c>
      <c r="J8" s="9" t="str">
        <f t="shared" ref="J8:J11" ca="1" si="1">IF(I8="","",IF(I8&lt;0,"OVERDUE","NOT DUE"))</f>
        <v>NOT DUE</v>
      </c>
      <c r="K8" s="14"/>
      <c r="L8" s="10"/>
    </row>
    <row r="9" spans="1:12" x14ac:dyDescent="0.25">
      <c r="A9" s="9" t="s">
        <v>926</v>
      </c>
      <c r="B9" s="14" t="s">
        <v>362</v>
      </c>
      <c r="C9" s="31" t="s">
        <v>363</v>
      </c>
      <c r="D9" s="20" t="s">
        <v>377</v>
      </c>
      <c r="E9" s="7">
        <v>43970</v>
      </c>
      <c r="F9" s="7">
        <v>44590</v>
      </c>
      <c r="G9" s="34"/>
      <c r="H9" s="8">
        <f>F9+90</f>
        <v>44680</v>
      </c>
      <c r="I9" s="11">
        <f t="shared" ca="1" si="0"/>
        <v>87</v>
      </c>
      <c r="J9" s="9" t="str">
        <f t="shared" ca="1" si="1"/>
        <v>NOT DUE</v>
      </c>
      <c r="K9" s="14"/>
      <c r="L9" s="10"/>
    </row>
    <row r="10" spans="1:12" ht="38.25" x14ac:dyDescent="0.25">
      <c r="A10" s="9" t="s">
        <v>927</v>
      </c>
      <c r="B10" s="14" t="s">
        <v>364</v>
      </c>
      <c r="C10" s="31" t="s">
        <v>365</v>
      </c>
      <c r="D10" s="20" t="s">
        <v>377</v>
      </c>
      <c r="E10" s="7">
        <v>43970</v>
      </c>
      <c r="F10" s="7">
        <v>44590</v>
      </c>
      <c r="G10" s="34"/>
      <c r="H10" s="8">
        <f t="shared" ref="H10:H12" si="2">F10+90</f>
        <v>44680</v>
      </c>
      <c r="I10" s="11">
        <f t="shared" ca="1" si="0"/>
        <v>87</v>
      </c>
      <c r="J10" s="9" t="str">
        <f t="shared" ca="1" si="1"/>
        <v>NOT DUE</v>
      </c>
      <c r="K10" s="31" t="s">
        <v>376</v>
      </c>
      <c r="L10" s="10" t="s">
        <v>2287</v>
      </c>
    </row>
    <row r="11" spans="1:12" ht="25.5" x14ac:dyDescent="0.25">
      <c r="A11" s="9" t="s">
        <v>928</v>
      </c>
      <c r="B11" s="14" t="s">
        <v>366</v>
      </c>
      <c r="C11" s="31" t="s">
        <v>367</v>
      </c>
      <c r="D11" s="20" t="s">
        <v>377</v>
      </c>
      <c r="E11" s="7">
        <v>43970</v>
      </c>
      <c r="F11" s="7">
        <v>44590</v>
      </c>
      <c r="G11" s="34"/>
      <c r="H11" s="8">
        <f t="shared" si="2"/>
        <v>44680</v>
      </c>
      <c r="I11" s="11">
        <f t="shared" ca="1" si="0"/>
        <v>87</v>
      </c>
      <c r="J11" s="9" t="str">
        <f t="shared" ca="1" si="1"/>
        <v>NOT DUE</v>
      </c>
      <c r="K11" s="14"/>
      <c r="L11" s="10"/>
    </row>
    <row r="12" spans="1:12" ht="25.5" x14ac:dyDescent="0.25">
      <c r="A12" s="9" t="s">
        <v>929</v>
      </c>
      <c r="B12" s="14" t="s">
        <v>368</v>
      </c>
      <c r="C12" s="31" t="s">
        <v>369</v>
      </c>
      <c r="D12" s="20" t="s">
        <v>377</v>
      </c>
      <c r="E12" s="7">
        <v>43970</v>
      </c>
      <c r="F12" s="7">
        <v>44590</v>
      </c>
      <c r="G12" s="34"/>
      <c r="H12" s="8">
        <f t="shared" si="2"/>
        <v>44680</v>
      </c>
      <c r="I12" s="11">
        <f t="shared" ref="I12:I17" ca="1" si="3">IF(ISBLANK(H12),"",H12-DATE(YEAR(NOW()),MONTH(NOW()),DAY(NOW())))</f>
        <v>87</v>
      </c>
      <c r="J12" s="9" t="str">
        <f t="shared" ref="J12:J17" ca="1" si="4">IF(I12="","",IF(I12&lt;0,"OVERDUE","NOT DUE"))</f>
        <v>NOT DUE</v>
      </c>
      <c r="K12" s="14"/>
      <c r="L12" s="10"/>
    </row>
    <row r="13" spans="1:12" x14ac:dyDescent="0.25">
      <c r="A13" s="9" t="s">
        <v>930</v>
      </c>
      <c r="B13" s="14" t="s">
        <v>370</v>
      </c>
      <c r="C13" s="31" t="s">
        <v>379</v>
      </c>
      <c r="D13" s="20" t="s">
        <v>89</v>
      </c>
      <c r="E13" s="7">
        <v>43970</v>
      </c>
      <c r="F13" s="7">
        <v>44324</v>
      </c>
      <c r="G13" s="34"/>
      <c r="H13" s="8">
        <f>F13+365</f>
        <v>44689</v>
      </c>
      <c r="I13" s="11">
        <f t="shared" ca="1" si="3"/>
        <v>96</v>
      </c>
      <c r="J13" s="9" t="str">
        <f t="shared" ca="1" si="4"/>
        <v>NOT DUE</v>
      </c>
      <c r="K13" s="14"/>
      <c r="L13" s="10"/>
    </row>
    <row r="14" spans="1:12" x14ac:dyDescent="0.25">
      <c r="A14" s="9" t="s">
        <v>931</v>
      </c>
      <c r="B14" s="14" t="s">
        <v>371</v>
      </c>
      <c r="C14" s="31" t="s">
        <v>379</v>
      </c>
      <c r="D14" s="20" t="s">
        <v>89</v>
      </c>
      <c r="E14" s="7">
        <v>43970</v>
      </c>
      <c r="F14" s="7">
        <v>44324</v>
      </c>
      <c r="G14" s="34"/>
      <c r="H14" s="8">
        <f t="shared" ref="H14:H16" si="5">F14+365</f>
        <v>44689</v>
      </c>
      <c r="I14" s="11">
        <f t="shared" ca="1" si="3"/>
        <v>96</v>
      </c>
      <c r="J14" s="9" t="str">
        <f t="shared" ca="1" si="4"/>
        <v>NOT DUE</v>
      </c>
      <c r="K14" s="14"/>
      <c r="L14" s="10"/>
    </row>
    <row r="15" spans="1:12" x14ac:dyDescent="0.25">
      <c r="A15" s="9" t="s">
        <v>932</v>
      </c>
      <c r="B15" s="14" t="s">
        <v>372</v>
      </c>
      <c r="C15" s="31" t="s">
        <v>379</v>
      </c>
      <c r="D15" s="20" t="s">
        <v>89</v>
      </c>
      <c r="E15" s="7">
        <v>43970</v>
      </c>
      <c r="F15" s="7">
        <v>44324</v>
      </c>
      <c r="G15" s="34"/>
      <c r="H15" s="8">
        <f t="shared" si="5"/>
        <v>44689</v>
      </c>
      <c r="I15" s="11">
        <f t="shared" ca="1" si="3"/>
        <v>96</v>
      </c>
      <c r="J15" s="9" t="str">
        <f t="shared" ca="1" si="4"/>
        <v>NOT DUE</v>
      </c>
      <c r="K15" s="14"/>
      <c r="L15" s="10"/>
    </row>
    <row r="16" spans="1:12" ht="25.5" x14ac:dyDescent="0.25">
      <c r="A16" s="9" t="s">
        <v>933</v>
      </c>
      <c r="B16" s="14" t="s">
        <v>373</v>
      </c>
      <c r="C16" s="31" t="s">
        <v>378</v>
      </c>
      <c r="D16" s="20" t="s">
        <v>89</v>
      </c>
      <c r="E16" s="7">
        <v>43970</v>
      </c>
      <c r="F16" s="7">
        <v>44324</v>
      </c>
      <c r="G16" s="34"/>
      <c r="H16" s="8">
        <f t="shared" si="5"/>
        <v>44689</v>
      </c>
      <c r="I16" s="11">
        <f t="shared" ca="1" si="3"/>
        <v>96</v>
      </c>
      <c r="J16" s="9" t="str">
        <f t="shared" ca="1" si="4"/>
        <v>NOT DUE</v>
      </c>
      <c r="K16" s="14"/>
      <c r="L16" s="10"/>
    </row>
    <row r="17" spans="1:12" x14ac:dyDescent="0.25">
      <c r="A17" s="9" t="s">
        <v>934</v>
      </c>
      <c r="B17" s="14" t="s">
        <v>374</v>
      </c>
      <c r="C17" s="31" t="s">
        <v>31</v>
      </c>
      <c r="D17" s="20" t="s">
        <v>375</v>
      </c>
      <c r="E17" s="7">
        <v>43970</v>
      </c>
      <c r="F17" s="7">
        <v>44324</v>
      </c>
      <c r="G17" s="34"/>
      <c r="H17" s="8">
        <f>F17+(365*2)</f>
        <v>45054</v>
      </c>
      <c r="I17" s="11">
        <f t="shared" ca="1" si="3"/>
        <v>461</v>
      </c>
      <c r="J17" s="9" t="str">
        <f t="shared" ca="1" si="4"/>
        <v>NOT DUE</v>
      </c>
      <c r="K17" s="14"/>
      <c r="L17" s="10"/>
    </row>
    <row r="21" spans="1:12" x14ac:dyDescent="0.25">
      <c r="B21" t="s">
        <v>1414</v>
      </c>
      <c r="D21" s="27" t="s">
        <v>1415</v>
      </c>
      <c r="G21" t="s">
        <v>1416</v>
      </c>
    </row>
    <row r="24" spans="1:12" x14ac:dyDescent="0.25">
      <c r="C24" s="71"/>
      <c r="G24" s="72"/>
      <c r="H24" s="72"/>
    </row>
    <row r="25" spans="1:12" x14ac:dyDescent="0.25">
      <c r="B25" s="23"/>
      <c r="C25" s="69"/>
      <c r="D25" s="192"/>
      <c r="E25" s="192"/>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3">
    <mergeCell ref="G27:H27"/>
    <mergeCell ref="A4:B4"/>
    <mergeCell ref="D4:E4"/>
    <mergeCell ref="A5:B5"/>
    <mergeCell ref="A1:B1"/>
    <mergeCell ref="D1:E1"/>
    <mergeCell ref="A2:B2"/>
    <mergeCell ref="D2:E2"/>
    <mergeCell ref="A3:B3"/>
    <mergeCell ref="D3:E3"/>
    <mergeCell ref="D25:E25"/>
    <mergeCell ref="D26:E26"/>
    <mergeCell ref="G26:H26"/>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zoomScaleNormal="100" workbookViewId="0">
      <selection activeCell="I16" sqref="I16"/>
    </sheetView>
  </sheetViews>
  <sheetFormatPr defaultRowHeight="15" x14ac:dyDescent="0.25"/>
  <cols>
    <col min="1" max="1" width="10.7109375" style="13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3055</v>
      </c>
      <c r="D3" s="190" t="s">
        <v>9</v>
      </c>
      <c r="E3" s="190"/>
      <c r="F3" s="3" t="s">
        <v>3056</v>
      </c>
    </row>
    <row r="4" spans="1:12" ht="18" customHeight="1" x14ac:dyDescent="0.25">
      <c r="A4" s="189" t="s">
        <v>22</v>
      </c>
      <c r="B4" s="189"/>
      <c r="C4" s="17"/>
      <c r="D4" s="190" t="s">
        <v>10</v>
      </c>
      <c r="E4" s="190"/>
      <c r="F4" s="13"/>
    </row>
    <row r="5" spans="1:12" ht="18" customHeight="1" x14ac:dyDescent="0.25">
      <c r="A5" s="189" t="s">
        <v>23</v>
      </c>
      <c r="B5" s="189"/>
      <c r="C5" s="18"/>
      <c r="D5" s="24"/>
      <c r="E5" s="13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1" customHeight="1" x14ac:dyDescent="0.25">
      <c r="A8" s="9" t="s">
        <v>3057</v>
      </c>
      <c r="B8" s="31" t="s">
        <v>3058</v>
      </c>
      <c r="C8" s="31" t="s">
        <v>3059</v>
      </c>
      <c r="D8" s="20" t="s">
        <v>1469</v>
      </c>
      <c r="E8" s="7">
        <v>43970</v>
      </c>
      <c r="F8" s="7">
        <v>44566</v>
      </c>
      <c r="G8" s="13" t="s">
        <v>3298</v>
      </c>
      <c r="H8" s="8">
        <f t="shared" ref="H8:H15" si="0">F8+30</f>
        <v>44596</v>
      </c>
      <c r="I8" s="11">
        <f t="shared" ref="I8:I15" ca="1" si="1">IF(ISBLANK(H8),"",H8-DATE(YEAR(NOW()),MONTH(NOW()),DAY(NOW())))</f>
        <v>3</v>
      </c>
      <c r="J8" s="9" t="str">
        <f t="shared" ref="J8:J15" ca="1" si="2">IF(I8="","",IF(I8&lt;0,"OVERDUE","NOT DUE"))</f>
        <v>NOT DUE</v>
      </c>
      <c r="K8" s="31"/>
      <c r="L8" s="10"/>
    </row>
    <row r="9" spans="1:12" ht="29.25" customHeight="1" x14ac:dyDescent="0.25">
      <c r="A9" s="9" t="s">
        <v>3060</v>
      </c>
      <c r="B9" s="31" t="s">
        <v>3061</v>
      </c>
      <c r="C9" s="31" t="s">
        <v>3062</v>
      </c>
      <c r="D9" s="20" t="s">
        <v>1469</v>
      </c>
      <c r="E9" s="7">
        <v>43970</v>
      </c>
      <c r="F9" s="7">
        <v>44566</v>
      </c>
      <c r="G9" s="13" t="s">
        <v>3298</v>
      </c>
      <c r="H9" s="8">
        <f t="shared" si="0"/>
        <v>44596</v>
      </c>
      <c r="I9" s="11">
        <f t="shared" ca="1" si="1"/>
        <v>3</v>
      </c>
      <c r="J9" s="9" t="str">
        <f t="shared" ca="1" si="2"/>
        <v>NOT DUE</v>
      </c>
      <c r="K9" s="31"/>
      <c r="L9" s="10"/>
    </row>
    <row r="10" spans="1:12" ht="33.75" customHeight="1" x14ac:dyDescent="0.25">
      <c r="A10" s="9" t="s">
        <v>3063</v>
      </c>
      <c r="B10" s="31" t="s">
        <v>3064</v>
      </c>
      <c r="C10" s="31" t="s">
        <v>3062</v>
      </c>
      <c r="D10" s="20" t="s">
        <v>1469</v>
      </c>
      <c r="E10" s="7">
        <v>43970</v>
      </c>
      <c r="F10" s="7">
        <v>44566</v>
      </c>
      <c r="G10" s="13" t="s">
        <v>3298</v>
      </c>
      <c r="H10" s="8">
        <f t="shared" si="0"/>
        <v>44596</v>
      </c>
      <c r="I10" s="11">
        <f t="shared" ca="1" si="1"/>
        <v>3</v>
      </c>
      <c r="J10" s="9" t="str">
        <f t="shared" ca="1" si="2"/>
        <v>NOT DUE</v>
      </c>
      <c r="K10" s="31"/>
      <c r="L10" s="10"/>
    </row>
    <row r="11" spans="1:12" ht="27.75" customHeight="1" x14ac:dyDescent="0.25">
      <c r="A11" s="9" t="s">
        <v>3065</v>
      </c>
      <c r="B11" s="31" t="s">
        <v>3066</v>
      </c>
      <c r="C11" s="31" t="s">
        <v>3062</v>
      </c>
      <c r="D11" s="20" t="s">
        <v>1469</v>
      </c>
      <c r="E11" s="7">
        <v>43970</v>
      </c>
      <c r="F11" s="7">
        <v>44566</v>
      </c>
      <c r="G11" s="13" t="s">
        <v>3298</v>
      </c>
      <c r="H11" s="8">
        <f t="shared" si="0"/>
        <v>44596</v>
      </c>
      <c r="I11" s="11">
        <f t="shared" ca="1" si="1"/>
        <v>3</v>
      </c>
      <c r="J11" s="9" t="str">
        <f t="shared" ca="1" si="2"/>
        <v>NOT DUE</v>
      </c>
      <c r="K11" s="31"/>
      <c r="L11" s="10"/>
    </row>
    <row r="12" spans="1:12" ht="27" customHeight="1" x14ac:dyDescent="0.25">
      <c r="A12" s="9" t="s">
        <v>3067</v>
      </c>
      <c r="B12" s="31" t="s">
        <v>3068</v>
      </c>
      <c r="C12" s="31" t="s">
        <v>3062</v>
      </c>
      <c r="D12" s="20" t="s">
        <v>1469</v>
      </c>
      <c r="E12" s="7">
        <v>43970</v>
      </c>
      <c r="F12" s="7">
        <v>44566</v>
      </c>
      <c r="G12" s="13" t="s">
        <v>3298</v>
      </c>
      <c r="H12" s="8">
        <f t="shared" si="0"/>
        <v>44596</v>
      </c>
      <c r="I12" s="11">
        <f t="shared" ca="1" si="1"/>
        <v>3</v>
      </c>
      <c r="J12" s="9" t="str">
        <f t="shared" ca="1" si="2"/>
        <v>NOT DUE</v>
      </c>
      <c r="K12" s="31"/>
      <c r="L12" s="10"/>
    </row>
    <row r="13" spans="1:12" ht="27" customHeight="1" x14ac:dyDescent="0.25">
      <c r="A13" s="9" t="s">
        <v>3069</v>
      </c>
      <c r="B13" s="31" t="s">
        <v>3070</v>
      </c>
      <c r="C13" s="31" t="s">
        <v>3062</v>
      </c>
      <c r="D13" s="20" t="s">
        <v>1469</v>
      </c>
      <c r="E13" s="7">
        <v>43970</v>
      </c>
      <c r="F13" s="7">
        <v>44566</v>
      </c>
      <c r="G13" s="13" t="s">
        <v>3298</v>
      </c>
      <c r="H13" s="8">
        <f t="shared" si="0"/>
        <v>44596</v>
      </c>
      <c r="I13" s="11">
        <f t="shared" ca="1" si="1"/>
        <v>3</v>
      </c>
      <c r="J13" s="9" t="str">
        <f t="shared" ca="1" si="2"/>
        <v>NOT DUE</v>
      </c>
      <c r="K13" s="31"/>
      <c r="L13" s="10"/>
    </row>
    <row r="14" spans="1:12" ht="27.75" customHeight="1" x14ac:dyDescent="0.25">
      <c r="A14" s="9" t="s">
        <v>3071</v>
      </c>
      <c r="B14" s="31" t="s">
        <v>3072</v>
      </c>
      <c r="C14" s="31" t="s">
        <v>3062</v>
      </c>
      <c r="D14" s="20" t="s">
        <v>1469</v>
      </c>
      <c r="E14" s="7">
        <v>43970</v>
      </c>
      <c r="F14" s="7">
        <v>44566</v>
      </c>
      <c r="G14" s="13" t="s">
        <v>3298</v>
      </c>
      <c r="H14" s="8">
        <f t="shared" si="0"/>
        <v>44596</v>
      </c>
      <c r="I14" s="11">
        <f t="shared" ca="1" si="1"/>
        <v>3</v>
      </c>
      <c r="J14" s="9" t="str">
        <f t="shared" ca="1" si="2"/>
        <v>NOT DUE</v>
      </c>
      <c r="K14" s="31"/>
      <c r="L14" s="10"/>
    </row>
    <row r="15" spans="1:12" ht="31.5" customHeight="1" x14ac:dyDescent="0.25">
      <c r="A15" s="9" t="s">
        <v>3073</v>
      </c>
      <c r="B15" s="31" t="s">
        <v>3074</v>
      </c>
      <c r="C15" s="31" t="s">
        <v>3062</v>
      </c>
      <c r="D15" s="20" t="s">
        <v>1469</v>
      </c>
      <c r="E15" s="7">
        <v>43970</v>
      </c>
      <c r="F15" s="7">
        <v>44566</v>
      </c>
      <c r="G15" s="13" t="s">
        <v>3298</v>
      </c>
      <c r="H15" s="8">
        <f t="shared" si="0"/>
        <v>44596</v>
      </c>
      <c r="I15" s="11">
        <f t="shared" ca="1" si="1"/>
        <v>3</v>
      </c>
      <c r="J15" s="9" t="str">
        <f t="shared" ca="1" si="2"/>
        <v>NOT DUE</v>
      </c>
      <c r="K15" s="31"/>
      <c r="L15" s="10"/>
    </row>
    <row r="16" spans="1:12" ht="21" customHeight="1" x14ac:dyDescent="0.25"/>
    <row r="18" spans="1:10" x14ac:dyDescent="0.25">
      <c r="A18" s="134"/>
      <c r="B18" t="s">
        <v>1414</v>
      </c>
      <c r="D18" s="27" t="s">
        <v>1462</v>
      </c>
      <c r="F18" t="s">
        <v>1463</v>
      </c>
      <c r="I18" s="139"/>
      <c r="J18" s="136"/>
    </row>
    <row r="19" spans="1:10" x14ac:dyDescent="0.25">
      <c r="A19" s="134"/>
      <c r="I19" s="204"/>
      <c r="J19" s="204"/>
    </row>
    <row r="20" spans="1:10" x14ac:dyDescent="0.25">
      <c r="A20" s="134"/>
      <c r="I20" s="136"/>
      <c r="J20" s="136"/>
    </row>
    <row r="21" spans="1:10" x14ac:dyDescent="0.25">
      <c r="A21" s="134"/>
      <c r="C21" s="71"/>
      <c r="G21" s="72"/>
      <c r="H21" s="72"/>
    </row>
    <row r="22" spans="1:10" x14ac:dyDescent="0.25">
      <c r="A22" s="134"/>
      <c r="B22" s="76"/>
      <c r="C22" s="69"/>
    </row>
    <row r="23" spans="1:10" x14ac:dyDescent="0.25">
      <c r="A23" s="134"/>
      <c r="B23" s="154" t="s">
        <v>3322</v>
      </c>
      <c r="D23" s="193" t="s">
        <v>3322</v>
      </c>
      <c r="E23" s="193"/>
      <c r="G23" s="191" t="s">
        <v>3319</v>
      </c>
      <c r="H23" s="191"/>
    </row>
    <row r="24" spans="1:10" x14ac:dyDescent="0.25">
      <c r="A24" s="134"/>
      <c r="B24" s="69" t="s">
        <v>2274</v>
      </c>
      <c r="D24" s="69" t="s">
        <v>2274</v>
      </c>
      <c r="E24" s="69"/>
      <c r="G24" s="188" t="s">
        <v>2277</v>
      </c>
      <c r="H24" s="188"/>
    </row>
    <row r="25" spans="1:10" x14ac:dyDescent="0.25">
      <c r="A25" s="134"/>
    </row>
    <row r="26" spans="1:10" x14ac:dyDescent="0.25">
      <c r="A26" s="134"/>
    </row>
  </sheetData>
  <mergeCells count="13">
    <mergeCell ref="G24:H24"/>
    <mergeCell ref="A4:B4"/>
    <mergeCell ref="D4:E4"/>
    <mergeCell ref="A5:B5"/>
    <mergeCell ref="I19:J19"/>
    <mergeCell ref="D23:E23"/>
    <mergeCell ref="G23:H23"/>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380</v>
      </c>
      <c r="D3" s="190" t="s">
        <v>9</v>
      </c>
      <c r="E3" s="190"/>
      <c r="F3" s="3" t="s">
        <v>935</v>
      </c>
    </row>
    <row r="4" spans="1:12" ht="18" customHeight="1" x14ac:dyDescent="0.25">
      <c r="A4" s="189" t="s">
        <v>22</v>
      </c>
      <c r="B4" s="189"/>
      <c r="C4" s="17" t="s">
        <v>381</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936</v>
      </c>
      <c r="B8" s="14" t="s">
        <v>360</v>
      </c>
      <c r="C8" s="31" t="s">
        <v>361</v>
      </c>
      <c r="D8" s="20" t="s">
        <v>2</v>
      </c>
      <c r="E8" s="7">
        <v>43970</v>
      </c>
      <c r="F8" s="7">
        <v>44590</v>
      </c>
      <c r="G8" s="34"/>
      <c r="H8" s="8">
        <f>F8+30</f>
        <v>44620</v>
      </c>
      <c r="I8" s="11">
        <f t="shared" ref="I8:I17" ca="1" si="0">IF(ISBLANK(H8),"",H8-DATE(YEAR(NOW()),MONTH(NOW()),DAY(NOW())))</f>
        <v>27</v>
      </c>
      <c r="J8" s="9" t="str">
        <f t="shared" ref="J8:J17" ca="1" si="1">IF(I8="","",IF(I8&lt;0,"OVERDUE","NOT DUE"))</f>
        <v>NOT DUE</v>
      </c>
      <c r="K8" s="14"/>
      <c r="L8" s="10"/>
    </row>
    <row r="9" spans="1:12" x14ac:dyDescent="0.25">
      <c r="A9" s="9" t="s">
        <v>937</v>
      </c>
      <c r="B9" s="14" t="s">
        <v>362</v>
      </c>
      <c r="C9" s="31" t="s">
        <v>363</v>
      </c>
      <c r="D9" s="20" t="s">
        <v>377</v>
      </c>
      <c r="E9" s="7">
        <v>43970</v>
      </c>
      <c r="F9" s="7">
        <v>44590</v>
      </c>
      <c r="G9" s="34"/>
      <c r="H9" s="8">
        <f>F9+90</f>
        <v>44680</v>
      </c>
      <c r="I9" s="11">
        <f t="shared" ca="1" si="0"/>
        <v>87</v>
      </c>
      <c r="J9" s="9" t="str">
        <f t="shared" ca="1" si="1"/>
        <v>NOT DUE</v>
      </c>
      <c r="K9" s="14"/>
      <c r="L9" s="10"/>
    </row>
    <row r="10" spans="1:12" ht="38.25" x14ac:dyDescent="0.25">
      <c r="A10" s="9" t="s">
        <v>938</v>
      </c>
      <c r="B10" s="14" t="s">
        <v>364</v>
      </c>
      <c r="C10" s="31" t="s">
        <v>365</v>
      </c>
      <c r="D10" s="20" t="s">
        <v>377</v>
      </c>
      <c r="E10" s="7">
        <v>43970</v>
      </c>
      <c r="F10" s="7">
        <v>44590</v>
      </c>
      <c r="G10" s="34"/>
      <c r="H10" s="8">
        <f t="shared" ref="H10:H12" si="2">F10+90</f>
        <v>44680</v>
      </c>
      <c r="I10" s="11">
        <f t="shared" ca="1" si="0"/>
        <v>87</v>
      </c>
      <c r="J10" s="9" t="str">
        <f t="shared" ca="1" si="1"/>
        <v>NOT DUE</v>
      </c>
      <c r="K10" s="31" t="s">
        <v>376</v>
      </c>
      <c r="L10" s="10" t="s">
        <v>2287</v>
      </c>
    </row>
    <row r="11" spans="1:12" ht="25.5" x14ac:dyDescent="0.25">
      <c r="A11" s="9" t="s">
        <v>939</v>
      </c>
      <c r="B11" s="14" t="s">
        <v>366</v>
      </c>
      <c r="C11" s="31" t="s">
        <v>367</v>
      </c>
      <c r="D11" s="20" t="s">
        <v>377</v>
      </c>
      <c r="E11" s="7">
        <v>43970</v>
      </c>
      <c r="F11" s="7">
        <v>44590</v>
      </c>
      <c r="G11" s="34"/>
      <c r="H11" s="8">
        <f t="shared" si="2"/>
        <v>44680</v>
      </c>
      <c r="I11" s="11">
        <f t="shared" ca="1" si="0"/>
        <v>87</v>
      </c>
      <c r="J11" s="9" t="str">
        <f t="shared" ca="1" si="1"/>
        <v>NOT DUE</v>
      </c>
      <c r="K11" s="14"/>
      <c r="L11" s="10"/>
    </row>
    <row r="12" spans="1:12" ht="25.5" x14ac:dyDescent="0.25">
      <c r="A12" s="9" t="s">
        <v>940</v>
      </c>
      <c r="B12" s="14" t="s">
        <v>368</v>
      </c>
      <c r="C12" s="31" t="s">
        <v>369</v>
      </c>
      <c r="D12" s="20" t="s">
        <v>377</v>
      </c>
      <c r="E12" s="7">
        <v>43970</v>
      </c>
      <c r="F12" s="7">
        <v>44590</v>
      </c>
      <c r="G12" s="34"/>
      <c r="H12" s="8">
        <f t="shared" si="2"/>
        <v>44680</v>
      </c>
      <c r="I12" s="11">
        <f t="shared" ca="1" si="0"/>
        <v>87</v>
      </c>
      <c r="J12" s="9" t="str">
        <f t="shared" ca="1" si="1"/>
        <v>NOT DUE</v>
      </c>
      <c r="K12" s="14"/>
      <c r="L12" s="10"/>
    </row>
    <row r="13" spans="1:12" x14ac:dyDescent="0.25">
      <c r="A13" s="9" t="s">
        <v>941</v>
      </c>
      <c r="B13" s="14" t="s">
        <v>370</v>
      </c>
      <c r="C13" s="31" t="s">
        <v>379</v>
      </c>
      <c r="D13" s="20" t="s">
        <v>89</v>
      </c>
      <c r="E13" s="7">
        <v>43970</v>
      </c>
      <c r="F13" s="7">
        <v>44324</v>
      </c>
      <c r="G13" s="34"/>
      <c r="H13" s="8">
        <f>F13+365</f>
        <v>44689</v>
      </c>
      <c r="I13" s="11">
        <f t="shared" ca="1" si="0"/>
        <v>96</v>
      </c>
      <c r="J13" s="9" t="str">
        <f t="shared" ca="1" si="1"/>
        <v>NOT DUE</v>
      </c>
      <c r="K13" s="14"/>
      <c r="L13" s="10"/>
    </row>
    <row r="14" spans="1:12" x14ac:dyDescent="0.25">
      <c r="A14" s="9" t="s">
        <v>942</v>
      </c>
      <c r="B14" s="14" t="s">
        <v>371</v>
      </c>
      <c r="C14" s="31" t="s">
        <v>379</v>
      </c>
      <c r="D14" s="20" t="s">
        <v>89</v>
      </c>
      <c r="E14" s="7">
        <v>43970</v>
      </c>
      <c r="F14" s="7">
        <v>44324</v>
      </c>
      <c r="G14" s="34"/>
      <c r="H14" s="8">
        <f t="shared" ref="H14:H16" si="3">F14+365</f>
        <v>44689</v>
      </c>
      <c r="I14" s="11">
        <f t="shared" ca="1" si="0"/>
        <v>96</v>
      </c>
      <c r="J14" s="9" t="str">
        <f t="shared" ca="1" si="1"/>
        <v>NOT DUE</v>
      </c>
      <c r="K14" s="14"/>
      <c r="L14" s="10"/>
    </row>
    <row r="15" spans="1:12" x14ac:dyDescent="0.25">
      <c r="A15" s="9" t="s">
        <v>943</v>
      </c>
      <c r="B15" s="14" t="s">
        <v>372</v>
      </c>
      <c r="C15" s="31" t="s">
        <v>379</v>
      </c>
      <c r="D15" s="20" t="s">
        <v>89</v>
      </c>
      <c r="E15" s="7">
        <v>43970</v>
      </c>
      <c r="F15" s="7">
        <v>44324</v>
      </c>
      <c r="G15" s="34"/>
      <c r="H15" s="8">
        <f t="shared" si="3"/>
        <v>44689</v>
      </c>
      <c r="I15" s="11">
        <f t="shared" ca="1" si="0"/>
        <v>96</v>
      </c>
      <c r="J15" s="9" t="str">
        <f t="shared" ca="1" si="1"/>
        <v>NOT DUE</v>
      </c>
      <c r="K15" s="14"/>
      <c r="L15" s="10"/>
    </row>
    <row r="16" spans="1:12" ht="25.5" x14ac:dyDescent="0.25">
      <c r="A16" s="9" t="s">
        <v>944</v>
      </c>
      <c r="B16" s="14" t="s">
        <v>373</v>
      </c>
      <c r="C16" s="31" t="s">
        <v>378</v>
      </c>
      <c r="D16" s="20" t="s">
        <v>89</v>
      </c>
      <c r="E16" s="7">
        <v>43970</v>
      </c>
      <c r="F16" s="7">
        <v>44324</v>
      </c>
      <c r="G16" s="34"/>
      <c r="H16" s="8">
        <f t="shared" si="3"/>
        <v>44689</v>
      </c>
      <c r="I16" s="11">
        <f t="shared" ca="1" si="0"/>
        <v>96</v>
      </c>
      <c r="J16" s="9" t="str">
        <f t="shared" ca="1" si="1"/>
        <v>NOT DUE</v>
      </c>
      <c r="K16" s="14"/>
      <c r="L16" s="10"/>
    </row>
    <row r="17" spans="1:12" x14ac:dyDescent="0.25">
      <c r="A17" s="9" t="s">
        <v>945</v>
      </c>
      <c r="B17" s="14" t="s">
        <v>374</v>
      </c>
      <c r="C17" s="31" t="s">
        <v>31</v>
      </c>
      <c r="D17" s="20" t="s">
        <v>375</v>
      </c>
      <c r="E17" s="7">
        <v>43970</v>
      </c>
      <c r="F17" s="7">
        <v>44324</v>
      </c>
      <c r="G17" s="34"/>
      <c r="H17" s="8">
        <f>F17+(365*2)</f>
        <v>45054</v>
      </c>
      <c r="I17" s="11">
        <f t="shared" ca="1" si="0"/>
        <v>461</v>
      </c>
      <c r="J17" s="9" t="str">
        <f t="shared" ca="1" si="1"/>
        <v>NOT DUE</v>
      </c>
      <c r="K17" s="14"/>
      <c r="L17" s="10"/>
    </row>
    <row r="21" spans="1:12" x14ac:dyDescent="0.25">
      <c r="B21" t="s">
        <v>1414</v>
      </c>
      <c r="D21" s="27" t="s">
        <v>1415</v>
      </c>
      <c r="G21" t="s">
        <v>1416</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382</v>
      </c>
      <c r="D3" s="190" t="s">
        <v>9</v>
      </c>
      <c r="E3" s="190"/>
      <c r="F3" s="3" t="s">
        <v>946</v>
      </c>
    </row>
    <row r="4" spans="1:12" ht="18" customHeight="1" x14ac:dyDescent="0.25">
      <c r="A4" s="189" t="s">
        <v>22</v>
      </c>
      <c r="B4" s="189"/>
      <c r="C4" s="17" t="s">
        <v>383</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947</v>
      </c>
      <c r="B8" s="14" t="s">
        <v>360</v>
      </c>
      <c r="C8" s="31" t="s">
        <v>361</v>
      </c>
      <c r="D8" s="20" t="s">
        <v>2</v>
      </c>
      <c r="E8" s="7">
        <v>43970</v>
      </c>
      <c r="F8" s="7">
        <v>44590</v>
      </c>
      <c r="G8" s="34"/>
      <c r="H8" s="8">
        <f>F8+30</f>
        <v>44620</v>
      </c>
      <c r="I8" s="11">
        <f t="shared" ref="I8:I17" ca="1" si="0">IF(ISBLANK(H8),"",H8-DATE(YEAR(NOW()),MONTH(NOW()),DAY(NOW())))</f>
        <v>27</v>
      </c>
      <c r="J8" s="9" t="str">
        <f t="shared" ref="J8:J17" ca="1" si="1">IF(I8="","",IF(I8&lt;0,"OVERDUE","NOT DUE"))</f>
        <v>NOT DUE</v>
      </c>
      <c r="K8" s="14"/>
      <c r="L8" s="10"/>
    </row>
    <row r="9" spans="1:12" x14ac:dyDescent="0.25">
      <c r="A9" s="9" t="s">
        <v>948</v>
      </c>
      <c r="B9" s="14" t="s">
        <v>362</v>
      </c>
      <c r="C9" s="31" t="s">
        <v>363</v>
      </c>
      <c r="D9" s="20" t="s">
        <v>377</v>
      </c>
      <c r="E9" s="7">
        <v>43970</v>
      </c>
      <c r="F9" s="7">
        <v>44590</v>
      </c>
      <c r="G9" s="34"/>
      <c r="H9" s="8">
        <f>F9+90</f>
        <v>44680</v>
      </c>
      <c r="I9" s="11">
        <f t="shared" ca="1" si="0"/>
        <v>87</v>
      </c>
      <c r="J9" s="9" t="str">
        <f t="shared" ca="1" si="1"/>
        <v>NOT DUE</v>
      </c>
      <c r="K9" s="14"/>
      <c r="L9" s="10"/>
    </row>
    <row r="10" spans="1:12" ht="38.25" x14ac:dyDescent="0.25">
      <c r="A10" s="9" t="s">
        <v>949</v>
      </c>
      <c r="B10" s="14" t="s">
        <v>364</v>
      </c>
      <c r="C10" s="31" t="s">
        <v>365</v>
      </c>
      <c r="D10" s="20" t="s">
        <v>377</v>
      </c>
      <c r="E10" s="7">
        <v>43970</v>
      </c>
      <c r="F10" s="7">
        <v>44590</v>
      </c>
      <c r="G10" s="34"/>
      <c r="H10" s="8">
        <f t="shared" ref="H10:H12" si="2">F10+90</f>
        <v>44680</v>
      </c>
      <c r="I10" s="11">
        <f t="shared" ca="1" si="0"/>
        <v>87</v>
      </c>
      <c r="J10" s="9" t="str">
        <f t="shared" ca="1" si="1"/>
        <v>NOT DUE</v>
      </c>
      <c r="K10" s="31" t="s">
        <v>376</v>
      </c>
      <c r="L10" s="10" t="s">
        <v>2287</v>
      </c>
    </row>
    <row r="11" spans="1:12" ht="25.5" x14ac:dyDescent="0.25">
      <c r="A11" s="9" t="s">
        <v>950</v>
      </c>
      <c r="B11" s="14" t="s">
        <v>366</v>
      </c>
      <c r="C11" s="31" t="s">
        <v>367</v>
      </c>
      <c r="D11" s="20" t="s">
        <v>377</v>
      </c>
      <c r="E11" s="7">
        <v>43970</v>
      </c>
      <c r="F11" s="7">
        <v>44590</v>
      </c>
      <c r="G11" s="34"/>
      <c r="H11" s="8">
        <f t="shared" si="2"/>
        <v>44680</v>
      </c>
      <c r="I11" s="11">
        <f t="shared" ca="1" si="0"/>
        <v>87</v>
      </c>
      <c r="J11" s="9" t="str">
        <f t="shared" ca="1" si="1"/>
        <v>NOT DUE</v>
      </c>
      <c r="K11" s="14"/>
      <c r="L11" s="10"/>
    </row>
    <row r="12" spans="1:12" ht="25.5" x14ac:dyDescent="0.25">
      <c r="A12" s="9" t="s">
        <v>951</v>
      </c>
      <c r="B12" s="14" t="s">
        <v>368</v>
      </c>
      <c r="C12" s="31" t="s">
        <v>369</v>
      </c>
      <c r="D12" s="20" t="s">
        <v>377</v>
      </c>
      <c r="E12" s="7">
        <v>43970</v>
      </c>
      <c r="F12" s="7">
        <v>44590</v>
      </c>
      <c r="G12" s="34"/>
      <c r="H12" s="8">
        <f t="shared" si="2"/>
        <v>44680</v>
      </c>
      <c r="I12" s="11">
        <f t="shared" ca="1" si="0"/>
        <v>87</v>
      </c>
      <c r="J12" s="9" t="str">
        <f t="shared" ca="1" si="1"/>
        <v>NOT DUE</v>
      </c>
      <c r="K12" s="14"/>
      <c r="L12" s="10"/>
    </row>
    <row r="13" spans="1:12" x14ac:dyDescent="0.25">
      <c r="A13" s="9" t="s">
        <v>952</v>
      </c>
      <c r="B13" s="14" t="s">
        <v>370</v>
      </c>
      <c r="C13" s="31" t="s">
        <v>379</v>
      </c>
      <c r="D13" s="20" t="s">
        <v>89</v>
      </c>
      <c r="E13" s="7">
        <v>43970</v>
      </c>
      <c r="F13" s="7">
        <v>44324</v>
      </c>
      <c r="G13" s="34"/>
      <c r="H13" s="8">
        <f>F13+365</f>
        <v>44689</v>
      </c>
      <c r="I13" s="11">
        <f t="shared" ca="1" si="0"/>
        <v>96</v>
      </c>
      <c r="J13" s="9" t="str">
        <f t="shared" ca="1" si="1"/>
        <v>NOT DUE</v>
      </c>
      <c r="K13" s="14"/>
      <c r="L13" s="10"/>
    </row>
    <row r="14" spans="1:12" x14ac:dyDescent="0.25">
      <c r="A14" s="9" t="s">
        <v>953</v>
      </c>
      <c r="B14" s="14" t="s">
        <v>371</v>
      </c>
      <c r="C14" s="31" t="s">
        <v>379</v>
      </c>
      <c r="D14" s="20" t="s">
        <v>89</v>
      </c>
      <c r="E14" s="7">
        <v>43970</v>
      </c>
      <c r="F14" s="7">
        <v>44324</v>
      </c>
      <c r="G14" s="34"/>
      <c r="H14" s="8">
        <f t="shared" ref="H14:H16" si="3">F14+365</f>
        <v>44689</v>
      </c>
      <c r="I14" s="11">
        <f t="shared" ca="1" si="0"/>
        <v>96</v>
      </c>
      <c r="J14" s="9" t="str">
        <f t="shared" ca="1" si="1"/>
        <v>NOT DUE</v>
      </c>
      <c r="K14" s="14"/>
      <c r="L14" s="10"/>
    </row>
    <row r="15" spans="1:12" x14ac:dyDescent="0.25">
      <c r="A15" s="9" t="s">
        <v>954</v>
      </c>
      <c r="B15" s="14" t="s">
        <v>372</v>
      </c>
      <c r="C15" s="31" t="s">
        <v>379</v>
      </c>
      <c r="D15" s="20" t="s">
        <v>89</v>
      </c>
      <c r="E15" s="7">
        <v>43970</v>
      </c>
      <c r="F15" s="7">
        <v>44324</v>
      </c>
      <c r="G15" s="34"/>
      <c r="H15" s="8">
        <f t="shared" si="3"/>
        <v>44689</v>
      </c>
      <c r="I15" s="11">
        <f t="shared" ca="1" si="0"/>
        <v>96</v>
      </c>
      <c r="J15" s="9" t="str">
        <f t="shared" ca="1" si="1"/>
        <v>NOT DUE</v>
      </c>
      <c r="K15" s="14"/>
      <c r="L15" s="10"/>
    </row>
    <row r="16" spans="1:12" ht="25.5" x14ac:dyDescent="0.25">
      <c r="A16" s="9" t="s">
        <v>955</v>
      </c>
      <c r="B16" s="14" t="s">
        <v>373</v>
      </c>
      <c r="C16" s="31" t="s">
        <v>378</v>
      </c>
      <c r="D16" s="20" t="s">
        <v>89</v>
      </c>
      <c r="E16" s="7">
        <v>43970</v>
      </c>
      <c r="F16" s="7">
        <v>44324</v>
      </c>
      <c r="G16" s="34"/>
      <c r="H16" s="8">
        <f t="shared" si="3"/>
        <v>44689</v>
      </c>
      <c r="I16" s="11">
        <f t="shared" ca="1" si="0"/>
        <v>96</v>
      </c>
      <c r="J16" s="9" t="str">
        <f t="shared" ca="1" si="1"/>
        <v>NOT DUE</v>
      </c>
      <c r="K16" s="14"/>
      <c r="L16" s="10"/>
    </row>
    <row r="17" spans="1:12" x14ac:dyDescent="0.25">
      <c r="A17" s="9" t="s">
        <v>956</v>
      </c>
      <c r="B17" s="14" t="s">
        <v>374</v>
      </c>
      <c r="C17" s="31" t="s">
        <v>31</v>
      </c>
      <c r="D17" s="20" t="s">
        <v>375</v>
      </c>
      <c r="E17" s="7">
        <v>43970</v>
      </c>
      <c r="F17" s="7">
        <v>44324</v>
      </c>
      <c r="G17" s="34"/>
      <c r="H17" s="8">
        <f>F17+(365*2)</f>
        <v>45054</v>
      </c>
      <c r="I17" s="11">
        <f t="shared" ca="1" si="0"/>
        <v>461</v>
      </c>
      <c r="J17" s="9" t="str">
        <f t="shared" ca="1" si="1"/>
        <v>NOT DUE</v>
      </c>
      <c r="K17" s="14" t="s">
        <v>3092</v>
      </c>
      <c r="L17" s="10"/>
    </row>
    <row r="21" spans="1:12" x14ac:dyDescent="0.25">
      <c r="B21" t="s">
        <v>1414</v>
      </c>
      <c r="D21" s="27" t="s">
        <v>1415</v>
      </c>
      <c r="G21" t="s">
        <v>1416</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384</v>
      </c>
      <c r="D3" s="190" t="s">
        <v>9</v>
      </c>
      <c r="E3" s="190"/>
      <c r="F3" s="3" t="s">
        <v>957</v>
      </c>
    </row>
    <row r="4" spans="1:12" ht="18" customHeight="1" x14ac:dyDescent="0.25">
      <c r="A4" s="189" t="s">
        <v>22</v>
      </c>
      <c r="B4" s="189"/>
      <c r="C4" s="17" t="s">
        <v>385</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958</v>
      </c>
      <c r="B8" s="14" t="s">
        <v>360</v>
      </c>
      <c r="C8" s="31" t="s">
        <v>361</v>
      </c>
      <c r="D8" s="20" t="s">
        <v>2</v>
      </c>
      <c r="E8" s="7">
        <v>43970</v>
      </c>
      <c r="F8" s="7">
        <v>44590</v>
      </c>
      <c r="G8" s="34"/>
      <c r="H8" s="8">
        <f>F8+30</f>
        <v>44620</v>
      </c>
      <c r="I8" s="11">
        <f t="shared" ref="I8:I17" ca="1" si="0">IF(ISBLANK(H8),"",H8-DATE(YEAR(NOW()),MONTH(NOW()),DAY(NOW())))</f>
        <v>27</v>
      </c>
      <c r="J8" s="9" t="str">
        <f t="shared" ref="J8:J17" ca="1" si="1">IF(I8="","",IF(I8&lt;0,"OVERDUE","NOT DUE"))</f>
        <v>NOT DUE</v>
      </c>
      <c r="K8" s="14"/>
      <c r="L8" s="10"/>
    </row>
    <row r="9" spans="1:12" x14ac:dyDescent="0.25">
      <c r="A9" s="9" t="s">
        <v>959</v>
      </c>
      <c r="B9" s="14" t="s">
        <v>362</v>
      </c>
      <c r="C9" s="31" t="s">
        <v>363</v>
      </c>
      <c r="D9" s="20" t="s">
        <v>377</v>
      </c>
      <c r="E9" s="7">
        <v>43970</v>
      </c>
      <c r="F9" s="7">
        <v>44590</v>
      </c>
      <c r="G9" s="34"/>
      <c r="H9" s="8">
        <f>F9+90</f>
        <v>44680</v>
      </c>
      <c r="I9" s="11">
        <f t="shared" ca="1" si="0"/>
        <v>87</v>
      </c>
      <c r="J9" s="9" t="str">
        <f t="shared" ca="1" si="1"/>
        <v>NOT DUE</v>
      </c>
      <c r="K9" s="14"/>
      <c r="L9" s="10"/>
    </row>
    <row r="10" spans="1:12" ht="38.25" x14ac:dyDescent="0.25">
      <c r="A10" s="9" t="s">
        <v>960</v>
      </c>
      <c r="B10" s="14" t="s">
        <v>364</v>
      </c>
      <c r="C10" s="31" t="s">
        <v>365</v>
      </c>
      <c r="D10" s="20" t="s">
        <v>377</v>
      </c>
      <c r="E10" s="7">
        <v>43970</v>
      </c>
      <c r="F10" s="7">
        <v>44590</v>
      </c>
      <c r="G10" s="34"/>
      <c r="H10" s="8">
        <f t="shared" ref="H10:H12" si="2">F10+90</f>
        <v>44680</v>
      </c>
      <c r="I10" s="11">
        <f t="shared" ca="1" si="0"/>
        <v>87</v>
      </c>
      <c r="J10" s="9" t="str">
        <f t="shared" ca="1" si="1"/>
        <v>NOT DUE</v>
      </c>
      <c r="K10" s="31" t="s">
        <v>376</v>
      </c>
      <c r="L10" s="10" t="s">
        <v>2287</v>
      </c>
    </row>
    <row r="11" spans="1:12" ht="25.5" x14ac:dyDescent="0.25">
      <c r="A11" s="9" t="s">
        <v>961</v>
      </c>
      <c r="B11" s="14" t="s">
        <v>366</v>
      </c>
      <c r="C11" s="31" t="s">
        <v>367</v>
      </c>
      <c r="D11" s="20" t="s">
        <v>377</v>
      </c>
      <c r="E11" s="7">
        <v>43970</v>
      </c>
      <c r="F11" s="187">
        <v>44590</v>
      </c>
      <c r="G11" s="34"/>
      <c r="H11" s="8">
        <f t="shared" si="2"/>
        <v>44680</v>
      </c>
      <c r="I11" s="11">
        <f t="shared" ca="1" si="0"/>
        <v>87</v>
      </c>
      <c r="J11" s="9" t="str">
        <f t="shared" ca="1" si="1"/>
        <v>NOT DUE</v>
      </c>
      <c r="K11" s="14"/>
      <c r="L11" s="10"/>
    </row>
    <row r="12" spans="1:12" ht="25.5" x14ac:dyDescent="0.25">
      <c r="A12" s="9" t="s">
        <v>962</v>
      </c>
      <c r="B12" s="14" t="s">
        <v>368</v>
      </c>
      <c r="C12" s="31" t="s">
        <v>369</v>
      </c>
      <c r="D12" s="20" t="s">
        <v>377</v>
      </c>
      <c r="E12" s="7">
        <v>43970</v>
      </c>
      <c r="F12" s="7">
        <v>44590</v>
      </c>
      <c r="G12" s="34"/>
      <c r="H12" s="8">
        <f t="shared" si="2"/>
        <v>44680</v>
      </c>
      <c r="I12" s="11">
        <f t="shared" ca="1" si="0"/>
        <v>87</v>
      </c>
      <c r="J12" s="9" t="str">
        <f t="shared" ca="1" si="1"/>
        <v>NOT DUE</v>
      </c>
      <c r="K12" s="14"/>
      <c r="L12" s="10"/>
    </row>
    <row r="13" spans="1:12" x14ac:dyDescent="0.25">
      <c r="A13" s="9" t="s">
        <v>963</v>
      </c>
      <c r="B13" s="14" t="s">
        <v>370</v>
      </c>
      <c r="C13" s="31" t="s">
        <v>379</v>
      </c>
      <c r="D13" s="20" t="s">
        <v>89</v>
      </c>
      <c r="E13" s="7">
        <v>43970</v>
      </c>
      <c r="F13" s="7">
        <v>44324</v>
      </c>
      <c r="G13" s="34"/>
      <c r="H13" s="8">
        <f>F13+365</f>
        <v>44689</v>
      </c>
      <c r="I13" s="11">
        <f t="shared" ca="1" si="0"/>
        <v>96</v>
      </c>
      <c r="J13" s="9" t="str">
        <f t="shared" ca="1" si="1"/>
        <v>NOT DUE</v>
      </c>
      <c r="K13" s="14"/>
      <c r="L13" s="10"/>
    </row>
    <row r="14" spans="1:12" x14ac:dyDescent="0.25">
      <c r="A14" s="9" t="s">
        <v>964</v>
      </c>
      <c r="B14" s="14" t="s">
        <v>371</v>
      </c>
      <c r="C14" s="31" t="s">
        <v>379</v>
      </c>
      <c r="D14" s="20" t="s">
        <v>89</v>
      </c>
      <c r="E14" s="7">
        <v>43970</v>
      </c>
      <c r="F14" s="7">
        <v>44324</v>
      </c>
      <c r="G14" s="34"/>
      <c r="H14" s="8">
        <f t="shared" ref="H14:H16" si="3">F14+365</f>
        <v>44689</v>
      </c>
      <c r="I14" s="11">
        <f t="shared" ca="1" si="0"/>
        <v>96</v>
      </c>
      <c r="J14" s="9" t="str">
        <f t="shared" ca="1" si="1"/>
        <v>NOT DUE</v>
      </c>
      <c r="K14" s="14"/>
      <c r="L14" s="10"/>
    </row>
    <row r="15" spans="1:12" x14ac:dyDescent="0.25">
      <c r="A15" s="9" t="s">
        <v>965</v>
      </c>
      <c r="B15" s="14" t="s">
        <v>372</v>
      </c>
      <c r="C15" s="31" t="s">
        <v>379</v>
      </c>
      <c r="D15" s="20" t="s">
        <v>89</v>
      </c>
      <c r="E15" s="7">
        <v>43970</v>
      </c>
      <c r="F15" s="7">
        <v>44324</v>
      </c>
      <c r="G15" s="34"/>
      <c r="H15" s="8">
        <f t="shared" si="3"/>
        <v>44689</v>
      </c>
      <c r="I15" s="11">
        <f t="shared" ca="1" si="0"/>
        <v>96</v>
      </c>
      <c r="J15" s="9" t="str">
        <f t="shared" ca="1" si="1"/>
        <v>NOT DUE</v>
      </c>
      <c r="K15" s="14"/>
      <c r="L15" s="10"/>
    </row>
    <row r="16" spans="1:12" ht="25.5" x14ac:dyDescent="0.25">
      <c r="A16" s="9" t="s">
        <v>966</v>
      </c>
      <c r="B16" s="14" t="s">
        <v>373</v>
      </c>
      <c r="C16" s="31" t="s">
        <v>378</v>
      </c>
      <c r="D16" s="20" t="s">
        <v>89</v>
      </c>
      <c r="E16" s="7">
        <v>43970</v>
      </c>
      <c r="F16" s="7">
        <v>44324</v>
      </c>
      <c r="G16" s="34"/>
      <c r="H16" s="8">
        <f t="shared" si="3"/>
        <v>44689</v>
      </c>
      <c r="I16" s="11">
        <f t="shared" ca="1" si="0"/>
        <v>96</v>
      </c>
      <c r="J16" s="9" t="str">
        <f t="shared" ca="1" si="1"/>
        <v>NOT DUE</v>
      </c>
      <c r="K16" s="14"/>
      <c r="L16" s="10"/>
    </row>
    <row r="17" spans="1:12" x14ac:dyDescent="0.25">
      <c r="A17" s="9" t="s">
        <v>967</v>
      </c>
      <c r="B17" s="14" t="s">
        <v>374</v>
      </c>
      <c r="C17" s="31" t="s">
        <v>31</v>
      </c>
      <c r="D17" s="20" t="s">
        <v>375</v>
      </c>
      <c r="E17" s="7">
        <v>43970</v>
      </c>
      <c r="F17" s="7">
        <v>44324</v>
      </c>
      <c r="G17" s="34"/>
      <c r="H17" s="8">
        <f>F17+(365*2)</f>
        <v>45054</v>
      </c>
      <c r="I17" s="11">
        <f t="shared" ca="1" si="0"/>
        <v>461</v>
      </c>
      <c r="J17" s="9" t="str">
        <f t="shared" ca="1" si="1"/>
        <v>NOT DUE</v>
      </c>
      <c r="K17" s="14"/>
      <c r="L17" s="10"/>
    </row>
    <row r="20" spans="1:12" x14ac:dyDescent="0.25">
      <c r="B20" t="s">
        <v>1414</v>
      </c>
      <c r="D20" s="27" t="s">
        <v>1415</v>
      </c>
      <c r="G20" t="s">
        <v>1416</v>
      </c>
    </row>
    <row r="23" spans="1:12" x14ac:dyDescent="0.25">
      <c r="C23" s="71"/>
      <c r="G23" s="72"/>
      <c r="H23" s="72"/>
    </row>
    <row r="24" spans="1:12" x14ac:dyDescent="0.25">
      <c r="B24" s="23"/>
      <c r="C24" s="69"/>
    </row>
    <row r="25" spans="1:12" x14ac:dyDescent="0.25">
      <c r="B25" s="154" t="s">
        <v>3322</v>
      </c>
      <c r="D25" s="193" t="s">
        <v>3323</v>
      </c>
      <c r="E25" s="193"/>
      <c r="G25" s="191" t="s">
        <v>3319</v>
      </c>
      <c r="H25" s="191"/>
    </row>
    <row r="26" spans="1:12" x14ac:dyDescent="0.25">
      <c r="B26" s="69" t="s">
        <v>2274</v>
      </c>
      <c r="D26" s="69" t="s">
        <v>2274</v>
      </c>
      <c r="E26" s="69"/>
      <c r="G26" s="188" t="s">
        <v>2277</v>
      </c>
      <c r="H26" s="188"/>
    </row>
  </sheetData>
  <sheetProtection selectLockedCells="1"/>
  <mergeCells count="12">
    <mergeCell ref="G26:H26"/>
    <mergeCell ref="A4:B4"/>
    <mergeCell ref="D4:E4"/>
    <mergeCell ref="A5:B5"/>
    <mergeCell ref="A1:B1"/>
    <mergeCell ref="D1:E1"/>
    <mergeCell ref="A2:B2"/>
    <mergeCell ref="D2:E2"/>
    <mergeCell ref="A3:B3"/>
    <mergeCell ref="D3:E3"/>
    <mergeCell ref="D25:E25"/>
    <mergeCell ref="G25:H2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35" sqref="F3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386</v>
      </c>
      <c r="D3" s="190" t="s">
        <v>9</v>
      </c>
      <c r="E3" s="190"/>
      <c r="F3" s="3" t="s">
        <v>996</v>
      </c>
    </row>
    <row r="4" spans="1:12" ht="18" customHeight="1" x14ac:dyDescent="0.25">
      <c r="A4" s="189" t="s">
        <v>22</v>
      </c>
      <c r="B4" s="189"/>
      <c r="C4" s="17" t="s">
        <v>387</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997</v>
      </c>
      <c r="B8" s="31" t="s">
        <v>389</v>
      </c>
      <c r="C8" s="31" t="s">
        <v>390</v>
      </c>
      <c r="D8" s="20" t="s">
        <v>2</v>
      </c>
      <c r="E8" s="7">
        <v>43970</v>
      </c>
      <c r="F8" s="7">
        <v>44566</v>
      </c>
      <c r="G8" s="34"/>
      <c r="H8" s="8">
        <f>F8+30</f>
        <v>44596</v>
      </c>
      <c r="I8" s="11">
        <f t="shared" ref="I8:I17" ca="1" si="0">IF(ISBLANK(H8),"",H8-DATE(YEAR(NOW()),MONTH(NOW()),DAY(NOW())))</f>
        <v>3</v>
      </c>
      <c r="J8" s="9" t="str">
        <f t="shared" ref="J8:J18" ca="1" si="1">IF(I8="","",IF(I8&lt;0,"OVERDUE","NOT DUE"))</f>
        <v>NOT DUE</v>
      </c>
      <c r="K8" s="14"/>
      <c r="L8" s="10"/>
    </row>
    <row r="9" spans="1:12" ht="25.5" x14ac:dyDescent="0.25">
      <c r="A9" s="9" t="s">
        <v>998</v>
      </c>
      <c r="B9" s="31" t="s">
        <v>391</v>
      </c>
      <c r="C9" s="31" t="s">
        <v>392</v>
      </c>
      <c r="D9" s="20" t="s">
        <v>430</v>
      </c>
      <c r="E9" s="7">
        <v>43970</v>
      </c>
      <c r="F9" s="7">
        <v>44566</v>
      </c>
      <c r="G9" s="13">
        <v>0</v>
      </c>
      <c r="H9" s="8">
        <f>F9+60</f>
        <v>44626</v>
      </c>
      <c r="I9" s="11">
        <f t="shared" ca="1" si="0"/>
        <v>33</v>
      </c>
      <c r="J9" s="9" t="str">
        <f t="shared" ca="1" si="1"/>
        <v>NOT DUE</v>
      </c>
      <c r="K9" s="14"/>
      <c r="L9" s="10"/>
    </row>
    <row r="10" spans="1:12" ht="63.75" x14ac:dyDescent="0.25">
      <c r="A10" s="9" t="s">
        <v>999</v>
      </c>
      <c r="B10" s="31" t="s">
        <v>393</v>
      </c>
      <c r="C10" s="31" t="s">
        <v>394</v>
      </c>
      <c r="D10" s="20" t="s">
        <v>1</v>
      </c>
      <c r="E10" s="7">
        <v>43970</v>
      </c>
      <c r="F10" s="7">
        <v>44507</v>
      </c>
      <c r="G10" s="13">
        <v>0</v>
      </c>
      <c r="H10" s="8">
        <f>F10+182</f>
        <v>44689</v>
      </c>
      <c r="I10" s="11">
        <f t="shared" ca="1" si="0"/>
        <v>96</v>
      </c>
      <c r="J10" s="9" t="str">
        <f t="shared" ca="1" si="1"/>
        <v>NOT DUE</v>
      </c>
      <c r="K10" s="31"/>
      <c r="L10" s="10" t="s">
        <v>2283</v>
      </c>
    </row>
    <row r="11" spans="1:12" ht="51" x14ac:dyDescent="0.25">
      <c r="A11" s="9" t="s">
        <v>1000</v>
      </c>
      <c r="B11" s="31" t="s">
        <v>395</v>
      </c>
      <c r="C11" s="31" t="s">
        <v>396</v>
      </c>
      <c r="D11" s="20" t="s">
        <v>1</v>
      </c>
      <c r="E11" s="7">
        <v>43970</v>
      </c>
      <c r="F11" s="7">
        <v>44507</v>
      </c>
      <c r="G11" s="13">
        <v>0</v>
      </c>
      <c r="H11" s="8">
        <f t="shared" ref="H11:H29" si="2">F11+182</f>
        <v>44689</v>
      </c>
      <c r="I11" s="11">
        <f t="shared" ca="1" si="0"/>
        <v>96</v>
      </c>
      <c r="J11" s="9" t="str">
        <f t="shared" ca="1" si="1"/>
        <v>NOT DUE</v>
      </c>
      <c r="K11" s="14"/>
      <c r="L11" s="10"/>
    </row>
    <row r="12" spans="1:12" ht="25.5" x14ac:dyDescent="0.25">
      <c r="A12" s="9" t="s">
        <v>1001</v>
      </c>
      <c r="B12" s="31" t="s">
        <v>397</v>
      </c>
      <c r="C12" s="31" t="s">
        <v>398</v>
      </c>
      <c r="D12" s="20" t="s">
        <v>1</v>
      </c>
      <c r="E12" s="7">
        <v>43970</v>
      </c>
      <c r="F12" s="7">
        <v>44507</v>
      </c>
      <c r="G12" s="13">
        <v>0</v>
      </c>
      <c r="H12" s="8">
        <f t="shared" si="2"/>
        <v>44689</v>
      </c>
      <c r="I12" s="11">
        <f t="shared" ca="1" si="0"/>
        <v>96</v>
      </c>
      <c r="J12" s="9" t="str">
        <f t="shared" ca="1" si="1"/>
        <v>NOT DUE</v>
      </c>
      <c r="K12" s="14"/>
      <c r="L12" s="10"/>
    </row>
    <row r="13" spans="1:12" ht="25.5" x14ac:dyDescent="0.25">
      <c r="A13" s="9" t="s">
        <v>1002</v>
      </c>
      <c r="B13" s="31" t="s">
        <v>399</v>
      </c>
      <c r="C13" s="31" t="s">
        <v>400</v>
      </c>
      <c r="D13" s="20" t="s">
        <v>1</v>
      </c>
      <c r="E13" s="7">
        <v>43970</v>
      </c>
      <c r="F13" s="7">
        <v>44507</v>
      </c>
      <c r="G13" s="13"/>
      <c r="H13" s="8">
        <f t="shared" si="2"/>
        <v>44689</v>
      </c>
      <c r="I13" s="11">
        <f t="shared" ca="1" si="0"/>
        <v>96</v>
      </c>
      <c r="J13" s="9" t="str">
        <f t="shared" ca="1" si="1"/>
        <v>NOT DUE</v>
      </c>
      <c r="K13" s="14"/>
      <c r="L13" s="10"/>
    </row>
    <row r="14" spans="1:12" ht="25.5" x14ac:dyDescent="0.25">
      <c r="A14" s="9" t="s">
        <v>1003</v>
      </c>
      <c r="B14" s="31" t="s">
        <v>401</v>
      </c>
      <c r="C14" s="31" t="s">
        <v>394</v>
      </c>
      <c r="D14" s="20" t="s">
        <v>1</v>
      </c>
      <c r="E14" s="7">
        <v>43970</v>
      </c>
      <c r="F14" s="7">
        <v>44507</v>
      </c>
      <c r="G14" s="13">
        <v>0</v>
      </c>
      <c r="H14" s="8">
        <f t="shared" si="2"/>
        <v>44689</v>
      </c>
      <c r="I14" s="11">
        <f t="shared" ca="1" si="0"/>
        <v>96</v>
      </c>
      <c r="J14" s="9" t="str">
        <f t="shared" ca="1" si="1"/>
        <v>NOT DUE</v>
      </c>
      <c r="K14" s="14"/>
      <c r="L14" s="10"/>
    </row>
    <row r="15" spans="1:12" ht="38.25" x14ac:dyDescent="0.25">
      <c r="A15" s="9" t="s">
        <v>1004</v>
      </c>
      <c r="B15" s="31" t="s">
        <v>402</v>
      </c>
      <c r="C15" s="31" t="s">
        <v>403</v>
      </c>
      <c r="D15" s="20" t="s">
        <v>1</v>
      </c>
      <c r="E15" s="7">
        <v>43970</v>
      </c>
      <c r="F15" s="7">
        <v>44507</v>
      </c>
      <c r="G15" s="13">
        <v>0</v>
      </c>
      <c r="H15" s="8">
        <f t="shared" si="2"/>
        <v>44689</v>
      </c>
      <c r="I15" s="11">
        <f t="shared" ca="1" si="0"/>
        <v>96</v>
      </c>
      <c r="J15" s="9" t="str">
        <f t="shared" ca="1" si="1"/>
        <v>NOT DUE</v>
      </c>
      <c r="K15" s="14"/>
      <c r="L15" s="10"/>
    </row>
    <row r="16" spans="1:12" ht="25.5" x14ac:dyDescent="0.25">
      <c r="A16" s="9" t="s">
        <v>1005</v>
      </c>
      <c r="B16" s="31" t="s">
        <v>404</v>
      </c>
      <c r="C16" s="31" t="s">
        <v>403</v>
      </c>
      <c r="D16" s="20" t="s">
        <v>1</v>
      </c>
      <c r="E16" s="7">
        <v>43970</v>
      </c>
      <c r="F16" s="7">
        <v>44507</v>
      </c>
      <c r="G16" s="13">
        <v>0</v>
      </c>
      <c r="H16" s="8">
        <f t="shared" si="2"/>
        <v>44689</v>
      </c>
      <c r="I16" s="11">
        <f t="shared" ca="1" si="0"/>
        <v>96</v>
      </c>
      <c r="J16" s="9" t="str">
        <f t="shared" ca="1" si="1"/>
        <v>NOT DUE</v>
      </c>
      <c r="K16" s="14"/>
      <c r="L16" s="10"/>
    </row>
    <row r="17" spans="1:12" ht="38.25" x14ac:dyDescent="0.25">
      <c r="A17" s="9" t="s">
        <v>1006</v>
      </c>
      <c r="B17" s="31" t="s">
        <v>405</v>
      </c>
      <c r="C17" s="31" t="s">
        <v>400</v>
      </c>
      <c r="D17" s="20" t="s">
        <v>1</v>
      </c>
      <c r="E17" s="7">
        <v>43970</v>
      </c>
      <c r="F17" s="7">
        <v>44507</v>
      </c>
      <c r="G17" s="13">
        <v>0</v>
      </c>
      <c r="H17" s="8">
        <f t="shared" si="2"/>
        <v>44689</v>
      </c>
      <c r="I17" s="11">
        <f t="shared" ca="1" si="0"/>
        <v>96</v>
      </c>
      <c r="J17" s="9" t="str">
        <f t="shared" ca="1" si="1"/>
        <v>NOT DUE</v>
      </c>
      <c r="K17" s="14"/>
      <c r="L17" s="10"/>
    </row>
    <row r="18" spans="1:12" ht="25.5" x14ac:dyDescent="0.25">
      <c r="A18" s="9" t="s">
        <v>1007</v>
      </c>
      <c r="B18" s="31" t="s">
        <v>406</v>
      </c>
      <c r="C18" s="31" t="s">
        <v>400</v>
      </c>
      <c r="D18" s="20" t="s">
        <v>1</v>
      </c>
      <c r="E18" s="7">
        <v>43970</v>
      </c>
      <c r="F18" s="7">
        <v>44507</v>
      </c>
      <c r="G18" s="13">
        <v>0</v>
      </c>
      <c r="H18" s="8">
        <f t="shared" si="2"/>
        <v>44689</v>
      </c>
      <c r="I18" s="11">
        <f t="shared" ref="I18:I35" ca="1" si="3">IF(ISBLANK(H18),"",H18-DATE(YEAR(NOW()),MONTH(NOW()),DAY(NOW())))</f>
        <v>96</v>
      </c>
      <c r="J18" s="9" t="str">
        <f t="shared" ca="1" si="1"/>
        <v>NOT DUE</v>
      </c>
      <c r="K18" s="14"/>
      <c r="L18" s="10"/>
    </row>
    <row r="19" spans="1:12" ht="25.5" x14ac:dyDescent="0.25">
      <c r="A19" s="9" t="s">
        <v>1008</v>
      </c>
      <c r="B19" s="31" t="s">
        <v>407</v>
      </c>
      <c r="C19" s="31" t="s">
        <v>400</v>
      </c>
      <c r="D19" s="20" t="s">
        <v>1</v>
      </c>
      <c r="E19" s="7">
        <v>43970</v>
      </c>
      <c r="F19" s="7">
        <v>44507</v>
      </c>
      <c r="G19" s="13">
        <v>0</v>
      </c>
      <c r="H19" s="8">
        <f t="shared" si="2"/>
        <v>44689</v>
      </c>
      <c r="I19" s="11">
        <f t="shared" ca="1" si="3"/>
        <v>96</v>
      </c>
      <c r="J19" s="9" t="str">
        <f t="shared" ref="J19:J30" ca="1" si="4">IF(I19="","",IF(I19&lt;0,"OVERDUE","NOT DUE"))</f>
        <v>NOT DUE</v>
      </c>
      <c r="K19" s="14"/>
      <c r="L19" s="10"/>
    </row>
    <row r="20" spans="1:12" ht="25.5" x14ac:dyDescent="0.25">
      <c r="A20" s="9" t="s">
        <v>1009</v>
      </c>
      <c r="B20" s="31" t="s">
        <v>408</v>
      </c>
      <c r="C20" s="31" t="s">
        <v>400</v>
      </c>
      <c r="D20" s="20" t="s">
        <v>1</v>
      </c>
      <c r="E20" s="7">
        <v>43970</v>
      </c>
      <c r="F20" s="7">
        <v>44507</v>
      </c>
      <c r="G20" s="13">
        <v>0</v>
      </c>
      <c r="H20" s="8">
        <f t="shared" si="2"/>
        <v>44689</v>
      </c>
      <c r="I20" s="11">
        <f t="shared" ca="1" si="3"/>
        <v>96</v>
      </c>
      <c r="J20" s="9" t="str">
        <f t="shared" ca="1" si="4"/>
        <v>NOT DUE</v>
      </c>
      <c r="K20" s="14"/>
      <c r="L20" s="10"/>
    </row>
    <row r="21" spans="1:12" ht="25.5" x14ac:dyDescent="0.25">
      <c r="A21" s="9" t="s">
        <v>1010</v>
      </c>
      <c r="B21" s="31" t="s">
        <v>409</v>
      </c>
      <c r="C21" s="31" t="s">
        <v>400</v>
      </c>
      <c r="D21" s="20" t="s">
        <v>1</v>
      </c>
      <c r="E21" s="7">
        <v>43970</v>
      </c>
      <c r="F21" s="7">
        <v>44507</v>
      </c>
      <c r="G21" s="13">
        <v>0</v>
      </c>
      <c r="H21" s="8">
        <f t="shared" si="2"/>
        <v>44689</v>
      </c>
      <c r="I21" s="11">
        <f t="shared" ca="1" si="3"/>
        <v>96</v>
      </c>
      <c r="J21" s="9" t="str">
        <f t="shared" ca="1" si="4"/>
        <v>NOT DUE</v>
      </c>
      <c r="K21" s="14"/>
      <c r="L21" s="10"/>
    </row>
    <row r="22" spans="1:12" ht="25.5" x14ac:dyDescent="0.25">
      <c r="A22" s="9" t="s">
        <v>1011</v>
      </c>
      <c r="B22" s="31" t="s">
        <v>410</v>
      </c>
      <c r="C22" s="31" t="s">
        <v>400</v>
      </c>
      <c r="D22" s="20" t="s">
        <v>1</v>
      </c>
      <c r="E22" s="7">
        <v>43970</v>
      </c>
      <c r="F22" s="7">
        <v>44507</v>
      </c>
      <c r="G22" s="13">
        <v>0</v>
      </c>
      <c r="H22" s="8">
        <f t="shared" si="2"/>
        <v>44689</v>
      </c>
      <c r="I22" s="11">
        <f t="shared" ca="1" si="3"/>
        <v>96</v>
      </c>
      <c r="J22" s="9" t="str">
        <f t="shared" ca="1" si="4"/>
        <v>NOT DUE</v>
      </c>
      <c r="K22" s="14"/>
      <c r="L22" s="10" t="s">
        <v>2284</v>
      </c>
    </row>
    <row r="23" spans="1:12" ht="25.5" x14ac:dyDescent="0.25">
      <c r="A23" s="9" t="s">
        <v>1012</v>
      </c>
      <c r="B23" s="31" t="s">
        <v>411</v>
      </c>
      <c r="C23" s="31" t="s">
        <v>400</v>
      </c>
      <c r="D23" s="20" t="s">
        <v>1</v>
      </c>
      <c r="E23" s="7">
        <v>43970</v>
      </c>
      <c r="F23" s="7">
        <v>44507</v>
      </c>
      <c r="G23" s="13">
        <v>0</v>
      </c>
      <c r="H23" s="8">
        <f t="shared" si="2"/>
        <v>44689</v>
      </c>
      <c r="I23" s="11">
        <f t="shared" ca="1" si="3"/>
        <v>96</v>
      </c>
      <c r="J23" s="9" t="str">
        <f t="shared" ca="1" si="4"/>
        <v>NOT DUE</v>
      </c>
      <c r="K23" s="14"/>
      <c r="L23" s="10"/>
    </row>
    <row r="24" spans="1:12" ht="25.5" x14ac:dyDescent="0.25">
      <c r="A24" s="9" t="s">
        <v>1013</v>
      </c>
      <c r="B24" s="31" t="s">
        <v>412</v>
      </c>
      <c r="C24" s="31" t="s">
        <v>400</v>
      </c>
      <c r="D24" s="20" t="s">
        <v>1</v>
      </c>
      <c r="E24" s="7">
        <v>43970</v>
      </c>
      <c r="F24" s="7">
        <v>44507</v>
      </c>
      <c r="G24" s="13">
        <v>0</v>
      </c>
      <c r="H24" s="8">
        <f t="shared" si="2"/>
        <v>44689</v>
      </c>
      <c r="I24" s="11">
        <f t="shared" ca="1" si="3"/>
        <v>96</v>
      </c>
      <c r="J24" s="9" t="str">
        <f t="shared" ca="1" si="4"/>
        <v>NOT DUE</v>
      </c>
      <c r="K24" s="14"/>
      <c r="L24" s="10"/>
    </row>
    <row r="25" spans="1:12" ht="25.5" x14ac:dyDescent="0.25">
      <c r="A25" s="9" t="s">
        <v>1014</v>
      </c>
      <c r="B25" s="31" t="s">
        <v>413</v>
      </c>
      <c r="C25" s="31" t="s">
        <v>400</v>
      </c>
      <c r="D25" s="20" t="s">
        <v>1</v>
      </c>
      <c r="E25" s="7">
        <v>43970</v>
      </c>
      <c r="F25" s="7">
        <v>44507</v>
      </c>
      <c r="G25" s="13">
        <v>0</v>
      </c>
      <c r="H25" s="8">
        <f t="shared" si="2"/>
        <v>44689</v>
      </c>
      <c r="I25" s="11">
        <f t="shared" ca="1" si="3"/>
        <v>96</v>
      </c>
      <c r="J25" s="9" t="str">
        <f t="shared" ca="1" si="4"/>
        <v>NOT DUE</v>
      </c>
      <c r="K25" s="14"/>
      <c r="L25" s="10"/>
    </row>
    <row r="26" spans="1:12" ht="25.5" x14ac:dyDescent="0.25">
      <c r="A26" s="9" t="s">
        <v>1015</v>
      </c>
      <c r="B26" s="31" t="s">
        <v>414</v>
      </c>
      <c r="C26" s="31" t="s">
        <v>400</v>
      </c>
      <c r="D26" s="20" t="s">
        <v>1</v>
      </c>
      <c r="E26" s="7">
        <v>43970</v>
      </c>
      <c r="F26" s="7">
        <v>44507</v>
      </c>
      <c r="G26" s="13">
        <v>0</v>
      </c>
      <c r="H26" s="8">
        <f t="shared" si="2"/>
        <v>44689</v>
      </c>
      <c r="I26" s="11">
        <f t="shared" ca="1" si="3"/>
        <v>96</v>
      </c>
      <c r="J26" s="9" t="str">
        <f t="shared" ca="1" si="4"/>
        <v>NOT DUE</v>
      </c>
      <c r="K26" s="14"/>
      <c r="L26" s="10"/>
    </row>
    <row r="27" spans="1:12" ht="25.5" x14ac:dyDescent="0.25">
      <c r="A27" s="9" t="s">
        <v>1016</v>
      </c>
      <c r="B27" s="31" t="s">
        <v>415</v>
      </c>
      <c r="C27" s="31" t="s">
        <v>400</v>
      </c>
      <c r="D27" s="20" t="s">
        <v>1</v>
      </c>
      <c r="E27" s="7">
        <v>43970</v>
      </c>
      <c r="F27" s="7">
        <v>44507</v>
      </c>
      <c r="G27" s="13">
        <v>0</v>
      </c>
      <c r="H27" s="8">
        <f t="shared" si="2"/>
        <v>44689</v>
      </c>
      <c r="I27" s="11">
        <f t="shared" ca="1" si="3"/>
        <v>96</v>
      </c>
      <c r="J27" s="9" t="str">
        <f t="shared" ca="1" si="4"/>
        <v>NOT DUE</v>
      </c>
      <c r="K27" s="14"/>
      <c r="L27" s="10"/>
    </row>
    <row r="28" spans="1:12" ht="38.25" x14ac:dyDescent="0.25">
      <c r="A28" s="9" t="s">
        <v>1017</v>
      </c>
      <c r="B28" s="31" t="s">
        <v>416</v>
      </c>
      <c r="C28" s="31" t="s">
        <v>417</v>
      </c>
      <c r="D28" s="20" t="s">
        <v>1</v>
      </c>
      <c r="E28" s="7">
        <v>43970</v>
      </c>
      <c r="F28" s="7">
        <v>44507</v>
      </c>
      <c r="G28" s="13">
        <v>0</v>
      </c>
      <c r="H28" s="8">
        <f t="shared" si="2"/>
        <v>44689</v>
      </c>
      <c r="I28" s="11">
        <f t="shared" ca="1" si="3"/>
        <v>96</v>
      </c>
      <c r="J28" s="9" t="str">
        <f t="shared" ca="1" si="4"/>
        <v>NOT DUE</v>
      </c>
      <c r="K28" s="14"/>
      <c r="L28" s="10"/>
    </row>
    <row r="29" spans="1:12" ht="25.5" x14ac:dyDescent="0.25">
      <c r="A29" s="9" t="s">
        <v>1018</v>
      </c>
      <c r="B29" s="31" t="s">
        <v>418</v>
      </c>
      <c r="C29" s="31" t="s">
        <v>419</v>
      </c>
      <c r="D29" s="20" t="s">
        <v>1</v>
      </c>
      <c r="E29" s="7">
        <v>43970</v>
      </c>
      <c r="F29" s="7">
        <v>44507</v>
      </c>
      <c r="G29" s="13">
        <v>0</v>
      </c>
      <c r="H29" s="8">
        <f t="shared" si="2"/>
        <v>44689</v>
      </c>
      <c r="I29" s="11">
        <f t="shared" ca="1" si="3"/>
        <v>96</v>
      </c>
      <c r="J29" s="9" t="str">
        <f t="shared" ca="1" si="4"/>
        <v>NOT DUE</v>
      </c>
      <c r="K29" s="14"/>
      <c r="L29" s="10"/>
    </row>
    <row r="30" spans="1:12" x14ac:dyDescent="0.25">
      <c r="A30" s="9" t="s">
        <v>1019</v>
      </c>
      <c r="B30" s="31" t="s">
        <v>420</v>
      </c>
      <c r="C30" s="31" t="s">
        <v>421</v>
      </c>
      <c r="D30" s="20" t="s">
        <v>2</v>
      </c>
      <c r="E30" s="7">
        <v>43970</v>
      </c>
      <c r="F30" s="7">
        <v>44566</v>
      </c>
      <c r="G30" s="13">
        <v>0</v>
      </c>
      <c r="H30" s="8">
        <f>F30+30</f>
        <v>44596</v>
      </c>
      <c r="I30" s="11">
        <f t="shared" ca="1" si="3"/>
        <v>3</v>
      </c>
      <c r="J30" s="9" t="str">
        <f t="shared" ca="1" si="4"/>
        <v>NOT DUE</v>
      </c>
      <c r="K30" s="14"/>
      <c r="L30" s="10"/>
    </row>
    <row r="31" spans="1:12" x14ac:dyDescent="0.25">
      <c r="A31" s="9" t="s">
        <v>1020</v>
      </c>
      <c r="B31" s="31" t="s">
        <v>422</v>
      </c>
      <c r="C31" s="31" t="s">
        <v>423</v>
      </c>
      <c r="D31" s="20" t="s">
        <v>89</v>
      </c>
      <c r="E31" s="7">
        <v>43970</v>
      </c>
      <c r="F31" s="7">
        <v>44327</v>
      </c>
      <c r="G31" s="13">
        <v>0</v>
      </c>
      <c r="H31" s="8">
        <f>F31+(365)</f>
        <v>44692</v>
      </c>
      <c r="I31" s="11">
        <f t="shared" ca="1" si="3"/>
        <v>99</v>
      </c>
      <c r="J31" s="9" t="str">
        <f t="shared" ref="J31:J35" ca="1" si="5">IF(I31="","",IF(I31&lt;0,"OVERDUE","NOT DUE"))</f>
        <v>NOT DUE</v>
      </c>
      <c r="K31" s="31" t="s">
        <v>432</v>
      </c>
      <c r="L31" s="10"/>
    </row>
    <row r="32" spans="1:12" x14ac:dyDescent="0.25">
      <c r="A32" s="9" t="s">
        <v>1021</v>
      </c>
      <c r="B32" s="31" t="s">
        <v>422</v>
      </c>
      <c r="C32" s="31" t="s">
        <v>424</v>
      </c>
      <c r="D32" s="20" t="s">
        <v>2</v>
      </c>
      <c r="E32" s="7">
        <v>43970</v>
      </c>
      <c r="F32" s="7">
        <v>44566</v>
      </c>
      <c r="G32" s="13">
        <v>0</v>
      </c>
      <c r="H32" s="8">
        <f t="shared" ref="H32:H33" si="6">F32+30</f>
        <v>44596</v>
      </c>
      <c r="I32" s="11">
        <f t="shared" ca="1" si="3"/>
        <v>3</v>
      </c>
      <c r="J32" s="9" t="str">
        <f t="shared" ca="1" si="5"/>
        <v>NOT DUE</v>
      </c>
      <c r="K32" s="31"/>
      <c r="L32" s="10"/>
    </row>
    <row r="33" spans="1:12" x14ac:dyDescent="0.25">
      <c r="A33" s="9" t="s">
        <v>1022</v>
      </c>
      <c r="B33" s="31" t="s">
        <v>425</v>
      </c>
      <c r="C33" s="31" t="s">
        <v>426</v>
      </c>
      <c r="D33" s="20" t="s">
        <v>2</v>
      </c>
      <c r="E33" s="7">
        <v>43970</v>
      </c>
      <c r="F33" s="7">
        <v>44566</v>
      </c>
      <c r="G33" s="13">
        <v>0</v>
      </c>
      <c r="H33" s="8">
        <f t="shared" si="6"/>
        <v>44596</v>
      </c>
      <c r="I33" s="11">
        <f t="shared" ca="1" si="3"/>
        <v>3</v>
      </c>
      <c r="J33" s="9" t="str">
        <f t="shared" ca="1" si="5"/>
        <v>NOT DUE</v>
      </c>
      <c r="K33" s="31"/>
      <c r="L33" s="10" t="s">
        <v>2285</v>
      </c>
    </row>
    <row r="34" spans="1:12" ht="24" x14ac:dyDescent="0.25">
      <c r="A34" s="9" t="s">
        <v>1023</v>
      </c>
      <c r="B34" s="31" t="s">
        <v>425</v>
      </c>
      <c r="C34" s="31" t="s">
        <v>455</v>
      </c>
      <c r="D34" s="20" t="s">
        <v>431</v>
      </c>
      <c r="E34" s="7">
        <v>43970</v>
      </c>
      <c r="F34" s="7">
        <v>43962</v>
      </c>
      <c r="G34" s="13">
        <v>0</v>
      </c>
      <c r="H34" s="8">
        <f>F34+(365*5)</f>
        <v>45787</v>
      </c>
      <c r="I34" s="11">
        <f t="shared" ca="1" si="3"/>
        <v>1194</v>
      </c>
      <c r="J34" s="9" t="str">
        <f t="shared" ca="1" si="5"/>
        <v>NOT DUE</v>
      </c>
      <c r="K34" s="31"/>
      <c r="L34" s="10" t="s">
        <v>3097</v>
      </c>
    </row>
    <row r="35" spans="1:12" ht="25.5" x14ac:dyDescent="0.25">
      <c r="A35" s="9" t="s">
        <v>1024</v>
      </c>
      <c r="B35" s="31" t="s">
        <v>428</v>
      </c>
      <c r="C35" s="31" t="s">
        <v>429</v>
      </c>
      <c r="D35" s="20" t="s">
        <v>89</v>
      </c>
      <c r="E35" s="7">
        <v>43970</v>
      </c>
      <c r="F35" s="7">
        <v>44327</v>
      </c>
      <c r="G35" s="13">
        <v>0</v>
      </c>
      <c r="H35" s="8">
        <f>F35+(365)</f>
        <v>44692</v>
      </c>
      <c r="I35" s="11">
        <f t="shared" ca="1" si="3"/>
        <v>99</v>
      </c>
      <c r="J35" s="9" t="str">
        <f t="shared" ca="1" si="5"/>
        <v>NOT DUE</v>
      </c>
      <c r="K35" s="31" t="s">
        <v>433</v>
      </c>
      <c r="L35" s="10"/>
    </row>
    <row r="39" spans="1:12" x14ac:dyDescent="0.25">
      <c r="B39" t="s">
        <v>1414</v>
      </c>
      <c r="D39" s="27" t="s">
        <v>1415</v>
      </c>
      <c r="G39" t="s">
        <v>1416</v>
      </c>
    </row>
    <row r="42" spans="1:12" x14ac:dyDescent="0.25">
      <c r="C42" s="71"/>
      <c r="G42" s="72"/>
      <c r="H42" s="72"/>
    </row>
    <row r="43" spans="1:12" x14ac:dyDescent="0.25">
      <c r="B43" s="23"/>
      <c r="C43" s="69"/>
    </row>
    <row r="44" spans="1:12" x14ac:dyDescent="0.25">
      <c r="B44" s="154" t="s">
        <v>3322</v>
      </c>
      <c r="D44" s="193" t="s">
        <v>3322</v>
      </c>
      <c r="E44" s="193"/>
      <c r="G44" s="191" t="s">
        <v>3319</v>
      </c>
      <c r="H44" s="191"/>
    </row>
    <row r="45" spans="1:12" x14ac:dyDescent="0.25">
      <c r="B45" s="69" t="s">
        <v>2274</v>
      </c>
      <c r="D45" s="69" t="s">
        <v>2274</v>
      </c>
      <c r="E45" s="69"/>
      <c r="G45" s="188" t="s">
        <v>2277</v>
      </c>
      <c r="H45" s="188"/>
    </row>
  </sheetData>
  <sheetProtection selectLockedCells="1"/>
  <mergeCells count="12">
    <mergeCell ref="G45:H45"/>
    <mergeCell ref="A4:B4"/>
    <mergeCell ref="D4:E4"/>
    <mergeCell ref="A5:B5"/>
    <mergeCell ref="A1:B1"/>
    <mergeCell ref="D1:E1"/>
    <mergeCell ref="A2:B2"/>
    <mergeCell ref="D2:E2"/>
    <mergeCell ref="A3:B3"/>
    <mergeCell ref="D3:E3"/>
    <mergeCell ref="D44:E44"/>
    <mergeCell ref="G44:H44"/>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32" sqref="F3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434</v>
      </c>
      <c r="D3" s="190" t="s">
        <v>9</v>
      </c>
      <c r="E3" s="190"/>
      <c r="F3" s="3" t="s">
        <v>1025</v>
      </c>
    </row>
    <row r="4" spans="1:12" ht="18" customHeight="1" x14ac:dyDescent="0.25">
      <c r="A4" s="189" t="s">
        <v>22</v>
      </c>
      <c r="B4" s="189"/>
      <c r="C4" s="17" t="s">
        <v>387</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968</v>
      </c>
      <c r="B8" s="31" t="s">
        <v>389</v>
      </c>
      <c r="C8" s="31" t="s">
        <v>390</v>
      </c>
      <c r="D8" s="20" t="s">
        <v>2</v>
      </c>
      <c r="E8" s="7">
        <v>43970</v>
      </c>
      <c r="F8" s="7">
        <v>44566</v>
      </c>
      <c r="G8" s="34"/>
      <c r="H8" s="8">
        <f>F8+30</f>
        <v>44596</v>
      </c>
      <c r="I8" s="11">
        <f t="shared" ref="I8:I35" ca="1" si="0">IF(ISBLANK(H8),"",H8-DATE(YEAR(NOW()),MONTH(NOW()),DAY(NOW())))</f>
        <v>3</v>
      </c>
      <c r="J8" s="9" t="str">
        <f t="shared" ref="J8:J35" ca="1" si="1">IF(I8="","",IF(I8&lt;0,"OVERDUE","NOT DUE"))</f>
        <v>NOT DUE</v>
      </c>
      <c r="K8" s="14"/>
      <c r="L8" s="10"/>
    </row>
    <row r="9" spans="1:12" ht="25.5" x14ac:dyDescent="0.25">
      <c r="A9" s="9" t="s">
        <v>969</v>
      </c>
      <c r="B9" s="31" t="s">
        <v>391</v>
      </c>
      <c r="C9" s="31" t="s">
        <v>392</v>
      </c>
      <c r="D9" s="20" t="s">
        <v>430</v>
      </c>
      <c r="E9" s="7">
        <v>43970</v>
      </c>
      <c r="F9" s="7">
        <v>44566</v>
      </c>
      <c r="G9" s="34"/>
      <c r="H9" s="8">
        <f>F9+60</f>
        <v>44626</v>
      </c>
      <c r="I9" s="11">
        <f t="shared" ca="1" si="0"/>
        <v>33</v>
      </c>
      <c r="J9" s="9" t="str">
        <f t="shared" ca="1" si="1"/>
        <v>NOT DUE</v>
      </c>
      <c r="K9" s="14"/>
      <c r="L9" s="10"/>
    </row>
    <row r="10" spans="1:12" ht="63.75" x14ac:dyDescent="0.25">
      <c r="A10" s="9" t="s">
        <v>970</v>
      </c>
      <c r="B10" s="31" t="s">
        <v>393</v>
      </c>
      <c r="C10" s="31" t="s">
        <v>394</v>
      </c>
      <c r="D10" s="20" t="s">
        <v>1</v>
      </c>
      <c r="E10" s="7">
        <v>43970</v>
      </c>
      <c r="F10" s="7">
        <v>44507</v>
      </c>
      <c r="G10" s="34"/>
      <c r="H10" s="8">
        <f>F10+182</f>
        <v>44689</v>
      </c>
      <c r="I10" s="11">
        <f t="shared" ca="1" si="0"/>
        <v>96</v>
      </c>
      <c r="J10" s="9" t="str">
        <f t="shared" ca="1" si="1"/>
        <v>NOT DUE</v>
      </c>
      <c r="K10" s="31"/>
      <c r="L10" s="10"/>
    </row>
    <row r="11" spans="1:12" ht="51" x14ac:dyDescent="0.25">
      <c r="A11" s="9" t="s">
        <v>971</v>
      </c>
      <c r="B11" s="31" t="s">
        <v>395</v>
      </c>
      <c r="C11" s="31" t="s">
        <v>396</v>
      </c>
      <c r="D11" s="20" t="s">
        <v>1</v>
      </c>
      <c r="E11" s="7">
        <v>43970</v>
      </c>
      <c r="F11" s="7">
        <v>44507</v>
      </c>
      <c r="G11" s="34"/>
      <c r="H11" s="8">
        <f t="shared" ref="H11:H29" si="2">F11+182</f>
        <v>44689</v>
      </c>
      <c r="I11" s="11">
        <f t="shared" ca="1" si="0"/>
        <v>96</v>
      </c>
      <c r="J11" s="9" t="str">
        <f t="shared" ca="1" si="1"/>
        <v>NOT DUE</v>
      </c>
      <c r="K11" s="14"/>
      <c r="L11" s="10"/>
    </row>
    <row r="12" spans="1:12" ht="25.5" x14ac:dyDescent="0.25">
      <c r="A12" s="9" t="s">
        <v>972</v>
      </c>
      <c r="B12" s="31" t="s">
        <v>397</v>
      </c>
      <c r="C12" s="31" t="s">
        <v>398</v>
      </c>
      <c r="D12" s="20" t="s">
        <v>1</v>
      </c>
      <c r="E12" s="7">
        <v>43970</v>
      </c>
      <c r="F12" s="7">
        <v>44507</v>
      </c>
      <c r="G12" s="34"/>
      <c r="H12" s="8">
        <f t="shared" si="2"/>
        <v>44689</v>
      </c>
      <c r="I12" s="11">
        <f t="shared" ca="1" si="0"/>
        <v>96</v>
      </c>
      <c r="J12" s="9" t="str">
        <f t="shared" ca="1" si="1"/>
        <v>NOT DUE</v>
      </c>
      <c r="K12" s="14"/>
      <c r="L12" s="10"/>
    </row>
    <row r="13" spans="1:12" ht="25.5" x14ac:dyDescent="0.25">
      <c r="A13" s="9" t="s">
        <v>973</v>
      </c>
      <c r="B13" s="31" t="s">
        <v>399</v>
      </c>
      <c r="C13" s="31" t="s">
        <v>400</v>
      </c>
      <c r="D13" s="20" t="s">
        <v>1</v>
      </c>
      <c r="E13" s="7">
        <v>43970</v>
      </c>
      <c r="F13" s="7">
        <v>44507</v>
      </c>
      <c r="G13" s="34"/>
      <c r="H13" s="8">
        <f t="shared" si="2"/>
        <v>44689</v>
      </c>
      <c r="I13" s="11">
        <f t="shared" ca="1" si="0"/>
        <v>96</v>
      </c>
      <c r="J13" s="9" t="str">
        <f t="shared" ca="1" si="1"/>
        <v>NOT DUE</v>
      </c>
      <c r="K13" s="14"/>
      <c r="L13" s="10"/>
    </row>
    <row r="14" spans="1:12" ht="25.5" x14ac:dyDescent="0.25">
      <c r="A14" s="9" t="s">
        <v>974</v>
      </c>
      <c r="B14" s="31" t="s">
        <v>401</v>
      </c>
      <c r="C14" s="31" t="s">
        <v>394</v>
      </c>
      <c r="D14" s="20" t="s">
        <v>1</v>
      </c>
      <c r="E14" s="7">
        <v>43970</v>
      </c>
      <c r="F14" s="7">
        <v>44507</v>
      </c>
      <c r="G14" s="34"/>
      <c r="H14" s="8">
        <f t="shared" si="2"/>
        <v>44689</v>
      </c>
      <c r="I14" s="11">
        <f t="shared" ca="1" si="0"/>
        <v>96</v>
      </c>
      <c r="J14" s="9" t="str">
        <f t="shared" ca="1" si="1"/>
        <v>NOT DUE</v>
      </c>
      <c r="K14" s="14"/>
      <c r="L14" s="10"/>
    </row>
    <row r="15" spans="1:12" ht="38.25" x14ac:dyDescent="0.25">
      <c r="A15" s="9" t="s">
        <v>975</v>
      </c>
      <c r="B15" s="31" t="s">
        <v>402</v>
      </c>
      <c r="C15" s="31" t="s">
        <v>403</v>
      </c>
      <c r="D15" s="20" t="s">
        <v>1</v>
      </c>
      <c r="E15" s="7">
        <v>43970</v>
      </c>
      <c r="F15" s="7">
        <v>44507</v>
      </c>
      <c r="G15" s="34"/>
      <c r="H15" s="8">
        <f t="shared" si="2"/>
        <v>44689</v>
      </c>
      <c r="I15" s="11">
        <f t="shared" ca="1" si="0"/>
        <v>96</v>
      </c>
      <c r="J15" s="9" t="str">
        <f t="shared" ca="1" si="1"/>
        <v>NOT DUE</v>
      </c>
      <c r="K15" s="14"/>
      <c r="L15" s="10"/>
    </row>
    <row r="16" spans="1:12" ht="25.5" x14ac:dyDescent="0.25">
      <c r="A16" s="9" t="s">
        <v>976</v>
      </c>
      <c r="B16" s="31" t="s">
        <v>404</v>
      </c>
      <c r="C16" s="31" t="s">
        <v>403</v>
      </c>
      <c r="D16" s="20" t="s">
        <v>1</v>
      </c>
      <c r="E16" s="7">
        <v>43970</v>
      </c>
      <c r="F16" s="7">
        <v>44507</v>
      </c>
      <c r="G16" s="34"/>
      <c r="H16" s="8">
        <f t="shared" si="2"/>
        <v>44689</v>
      </c>
      <c r="I16" s="11">
        <f t="shared" ca="1" si="0"/>
        <v>96</v>
      </c>
      <c r="J16" s="9" t="str">
        <f t="shared" ca="1" si="1"/>
        <v>NOT DUE</v>
      </c>
      <c r="K16" s="14"/>
      <c r="L16" s="10"/>
    </row>
    <row r="17" spans="1:12" ht="38.25" x14ac:dyDescent="0.25">
      <c r="A17" s="9" t="s">
        <v>977</v>
      </c>
      <c r="B17" s="31" t="s">
        <v>405</v>
      </c>
      <c r="C17" s="31" t="s">
        <v>400</v>
      </c>
      <c r="D17" s="20" t="s">
        <v>1</v>
      </c>
      <c r="E17" s="7">
        <v>43970</v>
      </c>
      <c r="F17" s="7">
        <v>44507</v>
      </c>
      <c r="G17" s="34"/>
      <c r="H17" s="8">
        <f t="shared" si="2"/>
        <v>44689</v>
      </c>
      <c r="I17" s="11">
        <f t="shared" ca="1" si="0"/>
        <v>96</v>
      </c>
      <c r="J17" s="9" t="str">
        <f t="shared" ca="1" si="1"/>
        <v>NOT DUE</v>
      </c>
      <c r="K17" s="14"/>
      <c r="L17" s="10"/>
    </row>
    <row r="18" spans="1:12" ht="25.5" x14ac:dyDescent="0.25">
      <c r="A18" s="9" t="s">
        <v>978</v>
      </c>
      <c r="B18" s="31" t="s">
        <v>406</v>
      </c>
      <c r="C18" s="31" t="s">
        <v>400</v>
      </c>
      <c r="D18" s="20" t="s">
        <v>1</v>
      </c>
      <c r="E18" s="7">
        <v>43970</v>
      </c>
      <c r="F18" s="7">
        <v>44507</v>
      </c>
      <c r="G18" s="34"/>
      <c r="H18" s="8">
        <f t="shared" si="2"/>
        <v>44689</v>
      </c>
      <c r="I18" s="11">
        <f t="shared" ca="1" si="0"/>
        <v>96</v>
      </c>
      <c r="J18" s="9" t="str">
        <f t="shared" ca="1" si="1"/>
        <v>NOT DUE</v>
      </c>
      <c r="K18" s="14"/>
      <c r="L18" s="10"/>
    </row>
    <row r="19" spans="1:12" ht="25.5" x14ac:dyDescent="0.25">
      <c r="A19" s="9" t="s">
        <v>979</v>
      </c>
      <c r="B19" s="31" t="s">
        <v>407</v>
      </c>
      <c r="C19" s="31" t="s">
        <v>400</v>
      </c>
      <c r="D19" s="20" t="s">
        <v>1</v>
      </c>
      <c r="E19" s="7">
        <v>43970</v>
      </c>
      <c r="F19" s="7">
        <v>44507</v>
      </c>
      <c r="G19" s="34"/>
      <c r="H19" s="8">
        <f t="shared" si="2"/>
        <v>44689</v>
      </c>
      <c r="I19" s="11">
        <f t="shared" ca="1" si="0"/>
        <v>96</v>
      </c>
      <c r="J19" s="9" t="str">
        <f t="shared" ca="1" si="1"/>
        <v>NOT DUE</v>
      </c>
      <c r="K19" s="14"/>
      <c r="L19" s="10"/>
    </row>
    <row r="20" spans="1:12" ht="25.5" x14ac:dyDescent="0.25">
      <c r="A20" s="9" t="s">
        <v>980</v>
      </c>
      <c r="B20" s="31" t="s">
        <v>408</v>
      </c>
      <c r="C20" s="31" t="s">
        <v>400</v>
      </c>
      <c r="D20" s="20" t="s">
        <v>1</v>
      </c>
      <c r="E20" s="7">
        <v>43970</v>
      </c>
      <c r="F20" s="7">
        <v>44507</v>
      </c>
      <c r="G20" s="34"/>
      <c r="H20" s="8">
        <f t="shared" si="2"/>
        <v>44689</v>
      </c>
      <c r="I20" s="11">
        <f t="shared" ca="1" si="0"/>
        <v>96</v>
      </c>
      <c r="J20" s="9" t="str">
        <f t="shared" ca="1" si="1"/>
        <v>NOT DUE</v>
      </c>
      <c r="K20" s="14"/>
      <c r="L20" s="10"/>
    </row>
    <row r="21" spans="1:12" ht="25.5" x14ac:dyDescent="0.25">
      <c r="A21" s="9" t="s">
        <v>981</v>
      </c>
      <c r="B21" s="31" t="s">
        <v>409</v>
      </c>
      <c r="C21" s="31" t="s">
        <v>400</v>
      </c>
      <c r="D21" s="20" t="s">
        <v>1</v>
      </c>
      <c r="E21" s="7">
        <v>43970</v>
      </c>
      <c r="F21" s="7">
        <v>44507</v>
      </c>
      <c r="G21" s="34"/>
      <c r="H21" s="8">
        <f t="shared" si="2"/>
        <v>44689</v>
      </c>
      <c r="I21" s="11">
        <f t="shared" ca="1" si="0"/>
        <v>96</v>
      </c>
      <c r="J21" s="9" t="str">
        <f t="shared" ca="1" si="1"/>
        <v>NOT DUE</v>
      </c>
      <c r="K21" s="14"/>
      <c r="L21" s="10"/>
    </row>
    <row r="22" spans="1:12" ht="25.5" x14ac:dyDescent="0.25">
      <c r="A22" s="9" t="s">
        <v>982</v>
      </c>
      <c r="B22" s="31" t="s">
        <v>410</v>
      </c>
      <c r="C22" s="31" t="s">
        <v>400</v>
      </c>
      <c r="D22" s="20" t="s">
        <v>1</v>
      </c>
      <c r="E22" s="7">
        <v>43970</v>
      </c>
      <c r="F22" s="7">
        <v>44507</v>
      </c>
      <c r="G22" s="34"/>
      <c r="H22" s="8">
        <f t="shared" si="2"/>
        <v>44689</v>
      </c>
      <c r="I22" s="11">
        <f t="shared" ca="1" si="0"/>
        <v>96</v>
      </c>
      <c r="J22" s="9" t="str">
        <f t="shared" ca="1" si="1"/>
        <v>NOT DUE</v>
      </c>
      <c r="K22" s="14"/>
      <c r="L22" s="10"/>
    </row>
    <row r="23" spans="1:12" ht="25.5" x14ac:dyDescent="0.25">
      <c r="A23" s="9" t="s">
        <v>983</v>
      </c>
      <c r="B23" s="31" t="s">
        <v>411</v>
      </c>
      <c r="C23" s="31" t="s">
        <v>400</v>
      </c>
      <c r="D23" s="20" t="s">
        <v>1</v>
      </c>
      <c r="E23" s="7">
        <v>43970</v>
      </c>
      <c r="F23" s="7">
        <v>44507</v>
      </c>
      <c r="G23" s="34"/>
      <c r="H23" s="8">
        <f t="shared" si="2"/>
        <v>44689</v>
      </c>
      <c r="I23" s="11">
        <f t="shared" ca="1" si="0"/>
        <v>96</v>
      </c>
      <c r="J23" s="9" t="str">
        <f t="shared" ca="1" si="1"/>
        <v>NOT DUE</v>
      </c>
      <c r="K23" s="14"/>
      <c r="L23" s="10"/>
    </row>
    <row r="24" spans="1:12" ht="25.5" x14ac:dyDescent="0.25">
      <c r="A24" s="9" t="s">
        <v>984</v>
      </c>
      <c r="B24" s="31" t="s">
        <v>412</v>
      </c>
      <c r="C24" s="31" t="s">
        <v>400</v>
      </c>
      <c r="D24" s="20" t="s">
        <v>1</v>
      </c>
      <c r="E24" s="7">
        <v>43970</v>
      </c>
      <c r="F24" s="7">
        <v>44507</v>
      </c>
      <c r="G24" s="34"/>
      <c r="H24" s="8">
        <f t="shared" si="2"/>
        <v>44689</v>
      </c>
      <c r="I24" s="11">
        <f t="shared" ca="1" si="0"/>
        <v>96</v>
      </c>
      <c r="J24" s="9" t="str">
        <f t="shared" ca="1" si="1"/>
        <v>NOT DUE</v>
      </c>
      <c r="K24" s="14"/>
      <c r="L24" s="10"/>
    </row>
    <row r="25" spans="1:12" ht="25.5" x14ac:dyDescent="0.25">
      <c r="A25" s="9" t="s">
        <v>985</v>
      </c>
      <c r="B25" s="31" t="s">
        <v>413</v>
      </c>
      <c r="C25" s="31" t="s">
        <v>400</v>
      </c>
      <c r="D25" s="20" t="s">
        <v>1</v>
      </c>
      <c r="E25" s="7">
        <v>43970</v>
      </c>
      <c r="F25" s="7">
        <v>44507</v>
      </c>
      <c r="G25" s="34"/>
      <c r="H25" s="8">
        <f t="shared" si="2"/>
        <v>44689</v>
      </c>
      <c r="I25" s="11">
        <f t="shared" ca="1" si="0"/>
        <v>96</v>
      </c>
      <c r="J25" s="9" t="str">
        <f t="shared" ca="1" si="1"/>
        <v>NOT DUE</v>
      </c>
      <c r="K25" s="14"/>
      <c r="L25" s="10"/>
    </row>
    <row r="26" spans="1:12" ht="25.5" x14ac:dyDescent="0.25">
      <c r="A26" s="9" t="s">
        <v>986</v>
      </c>
      <c r="B26" s="31" t="s">
        <v>414</v>
      </c>
      <c r="C26" s="31" t="s">
        <v>400</v>
      </c>
      <c r="D26" s="20" t="s">
        <v>1</v>
      </c>
      <c r="E26" s="7">
        <v>43970</v>
      </c>
      <c r="F26" s="7">
        <v>44507</v>
      </c>
      <c r="G26" s="34"/>
      <c r="H26" s="8">
        <f t="shared" si="2"/>
        <v>44689</v>
      </c>
      <c r="I26" s="11">
        <f t="shared" ca="1" si="0"/>
        <v>96</v>
      </c>
      <c r="J26" s="9" t="str">
        <f t="shared" ca="1" si="1"/>
        <v>NOT DUE</v>
      </c>
      <c r="K26" s="14"/>
      <c r="L26" s="10"/>
    </row>
    <row r="27" spans="1:12" ht="25.5" x14ac:dyDescent="0.25">
      <c r="A27" s="9" t="s">
        <v>987</v>
      </c>
      <c r="B27" s="31" t="s">
        <v>415</v>
      </c>
      <c r="C27" s="31" t="s">
        <v>400</v>
      </c>
      <c r="D27" s="20" t="s">
        <v>1</v>
      </c>
      <c r="E27" s="7">
        <v>43970</v>
      </c>
      <c r="F27" s="7">
        <v>44507</v>
      </c>
      <c r="G27" s="34"/>
      <c r="H27" s="8">
        <f t="shared" si="2"/>
        <v>44689</v>
      </c>
      <c r="I27" s="11">
        <f t="shared" ca="1" si="0"/>
        <v>96</v>
      </c>
      <c r="J27" s="9" t="str">
        <f t="shared" ca="1" si="1"/>
        <v>NOT DUE</v>
      </c>
      <c r="K27" s="14"/>
      <c r="L27" s="10"/>
    </row>
    <row r="28" spans="1:12" ht="38.25" x14ac:dyDescent="0.25">
      <c r="A28" s="9" t="s">
        <v>988</v>
      </c>
      <c r="B28" s="31" t="s">
        <v>416</v>
      </c>
      <c r="C28" s="31" t="s">
        <v>417</v>
      </c>
      <c r="D28" s="20" t="s">
        <v>1</v>
      </c>
      <c r="E28" s="7">
        <v>43970</v>
      </c>
      <c r="F28" s="7">
        <v>44507</v>
      </c>
      <c r="G28" s="34"/>
      <c r="H28" s="8">
        <f t="shared" si="2"/>
        <v>44689</v>
      </c>
      <c r="I28" s="11">
        <f t="shared" ca="1" si="0"/>
        <v>96</v>
      </c>
      <c r="J28" s="9" t="str">
        <f t="shared" ca="1" si="1"/>
        <v>NOT DUE</v>
      </c>
      <c r="K28" s="14"/>
      <c r="L28" s="10"/>
    </row>
    <row r="29" spans="1:12" ht="25.5" x14ac:dyDescent="0.25">
      <c r="A29" s="9" t="s">
        <v>989</v>
      </c>
      <c r="B29" s="31" t="s">
        <v>418</v>
      </c>
      <c r="C29" s="31" t="s">
        <v>419</v>
      </c>
      <c r="D29" s="20" t="s">
        <v>1</v>
      </c>
      <c r="E29" s="7">
        <v>43970</v>
      </c>
      <c r="F29" s="7">
        <v>44507</v>
      </c>
      <c r="G29" s="34"/>
      <c r="H29" s="8">
        <f t="shared" si="2"/>
        <v>44689</v>
      </c>
      <c r="I29" s="11">
        <f t="shared" ca="1" si="0"/>
        <v>96</v>
      </c>
      <c r="J29" s="9" t="str">
        <f t="shared" ca="1" si="1"/>
        <v>NOT DUE</v>
      </c>
      <c r="K29" s="14"/>
      <c r="L29" s="10"/>
    </row>
    <row r="30" spans="1:12" x14ac:dyDescent="0.25">
      <c r="A30" s="9" t="s">
        <v>990</v>
      </c>
      <c r="B30" s="31" t="s">
        <v>420</v>
      </c>
      <c r="C30" s="31" t="s">
        <v>421</v>
      </c>
      <c r="D30" s="20" t="s">
        <v>2</v>
      </c>
      <c r="E30" s="7">
        <v>43970</v>
      </c>
      <c r="F30" s="7">
        <v>44566</v>
      </c>
      <c r="G30" s="34"/>
      <c r="H30" s="8">
        <f>F30+30</f>
        <v>44596</v>
      </c>
      <c r="I30" s="11">
        <f t="shared" ca="1" si="0"/>
        <v>3</v>
      </c>
      <c r="J30" s="9" t="str">
        <f t="shared" ca="1" si="1"/>
        <v>NOT DUE</v>
      </c>
      <c r="K30" s="14"/>
      <c r="L30" s="10"/>
    </row>
    <row r="31" spans="1:12" x14ac:dyDescent="0.25">
      <c r="A31" s="9" t="s">
        <v>991</v>
      </c>
      <c r="B31" s="31" t="s">
        <v>422</v>
      </c>
      <c r="C31" s="31" t="s">
        <v>423</v>
      </c>
      <c r="D31" s="20" t="s">
        <v>89</v>
      </c>
      <c r="E31" s="7">
        <v>43970</v>
      </c>
      <c r="F31" s="7">
        <v>44327</v>
      </c>
      <c r="G31" s="34"/>
      <c r="H31" s="8">
        <f>F31+(365)</f>
        <v>44692</v>
      </c>
      <c r="I31" s="11">
        <f t="shared" ca="1" si="0"/>
        <v>99</v>
      </c>
      <c r="J31" s="9" t="str">
        <f t="shared" ca="1" si="1"/>
        <v>NOT DUE</v>
      </c>
      <c r="K31" s="31" t="s">
        <v>432</v>
      </c>
      <c r="L31" s="10"/>
    </row>
    <row r="32" spans="1:12" x14ac:dyDescent="0.25">
      <c r="A32" s="9" t="s">
        <v>992</v>
      </c>
      <c r="B32" s="31" t="s">
        <v>422</v>
      </c>
      <c r="C32" s="31" t="s">
        <v>424</v>
      </c>
      <c r="D32" s="20" t="s">
        <v>2</v>
      </c>
      <c r="E32" s="7">
        <v>43970</v>
      </c>
      <c r="F32" s="7">
        <v>44566</v>
      </c>
      <c r="G32" s="34"/>
      <c r="H32" s="8">
        <f t="shared" ref="H32:H33" si="3">F32+30</f>
        <v>44596</v>
      </c>
      <c r="I32" s="11">
        <f t="shared" ca="1" si="0"/>
        <v>3</v>
      </c>
      <c r="J32" s="9" t="str">
        <f t="shared" ca="1" si="1"/>
        <v>NOT DUE</v>
      </c>
      <c r="K32" s="31"/>
      <c r="L32" s="10"/>
    </row>
    <row r="33" spans="1:12" x14ac:dyDescent="0.25">
      <c r="A33" s="9" t="s">
        <v>993</v>
      </c>
      <c r="B33" s="31" t="s">
        <v>425</v>
      </c>
      <c r="C33" s="31" t="s">
        <v>426</v>
      </c>
      <c r="D33" s="20" t="s">
        <v>2</v>
      </c>
      <c r="E33" s="7">
        <v>43970</v>
      </c>
      <c r="F33" s="7">
        <v>44566</v>
      </c>
      <c r="G33" s="34"/>
      <c r="H33" s="8">
        <f t="shared" si="3"/>
        <v>44596</v>
      </c>
      <c r="I33" s="11">
        <f t="shared" ca="1" si="0"/>
        <v>3</v>
      </c>
      <c r="J33" s="9" t="str">
        <f t="shared" ca="1" si="1"/>
        <v>NOT DUE</v>
      </c>
      <c r="K33" s="31"/>
      <c r="L33" s="10"/>
    </row>
    <row r="34" spans="1:12" x14ac:dyDescent="0.25">
      <c r="A34" s="9" t="s">
        <v>994</v>
      </c>
      <c r="B34" s="31" t="s">
        <v>425</v>
      </c>
      <c r="C34" s="31" t="s">
        <v>427</v>
      </c>
      <c r="D34" s="20" t="s">
        <v>431</v>
      </c>
      <c r="E34" s="7">
        <v>43970</v>
      </c>
      <c r="F34" s="7">
        <v>43962</v>
      </c>
      <c r="G34" s="34"/>
      <c r="H34" s="8">
        <f>F34+(365*5)</f>
        <v>45787</v>
      </c>
      <c r="I34" s="11">
        <f t="shared" ca="1" si="0"/>
        <v>1194</v>
      </c>
      <c r="J34" s="9" t="str">
        <f t="shared" ca="1" si="1"/>
        <v>NOT DUE</v>
      </c>
      <c r="K34" s="31"/>
      <c r="L34" s="10"/>
    </row>
    <row r="35" spans="1:12" ht="25.5" x14ac:dyDescent="0.25">
      <c r="A35" s="9" t="s">
        <v>995</v>
      </c>
      <c r="B35" s="31" t="s">
        <v>428</v>
      </c>
      <c r="C35" s="31" t="s">
        <v>429</v>
      </c>
      <c r="D35" s="20" t="s">
        <v>89</v>
      </c>
      <c r="E35" s="7">
        <v>43970</v>
      </c>
      <c r="F35" s="7">
        <v>44327</v>
      </c>
      <c r="G35" s="34"/>
      <c r="H35" s="8">
        <f>F35+(365)</f>
        <v>44692</v>
      </c>
      <c r="I35" s="11">
        <f t="shared" ca="1" si="0"/>
        <v>99</v>
      </c>
      <c r="J35" s="9" t="str">
        <f t="shared" ca="1" si="1"/>
        <v>NOT DUE</v>
      </c>
      <c r="K35" s="31" t="s">
        <v>433</v>
      </c>
      <c r="L35" s="10"/>
    </row>
    <row r="39" spans="1:12" x14ac:dyDescent="0.25">
      <c r="B39" t="s">
        <v>1414</v>
      </c>
      <c r="D39" s="27" t="s">
        <v>1415</v>
      </c>
      <c r="G39" t="s">
        <v>1416</v>
      </c>
    </row>
    <row r="42" spans="1:12" x14ac:dyDescent="0.25">
      <c r="C42" s="71"/>
      <c r="G42" s="72"/>
      <c r="H42" s="72"/>
    </row>
    <row r="43" spans="1:12" x14ac:dyDescent="0.25">
      <c r="B43" s="23"/>
      <c r="C43" s="69"/>
    </row>
    <row r="44" spans="1:12" x14ac:dyDescent="0.25">
      <c r="B44" s="154" t="s">
        <v>3322</v>
      </c>
      <c r="D44" s="193" t="s">
        <v>3324</v>
      </c>
      <c r="E44" s="193"/>
      <c r="G44" s="191" t="s">
        <v>3319</v>
      </c>
      <c r="H44" s="191"/>
    </row>
    <row r="45" spans="1:12" x14ac:dyDescent="0.25">
      <c r="B45" s="69" t="s">
        <v>2274</v>
      </c>
      <c r="D45" s="69" t="s">
        <v>2274</v>
      </c>
      <c r="E45" s="69"/>
      <c r="G45" s="188" t="s">
        <v>2277</v>
      </c>
      <c r="H45" s="188"/>
    </row>
  </sheetData>
  <sheetProtection selectLockedCells="1"/>
  <mergeCells count="12">
    <mergeCell ref="G45:H45"/>
    <mergeCell ref="A4:B4"/>
    <mergeCell ref="D4:E4"/>
    <mergeCell ref="A5:B5"/>
    <mergeCell ref="A1:B1"/>
    <mergeCell ref="D1:E1"/>
    <mergeCell ref="A2:B2"/>
    <mergeCell ref="D2:E2"/>
    <mergeCell ref="A3:B3"/>
    <mergeCell ref="D3:E3"/>
    <mergeCell ref="D44:E44"/>
    <mergeCell ref="G44:H44"/>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43" sqref="F4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435</v>
      </c>
      <c r="D3" s="190" t="s">
        <v>9</v>
      </c>
      <c r="E3" s="190"/>
      <c r="F3" s="3" t="s">
        <v>1026</v>
      </c>
    </row>
    <row r="4" spans="1:12" ht="18" customHeight="1" x14ac:dyDescent="0.25">
      <c r="A4" s="189" t="s">
        <v>22</v>
      </c>
      <c r="B4" s="189"/>
      <c r="C4" s="17" t="s">
        <v>436</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1027</v>
      </c>
      <c r="B8" s="31" t="s">
        <v>437</v>
      </c>
      <c r="C8" s="31" t="s">
        <v>438</v>
      </c>
      <c r="D8" s="20" t="s">
        <v>1</v>
      </c>
      <c r="E8" s="7">
        <v>43970</v>
      </c>
      <c r="F8" s="7">
        <v>44507</v>
      </c>
      <c r="G8" s="34"/>
      <c r="H8" s="8">
        <f>F8+182</f>
        <v>44689</v>
      </c>
      <c r="I8" s="11">
        <f t="shared" ref="I8:I34" ca="1" si="0">IF(ISBLANK(H8),"",H8-DATE(YEAR(NOW()),MONTH(NOW()),DAY(NOW())))</f>
        <v>96</v>
      </c>
      <c r="J8" s="9" t="str">
        <f t="shared" ref="J8:J34" ca="1" si="1">IF(I8="","",IF(I8&lt;0,"OVERDUE","NOT DUE"))</f>
        <v>NOT DUE</v>
      </c>
      <c r="K8" s="31"/>
      <c r="L8" s="10"/>
    </row>
    <row r="9" spans="1:12" x14ac:dyDescent="0.25">
      <c r="A9" s="9" t="s">
        <v>1028</v>
      </c>
      <c r="B9" s="31" t="s">
        <v>439</v>
      </c>
      <c r="C9" s="31" t="s">
        <v>392</v>
      </c>
      <c r="D9" s="20" t="s">
        <v>430</v>
      </c>
      <c r="E9" s="7">
        <v>43970</v>
      </c>
      <c r="F9" s="7">
        <v>44566</v>
      </c>
      <c r="G9" s="34"/>
      <c r="H9" s="8">
        <f>F9+60</f>
        <v>44626</v>
      </c>
      <c r="I9" s="11">
        <f t="shared" ca="1" si="0"/>
        <v>33</v>
      </c>
      <c r="J9" s="9" t="str">
        <f t="shared" ca="1" si="1"/>
        <v>NOT DUE</v>
      </c>
      <c r="K9" s="31"/>
      <c r="L9" s="10"/>
    </row>
    <row r="10" spans="1:12" x14ac:dyDescent="0.25">
      <c r="A10" s="9" t="s">
        <v>1029</v>
      </c>
      <c r="B10" s="31" t="s">
        <v>439</v>
      </c>
      <c r="C10" s="31" t="s">
        <v>440</v>
      </c>
      <c r="D10" s="20" t="s">
        <v>1</v>
      </c>
      <c r="E10" s="7">
        <v>43970</v>
      </c>
      <c r="F10" s="7">
        <v>44507</v>
      </c>
      <c r="G10" s="34"/>
      <c r="H10" s="8">
        <f t="shared" ref="H10:H11" si="2">F10+182</f>
        <v>44689</v>
      </c>
      <c r="I10" s="11">
        <f t="shared" ca="1" si="0"/>
        <v>96</v>
      </c>
      <c r="J10" s="9" t="str">
        <f t="shared" ca="1" si="1"/>
        <v>NOT DUE</v>
      </c>
      <c r="K10" s="31"/>
      <c r="L10" s="10"/>
    </row>
    <row r="11" spans="1:12" ht="25.5" x14ac:dyDescent="0.25">
      <c r="A11" s="9" t="s">
        <v>1030</v>
      </c>
      <c r="B11" s="31" t="s">
        <v>389</v>
      </c>
      <c r="C11" s="31" t="s">
        <v>441</v>
      </c>
      <c r="D11" s="20" t="s">
        <v>1</v>
      </c>
      <c r="E11" s="7">
        <v>43970</v>
      </c>
      <c r="F11" s="7">
        <v>44507</v>
      </c>
      <c r="G11" s="34"/>
      <c r="H11" s="8">
        <f t="shared" si="2"/>
        <v>44689</v>
      </c>
      <c r="I11" s="11">
        <f t="shared" ca="1" si="0"/>
        <v>96</v>
      </c>
      <c r="J11" s="9" t="str">
        <f t="shared" ca="1" si="1"/>
        <v>NOT DUE</v>
      </c>
      <c r="K11" s="31"/>
      <c r="L11" s="10"/>
    </row>
    <row r="12" spans="1:12" ht="25.5" x14ac:dyDescent="0.25">
      <c r="A12" s="9" t="s">
        <v>1031</v>
      </c>
      <c r="B12" s="31" t="s">
        <v>389</v>
      </c>
      <c r="C12" s="31" t="s">
        <v>392</v>
      </c>
      <c r="D12" s="20" t="s">
        <v>465</v>
      </c>
      <c r="E12" s="7">
        <v>43970</v>
      </c>
      <c r="F12" s="7">
        <v>44566</v>
      </c>
      <c r="G12" s="34"/>
      <c r="H12" s="8">
        <f t="shared" ref="H12:H13" si="3">F12+60</f>
        <v>44626</v>
      </c>
      <c r="I12" s="11">
        <f t="shared" ca="1" si="0"/>
        <v>33</v>
      </c>
      <c r="J12" s="9" t="str">
        <f t="shared" ca="1" si="1"/>
        <v>NOT DUE</v>
      </c>
      <c r="K12" s="31"/>
      <c r="L12" s="10"/>
    </row>
    <row r="13" spans="1:12" x14ac:dyDescent="0.25">
      <c r="A13" s="9" t="s">
        <v>1032</v>
      </c>
      <c r="B13" s="31" t="s">
        <v>442</v>
      </c>
      <c r="C13" s="31" t="s">
        <v>392</v>
      </c>
      <c r="D13" s="20" t="s">
        <v>430</v>
      </c>
      <c r="E13" s="7">
        <v>43970</v>
      </c>
      <c r="F13" s="7">
        <v>44566</v>
      </c>
      <c r="G13" s="34"/>
      <c r="H13" s="8">
        <f t="shared" si="3"/>
        <v>44626</v>
      </c>
      <c r="I13" s="11">
        <f t="shared" ca="1" si="0"/>
        <v>33</v>
      </c>
      <c r="J13" s="9" t="str">
        <f t="shared" ca="1" si="1"/>
        <v>NOT DUE</v>
      </c>
      <c r="K13" s="31"/>
      <c r="L13" s="10"/>
    </row>
    <row r="14" spans="1:12" x14ac:dyDescent="0.25">
      <c r="A14" s="9" t="s">
        <v>1033</v>
      </c>
      <c r="B14" s="31" t="s">
        <v>442</v>
      </c>
      <c r="C14" s="31" t="s">
        <v>443</v>
      </c>
      <c r="D14" s="20" t="s">
        <v>1</v>
      </c>
      <c r="E14" s="7">
        <v>43970</v>
      </c>
      <c r="F14" s="7">
        <v>44507</v>
      </c>
      <c r="G14" s="34"/>
      <c r="H14" s="8">
        <f>F14+182</f>
        <v>44689</v>
      </c>
      <c r="I14" s="11">
        <f t="shared" ca="1" si="0"/>
        <v>96</v>
      </c>
      <c r="J14" s="9" t="str">
        <f t="shared" ca="1" si="1"/>
        <v>NOT DUE</v>
      </c>
      <c r="K14" s="31"/>
      <c r="L14" s="10"/>
    </row>
    <row r="15" spans="1:12" x14ac:dyDescent="0.25">
      <c r="A15" s="9" t="s">
        <v>1034</v>
      </c>
      <c r="B15" s="31" t="s">
        <v>444</v>
      </c>
      <c r="C15" s="31" t="s">
        <v>392</v>
      </c>
      <c r="D15" s="20" t="s">
        <v>430</v>
      </c>
      <c r="E15" s="7">
        <v>43970</v>
      </c>
      <c r="F15" s="7">
        <v>44566</v>
      </c>
      <c r="G15" s="34"/>
      <c r="H15" s="8">
        <f>F15+60</f>
        <v>44626</v>
      </c>
      <c r="I15" s="11">
        <f t="shared" ca="1" si="0"/>
        <v>33</v>
      </c>
      <c r="J15" s="9" t="str">
        <f t="shared" ca="1" si="1"/>
        <v>NOT DUE</v>
      </c>
      <c r="K15" s="31"/>
      <c r="L15" s="10"/>
    </row>
    <row r="16" spans="1:12" x14ac:dyDescent="0.25">
      <c r="A16" s="9" t="s">
        <v>1035</v>
      </c>
      <c r="B16" s="31" t="s">
        <v>444</v>
      </c>
      <c r="C16" s="31" t="s">
        <v>445</v>
      </c>
      <c r="D16" s="20" t="s">
        <v>1</v>
      </c>
      <c r="E16" s="7">
        <v>43970</v>
      </c>
      <c r="F16" s="7">
        <v>44507</v>
      </c>
      <c r="G16" s="34"/>
      <c r="H16" s="8">
        <f>F16+182</f>
        <v>44689</v>
      </c>
      <c r="I16" s="11">
        <f t="shared" ca="1" si="0"/>
        <v>96</v>
      </c>
      <c r="J16" s="9" t="str">
        <f t="shared" ca="1" si="1"/>
        <v>NOT DUE</v>
      </c>
      <c r="K16" s="31"/>
      <c r="L16" s="10"/>
    </row>
    <row r="17" spans="1:12" ht="63.75" x14ac:dyDescent="0.25">
      <c r="A17" s="9" t="s">
        <v>1036</v>
      </c>
      <c r="B17" s="31" t="s">
        <v>446</v>
      </c>
      <c r="C17" s="31" t="s">
        <v>396</v>
      </c>
      <c r="D17" s="20" t="s">
        <v>1</v>
      </c>
      <c r="E17" s="7">
        <v>43970</v>
      </c>
      <c r="F17" s="7">
        <v>44507</v>
      </c>
      <c r="G17" s="34"/>
      <c r="H17" s="8">
        <f t="shared" ref="H17:H18" si="4">F17+182</f>
        <v>44689</v>
      </c>
      <c r="I17" s="11">
        <f t="shared" ca="1" si="0"/>
        <v>96</v>
      </c>
      <c r="J17" s="9" t="str">
        <f t="shared" ca="1" si="1"/>
        <v>NOT DUE</v>
      </c>
      <c r="K17" s="31"/>
      <c r="L17" s="10"/>
    </row>
    <row r="18" spans="1:12" x14ac:dyDescent="0.25">
      <c r="A18" s="9" t="s">
        <v>1037</v>
      </c>
      <c r="B18" s="31" t="s">
        <v>447</v>
      </c>
      <c r="C18" s="31" t="s">
        <v>440</v>
      </c>
      <c r="D18" s="20" t="s">
        <v>1</v>
      </c>
      <c r="E18" s="7">
        <v>43970</v>
      </c>
      <c r="F18" s="7">
        <v>44507</v>
      </c>
      <c r="G18" s="34"/>
      <c r="H18" s="8">
        <f t="shared" si="4"/>
        <v>44689</v>
      </c>
      <c r="I18" s="11">
        <f t="shared" ca="1" si="0"/>
        <v>96</v>
      </c>
      <c r="J18" s="9" t="str">
        <f t="shared" ca="1" si="1"/>
        <v>NOT DUE</v>
      </c>
      <c r="K18" s="31" t="s">
        <v>466</v>
      </c>
      <c r="L18" s="10"/>
    </row>
    <row r="19" spans="1:12" x14ac:dyDescent="0.25">
      <c r="A19" s="9" t="s">
        <v>1038</v>
      </c>
      <c r="B19" s="31" t="s">
        <v>447</v>
      </c>
      <c r="C19" s="31" t="s">
        <v>392</v>
      </c>
      <c r="D19" s="20" t="s">
        <v>430</v>
      </c>
      <c r="E19" s="7">
        <v>43970</v>
      </c>
      <c r="F19" s="7">
        <v>44566</v>
      </c>
      <c r="G19" s="34"/>
      <c r="H19" s="8">
        <f>F19+60</f>
        <v>44626</v>
      </c>
      <c r="I19" s="11">
        <f t="shared" ca="1" si="0"/>
        <v>33</v>
      </c>
      <c r="J19" s="9" t="str">
        <f t="shared" ca="1" si="1"/>
        <v>NOT DUE</v>
      </c>
      <c r="K19" s="31"/>
      <c r="L19" s="10"/>
    </row>
    <row r="20" spans="1:12" x14ac:dyDescent="0.25">
      <c r="A20" s="9" t="s">
        <v>1039</v>
      </c>
      <c r="B20" s="31" t="s">
        <v>448</v>
      </c>
      <c r="C20" s="31" t="s">
        <v>449</v>
      </c>
      <c r="D20" s="20" t="s">
        <v>1</v>
      </c>
      <c r="E20" s="7">
        <v>43970</v>
      </c>
      <c r="F20" s="7">
        <v>44507</v>
      </c>
      <c r="G20" s="34"/>
      <c r="H20" s="8">
        <f t="shared" ref="H20:H24" si="5">F20+182</f>
        <v>44689</v>
      </c>
      <c r="I20" s="11">
        <f t="shared" ca="1" si="0"/>
        <v>96</v>
      </c>
      <c r="J20" s="9" t="str">
        <f t="shared" ca="1" si="1"/>
        <v>NOT DUE</v>
      </c>
      <c r="K20" s="31" t="s">
        <v>467</v>
      </c>
      <c r="L20" s="10"/>
    </row>
    <row r="21" spans="1:12" x14ac:dyDescent="0.25">
      <c r="A21" s="9" t="s">
        <v>1040</v>
      </c>
      <c r="B21" s="31" t="s">
        <v>450</v>
      </c>
      <c r="C21" s="31" t="s">
        <v>451</v>
      </c>
      <c r="D21" s="20" t="s">
        <v>1</v>
      </c>
      <c r="E21" s="7">
        <v>43970</v>
      </c>
      <c r="F21" s="7">
        <v>44507</v>
      </c>
      <c r="G21" s="34"/>
      <c r="H21" s="8">
        <f t="shared" si="5"/>
        <v>44689</v>
      </c>
      <c r="I21" s="11">
        <f t="shared" ca="1" si="0"/>
        <v>96</v>
      </c>
      <c r="J21" s="9" t="str">
        <f t="shared" ca="1" si="1"/>
        <v>NOT DUE</v>
      </c>
      <c r="K21" s="31"/>
      <c r="L21" s="10"/>
    </row>
    <row r="22" spans="1:12" x14ac:dyDescent="0.25">
      <c r="A22" s="9" t="s">
        <v>1041</v>
      </c>
      <c r="B22" s="31" t="s">
        <v>450</v>
      </c>
      <c r="C22" s="31" t="s">
        <v>392</v>
      </c>
      <c r="D22" s="20" t="s">
        <v>430</v>
      </c>
      <c r="E22" s="7">
        <v>43970</v>
      </c>
      <c r="F22" s="7">
        <v>44566</v>
      </c>
      <c r="G22" s="34"/>
      <c r="H22" s="8">
        <f>F22+60</f>
        <v>44626</v>
      </c>
      <c r="I22" s="11">
        <f t="shared" ca="1" si="0"/>
        <v>33</v>
      </c>
      <c r="J22" s="9" t="str">
        <f t="shared" ca="1" si="1"/>
        <v>NOT DUE</v>
      </c>
      <c r="K22" s="31"/>
      <c r="L22" s="10"/>
    </row>
    <row r="23" spans="1:12" ht="25.5" x14ac:dyDescent="0.25">
      <c r="A23" s="9" t="s">
        <v>1042</v>
      </c>
      <c r="B23" s="31" t="s">
        <v>452</v>
      </c>
      <c r="C23" s="31" t="s">
        <v>400</v>
      </c>
      <c r="D23" s="20" t="s">
        <v>1</v>
      </c>
      <c r="E23" s="7">
        <v>43970</v>
      </c>
      <c r="F23" s="7">
        <v>44507</v>
      </c>
      <c r="G23" s="34"/>
      <c r="H23" s="8">
        <f t="shared" si="5"/>
        <v>44689</v>
      </c>
      <c r="I23" s="11">
        <f t="shared" ca="1" si="0"/>
        <v>96</v>
      </c>
      <c r="J23" s="9" t="str">
        <f t="shared" ca="1" si="1"/>
        <v>NOT DUE</v>
      </c>
      <c r="K23" s="31"/>
      <c r="L23" s="10"/>
    </row>
    <row r="24" spans="1:12" ht="38.25" x14ac:dyDescent="0.25">
      <c r="A24" s="9" t="s">
        <v>1043</v>
      </c>
      <c r="B24" s="31" t="s">
        <v>453</v>
      </c>
      <c r="C24" s="31" t="s">
        <v>394</v>
      </c>
      <c r="D24" s="20" t="s">
        <v>1</v>
      </c>
      <c r="E24" s="7">
        <v>43970</v>
      </c>
      <c r="F24" s="7">
        <v>44507</v>
      </c>
      <c r="G24" s="34"/>
      <c r="H24" s="8">
        <f t="shared" si="5"/>
        <v>44689</v>
      </c>
      <c r="I24" s="11">
        <f t="shared" ca="1" si="0"/>
        <v>96</v>
      </c>
      <c r="J24" s="9" t="str">
        <f t="shared" ca="1" si="1"/>
        <v>NOT DUE</v>
      </c>
      <c r="K24" s="31"/>
      <c r="L24" s="10"/>
    </row>
    <row r="25" spans="1:12" ht="38.25" x14ac:dyDescent="0.25">
      <c r="A25" s="9" t="s">
        <v>1044</v>
      </c>
      <c r="B25" s="31" t="s">
        <v>453</v>
      </c>
      <c r="C25" s="31" t="s">
        <v>392</v>
      </c>
      <c r="D25" s="20" t="s">
        <v>430</v>
      </c>
      <c r="E25" s="7">
        <v>43970</v>
      </c>
      <c r="F25" s="7">
        <v>44566</v>
      </c>
      <c r="G25" s="34"/>
      <c r="H25" s="8">
        <f>F25+60</f>
        <v>44626</v>
      </c>
      <c r="I25" s="11">
        <f t="shared" ca="1" si="0"/>
        <v>33</v>
      </c>
      <c r="J25" s="9" t="str">
        <f t="shared" ca="1" si="1"/>
        <v>NOT DUE</v>
      </c>
      <c r="K25" s="31"/>
      <c r="L25" s="10"/>
    </row>
    <row r="26" spans="1:12" x14ac:dyDescent="0.25">
      <c r="A26" s="9" t="s">
        <v>1045</v>
      </c>
      <c r="B26" s="31" t="s">
        <v>420</v>
      </c>
      <c r="C26" s="31" t="s">
        <v>421</v>
      </c>
      <c r="D26" s="20" t="s">
        <v>430</v>
      </c>
      <c r="E26" s="7">
        <v>43970</v>
      </c>
      <c r="F26" s="7">
        <v>44566</v>
      </c>
      <c r="G26" s="34"/>
      <c r="H26" s="8">
        <f>F26+60</f>
        <v>44626</v>
      </c>
      <c r="I26" s="11">
        <f t="shared" ca="1" si="0"/>
        <v>33</v>
      </c>
      <c r="J26" s="9" t="str">
        <f t="shared" ca="1" si="1"/>
        <v>NOT DUE</v>
      </c>
      <c r="K26" s="31"/>
      <c r="L26" s="10"/>
    </row>
    <row r="27" spans="1:12" x14ac:dyDescent="0.25">
      <c r="A27" s="9" t="s">
        <v>1046</v>
      </c>
      <c r="B27" s="31" t="s">
        <v>420</v>
      </c>
      <c r="C27" s="31" t="s">
        <v>423</v>
      </c>
      <c r="D27" s="20" t="s">
        <v>89</v>
      </c>
      <c r="E27" s="7">
        <v>43970</v>
      </c>
      <c r="F27" s="7">
        <v>44327</v>
      </c>
      <c r="G27" s="34"/>
      <c r="H27" s="8">
        <f t="shared" ref="H27" si="6">F27+(365)</f>
        <v>44692</v>
      </c>
      <c r="I27" s="11">
        <f t="shared" ca="1" si="0"/>
        <v>99</v>
      </c>
      <c r="J27" s="9" t="str">
        <f t="shared" ca="1" si="1"/>
        <v>NOT DUE</v>
      </c>
      <c r="K27" s="31" t="s">
        <v>432</v>
      </c>
      <c r="L27" s="10"/>
    </row>
    <row r="28" spans="1:12" ht="25.5" x14ac:dyDescent="0.25">
      <c r="A28" s="9" t="s">
        <v>1047</v>
      </c>
      <c r="B28" s="31" t="s">
        <v>425</v>
      </c>
      <c r="C28" s="31" t="s">
        <v>454</v>
      </c>
      <c r="D28" s="20" t="s">
        <v>430</v>
      </c>
      <c r="E28" s="7">
        <v>43970</v>
      </c>
      <c r="F28" s="7">
        <v>44566</v>
      </c>
      <c r="G28" s="34"/>
      <c r="H28" s="8">
        <f>F28+60</f>
        <v>44626</v>
      </c>
      <c r="I28" s="11">
        <f t="shared" ca="1" si="0"/>
        <v>33</v>
      </c>
      <c r="J28" s="9" t="str">
        <f t="shared" ca="1" si="1"/>
        <v>NOT DUE</v>
      </c>
      <c r="K28" s="31"/>
      <c r="L28" s="10"/>
    </row>
    <row r="29" spans="1:12" x14ac:dyDescent="0.25">
      <c r="A29" s="9" t="s">
        <v>1048</v>
      </c>
      <c r="B29" s="31" t="s">
        <v>425</v>
      </c>
      <c r="C29" s="31" t="s">
        <v>455</v>
      </c>
      <c r="D29" s="20" t="s">
        <v>431</v>
      </c>
      <c r="E29" s="7">
        <v>43970</v>
      </c>
      <c r="F29" s="7">
        <v>43962</v>
      </c>
      <c r="G29" s="34"/>
      <c r="H29" s="8">
        <f>F29+(365*5)</f>
        <v>45787</v>
      </c>
      <c r="I29" s="11">
        <f t="shared" ca="1" si="0"/>
        <v>1194</v>
      </c>
      <c r="J29" s="9" t="str">
        <f t="shared" ca="1" si="1"/>
        <v>NOT DUE</v>
      </c>
      <c r="K29" s="31" t="s">
        <v>468</v>
      </c>
      <c r="L29" s="10"/>
    </row>
    <row r="30" spans="1:12" ht="25.5" x14ac:dyDescent="0.25">
      <c r="A30" s="9" t="s">
        <v>1049</v>
      </c>
      <c r="B30" s="31" t="s">
        <v>456</v>
      </c>
      <c r="C30" s="31" t="s">
        <v>457</v>
      </c>
      <c r="D30" s="20" t="s">
        <v>1</v>
      </c>
      <c r="E30" s="7">
        <v>43970</v>
      </c>
      <c r="F30" s="7">
        <v>44507</v>
      </c>
      <c r="G30" s="34"/>
      <c r="H30" s="8">
        <f t="shared" ref="H30:H41" si="7">F30+182</f>
        <v>44689</v>
      </c>
      <c r="I30" s="11">
        <f t="shared" ca="1" si="0"/>
        <v>96</v>
      </c>
      <c r="J30" s="9" t="str">
        <f t="shared" ca="1" si="1"/>
        <v>NOT DUE</v>
      </c>
      <c r="K30" s="31"/>
      <c r="L30" s="10"/>
    </row>
    <row r="31" spans="1:12" ht="25.5" x14ac:dyDescent="0.25">
      <c r="A31" s="9" t="s">
        <v>1050</v>
      </c>
      <c r="B31" s="31" t="s">
        <v>458</v>
      </c>
      <c r="C31" s="31" t="s">
        <v>457</v>
      </c>
      <c r="D31" s="20" t="s">
        <v>1</v>
      </c>
      <c r="E31" s="7">
        <v>43970</v>
      </c>
      <c r="F31" s="7">
        <v>44507</v>
      </c>
      <c r="G31" s="34"/>
      <c r="H31" s="8">
        <f t="shared" si="7"/>
        <v>44689</v>
      </c>
      <c r="I31" s="11">
        <f t="shared" ca="1" si="0"/>
        <v>96</v>
      </c>
      <c r="J31" s="9" t="str">
        <f t="shared" ca="1" si="1"/>
        <v>NOT DUE</v>
      </c>
      <c r="K31" s="31"/>
      <c r="L31" s="10"/>
    </row>
    <row r="32" spans="1:12" ht="25.5" x14ac:dyDescent="0.25">
      <c r="A32" s="9" t="s">
        <v>1051</v>
      </c>
      <c r="B32" s="31" t="s">
        <v>406</v>
      </c>
      <c r="C32" s="31" t="s">
        <v>457</v>
      </c>
      <c r="D32" s="20" t="s">
        <v>1</v>
      </c>
      <c r="E32" s="7">
        <v>43970</v>
      </c>
      <c r="F32" s="7">
        <v>44507</v>
      </c>
      <c r="G32" s="34"/>
      <c r="H32" s="8">
        <f t="shared" si="7"/>
        <v>44689</v>
      </c>
      <c r="I32" s="11">
        <f t="shared" ca="1" si="0"/>
        <v>96</v>
      </c>
      <c r="J32" s="9" t="str">
        <f t="shared" ca="1" si="1"/>
        <v>NOT DUE</v>
      </c>
      <c r="K32" s="31"/>
      <c r="L32" s="10"/>
    </row>
    <row r="33" spans="1:12" ht="25.5" x14ac:dyDescent="0.25">
      <c r="A33" s="9" t="s">
        <v>1052</v>
      </c>
      <c r="B33" s="31" t="s">
        <v>407</v>
      </c>
      <c r="C33" s="31" t="s">
        <v>457</v>
      </c>
      <c r="D33" s="20" t="s">
        <v>1</v>
      </c>
      <c r="E33" s="7">
        <v>43970</v>
      </c>
      <c r="F33" s="7">
        <v>44507</v>
      </c>
      <c r="G33" s="34"/>
      <c r="H33" s="8">
        <f t="shared" si="7"/>
        <v>44689</v>
      </c>
      <c r="I33" s="11">
        <f t="shared" ca="1" si="0"/>
        <v>96</v>
      </c>
      <c r="J33" s="9" t="str">
        <f t="shared" ca="1" si="1"/>
        <v>NOT DUE</v>
      </c>
      <c r="K33" s="31"/>
      <c r="L33" s="10"/>
    </row>
    <row r="34" spans="1:12" ht="25.5" x14ac:dyDescent="0.25">
      <c r="A34" s="9" t="s">
        <v>1053</v>
      </c>
      <c r="B34" s="31" t="s">
        <v>408</v>
      </c>
      <c r="C34" s="31" t="s">
        <v>457</v>
      </c>
      <c r="D34" s="20" t="s">
        <v>1</v>
      </c>
      <c r="E34" s="7">
        <v>43970</v>
      </c>
      <c r="F34" s="7">
        <v>44507</v>
      </c>
      <c r="G34" s="34"/>
      <c r="H34" s="8">
        <f t="shared" si="7"/>
        <v>44689</v>
      </c>
      <c r="I34" s="11">
        <f t="shared" ca="1" si="0"/>
        <v>96</v>
      </c>
      <c r="J34" s="9" t="str">
        <f t="shared" ca="1" si="1"/>
        <v>NOT DUE</v>
      </c>
      <c r="K34" s="31"/>
      <c r="L34" s="10"/>
    </row>
    <row r="35" spans="1:12" ht="25.5" x14ac:dyDescent="0.25">
      <c r="A35" s="9" t="s">
        <v>1054</v>
      </c>
      <c r="B35" s="31" t="s">
        <v>459</v>
      </c>
      <c r="C35" s="31" t="s">
        <v>457</v>
      </c>
      <c r="D35" s="20" t="s">
        <v>1</v>
      </c>
      <c r="E35" s="7">
        <v>43970</v>
      </c>
      <c r="F35" s="7">
        <v>44507</v>
      </c>
      <c r="G35" s="34"/>
      <c r="H35" s="8">
        <f t="shared" si="7"/>
        <v>44689</v>
      </c>
      <c r="I35" s="11">
        <f t="shared" ref="I35:I45" ca="1" si="8">IF(ISBLANK(H35),"",H35-DATE(YEAR(NOW()),MONTH(NOW()),DAY(NOW())))</f>
        <v>96</v>
      </c>
      <c r="J35" s="9" t="str">
        <f t="shared" ref="J35:J45" ca="1" si="9">IF(I35="","",IF(I35&lt;0,"OVERDUE","NOT DUE"))</f>
        <v>NOT DUE</v>
      </c>
      <c r="K35" s="31"/>
      <c r="L35" s="10"/>
    </row>
    <row r="36" spans="1:12" ht="25.5" x14ac:dyDescent="0.25">
      <c r="A36" s="9" t="s">
        <v>1055</v>
      </c>
      <c r="B36" s="31" t="s">
        <v>410</v>
      </c>
      <c r="C36" s="31" t="s">
        <v>457</v>
      </c>
      <c r="D36" s="20" t="s">
        <v>1</v>
      </c>
      <c r="E36" s="7">
        <v>43970</v>
      </c>
      <c r="F36" s="7">
        <v>44507</v>
      </c>
      <c r="G36" s="34"/>
      <c r="H36" s="8">
        <f t="shared" si="7"/>
        <v>44689</v>
      </c>
      <c r="I36" s="11">
        <f t="shared" ca="1" si="8"/>
        <v>96</v>
      </c>
      <c r="J36" s="9" t="str">
        <f t="shared" ca="1" si="9"/>
        <v>NOT DUE</v>
      </c>
      <c r="K36" s="31"/>
      <c r="L36" s="10"/>
    </row>
    <row r="37" spans="1:12" ht="25.5" x14ac:dyDescent="0.25">
      <c r="A37" s="9" t="s">
        <v>1056</v>
      </c>
      <c r="B37" s="31" t="s">
        <v>411</v>
      </c>
      <c r="C37" s="31" t="s">
        <v>457</v>
      </c>
      <c r="D37" s="20" t="s">
        <v>1</v>
      </c>
      <c r="E37" s="7">
        <v>43970</v>
      </c>
      <c r="F37" s="7">
        <v>44507</v>
      </c>
      <c r="G37" s="34"/>
      <c r="H37" s="8">
        <f t="shared" si="7"/>
        <v>44689</v>
      </c>
      <c r="I37" s="11">
        <f t="shared" ca="1" si="8"/>
        <v>96</v>
      </c>
      <c r="J37" s="9" t="str">
        <f t="shared" ca="1" si="9"/>
        <v>NOT DUE</v>
      </c>
      <c r="K37" s="31"/>
      <c r="L37" s="10"/>
    </row>
    <row r="38" spans="1:12" ht="25.5" x14ac:dyDescent="0.25">
      <c r="A38" s="9" t="s">
        <v>1057</v>
      </c>
      <c r="B38" s="31" t="s">
        <v>412</v>
      </c>
      <c r="C38" s="31" t="s">
        <v>457</v>
      </c>
      <c r="D38" s="20" t="s">
        <v>1</v>
      </c>
      <c r="E38" s="7">
        <v>43970</v>
      </c>
      <c r="F38" s="7">
        <v>44507</v>
      </c>
      <c r="G38" s="34"/>
      <c r="H38" s="8">
        <f t="shared" si="7"/>
        <v>44689</v>
      </c>
      <c r="I38" s="11">
        <f t="shared" ca="1" si="8"/>
        <v>96</v>
      </c>
      <c r="J38" s="9" t="str">
        <f t="shared" ca="1" si="9"/>
        <v>NOT DUE</v>
      </c>
      <c r="K38" s="31"/>
      <c r="L38" s="10"/>
    </row>
    <row r="39" spans="1:12" ht="25.5" x14ac:dyDescent="0.25">
      <c r="A39" s="9" t="s">
        <v>1058</v>
      </c>
      <c r="B39" s="31" t="s">
        <v>413</v>
      </c>
      <c r="C39" s="31" t="s">
        <v>457</v>
      </c>
      <c r="D39" s="20" t="s">
        <v>1</v>
      </c>
      <c r="E39" s="7">
        <v>43970</v>
      </c>
      <c r="F39" s="7">
        <v>44507</v>
      </c>
      <c r="G39" s="34"/>
      <c r="H39" s="8">
        <f t="shared" si="7"/>
        <v>44689</v>
      </c>
      <c r="I39" s="11">
        <f t="shared" ca="1" si="8"/>
        <v>96</v>
      </c>
      <c r="J39" s="9" t="str">
        <f t="shared" ca="1" si="9"/>
        <v>NOT DUE</v>
      </c>
      <c r="K39" s="31"/>
      <c r="L39" s="10"/>
    </row>
    <row r="40" spans="1:12" ht="25.5" x14ac:dyDescent="0.25">
      <c r="A40" s="9" t="s">
        <v>1059</v>
      </c>
      <c r="B40" s="31" t="s">
        <v>414</v>
      </c>
      <c r="C40" s="31" t="s">
        <v>457</v>
      </c>
      <c r="D40" s="20" t="s">
        <v>1</v>
      </c>
      <c r="E40" s="7">
        <v>43970</v>
      </c>
      <c r="F40" s="7">
        <v>44507</v>
      </c>
      <c r="G40" s="34"/>
      <c r="H40" s="8">
        <f t="shared" si="7"/>
        <v>44689</v>
      </c>
      <c r="I40" s="11">
        <f t="shared" ca="1" si="8"/>
        <v>96</v>
      </c>
      <c r="J40" s="9" t="str">
        <f t="shared" ca="1" si="9"/>
        <v>NOT DUE</v>
      </c>
      <c r="K40" s="31"/>
      <c r="L40" s="10"/>
    </row>
    <row r="41" spans="1:12" ht="25.5" x14ac:dyDescent="0.25">
      <c r="A41" s="9" t="s">
        <v>1060</v>
      </c>
      <c r="B41" s="31" t="s">
        <v>415</v>
      </c>
      <c r="C41" s="31" t="s">
        <v>457</v>
      </c>
      <c r="D41" s="20" t="s">
        <v>1</v>
      </c>
      <c r="E41" s="7">
        <v>43970</v>
      </c>
      <c r="F41" s="7">
        <v>44507</v>
      </c>
      <c r="G41" s="34"/>
      <c r="H41" s="8">
        <f t="shared" si="7"/>
        <v>44689</v>
      </c>
      <c r="I41" s="11">
        <f t="shared" ca="1" si="8"/>
        <v>96</v>
      </c>
      <c r="J41" s="9" t="str">
        <f t="shared" ca="1" si="9"/>
        <v>NOT DUE</v>
      </c>
      <c r="K41" s="31"/>
      <c r="L41" s="10"/>
    </row>
    <row r="42" spans="1:12" ht="38.25" x14ac:dyDescent="0.25">
      <c r="A42" s="9" t="s">
        <v>1061</v>
      </c>
      <c r="B42" s="31" t="s">
        <v>402</v>
      </c>
      <c r="C42" s="31" t="s">
        <v>392</v>
      </c>
      <c r="D42" s="20" t="s">
        <v>430</v>
      </c>
      <c r="E42" s="7">
        <v>43970</v>
      </c>
      <c r="F42" s="7">
        <v>44566</v>
      </c>
      <c r="G42" s="34"/>
      <c r="H42" s="8">
        <f>F42+60</f>
        <v>44626</v>
      </c>
      <c r="I42" s="11">
        <f t="shared" ca="1" si="8"/>
        <v>33</v>
      </c>
      <c r="J42" s="9" t="str">
        <f t="shared" ca="1" si="9"/>
        <v>NOT DUE</v>
      </c>
      <c r="K42" s="31"/>
      <c r="L42" s="10"/>
    </row>
    <row r="43" spans="1:12" ht="38.25" x14ac:dyDescent="0.25">
      <c r="A43" s="9" t="s">
        <v>1062</v>
      </c>
      <c r="B43" s="31" t="s">
        <v>402</v>
      </c>
      <c r="C43" s="31" t="s">
        <v>460</v>
      </c>
      <c r="D43" s="20" t="s">
        <v>1</v>
      </c>
      <c r="E43" s="7">
        <v>43970</v>
      </c>
      <c r="F43" s="7">
        <v>44507</v>
      </c>
      <c r="G43" s="34"/>
      <c r="H43" s="8">
        <f>F43+182</f>
        <v>44689</v>
      </c>
      <c r="I43" s="11">
        <f t="shared" ca="1" si="8"/>
        <v>96</v>
      </c>
      <c r="J43" s="9" t="str">
        <f t="shared" ca="1" si="9"/>
        <v>NOT DUE</v>
      </c>
      <c r="K43" s="31"/>
      <c r="L43" s="10"/>
    </row>
    <row r="44" spans="1:12" ht="26.45" customHeight="1" x14ac:dyDescent="0.25">
      <c r="A44" s="9" t="s">
        <v>1063</v>
      </c>
      <c r="B44" s="31" t="s">
        <v>461</v>
      </c>
      <c r="C44" s="31" t="s">
        <v>462</v>
      </c>
      <c r="D44" s="20" t="s">
        <v>89</v>
      </c>
      <c r="E44" s="7">
        <v>43970</v>
      </c>
      <c r="F44" s="7">
        <v>44327</v>
      </c>
      <c r="G44" s="34"/>
      <c r="H44" s="8">
        <f t="shared" ref="H44" si="10">F44+(365)</f>
        <v>44692</v>
      </c>
      <c r="I44" s="11">
        <f t="shared" ca="1" si="8"/>
        <v>99</v>
      </c>
      <c r="J44" s="9" t="str">
        <f t="shared" ca="1" si="9"/>
        <v>NOT DUE</v>
      </c>
      <c r="K44" s="78" t="s">
        <v>469</v>
      </c>
      <c r="L44" s="10"/>
    </row>
    <row r="45" spans="1:12" ht="26.45" customHeight="1" x14ac:dyDescent="0.25">
      <c r="A45" s="9" t="s">
        <v>1064</v>
      </c>
      <c r="B45" s="31" t="s">
        <v>463</v>
      </c>
      <c r="C45" s="31" t="s">
        <v>464</v>
      </c>
      <c r="D45" s="20" t="s">
        <v>431</v>
      </c>
      <c r="E45" s="7">
        <v>43970</v>
      </c>
      <c r="F45" s="7">
        <v>43962</v>
      </c>
      <c r="G45" s="34"/>
      <c r="H45" s="8">
        <f>F45+(365*5)</f>
        <v>45787</v>
      </c>
      <c r="I45" s="11">
        <f t="shared" ca="1" si="8"/>
        <v>1194</v>
      </c>
      <c r="J45" s="9" t="str">
        <f t="shared" ca="1" si="9"/>
        <v>NOT DUE</v>
      </c>
      <c r="K45" s="78" t="s">
        <v>470</v>
      </c>
      <c r="L45" s="10"/>
    </row>
    <row r="49" spans="2:8" x14ac:dyDescent="0.25">
      <c r="B49" t="s">
        <v>1414</v>
      </c>
      <c r="D49" s="27" t="s">
        <v>1415</v>
      </c>
      <c r="G49" t="s">
        <v>1416</v>
      </c>
    </row>
    <row r="52" spans="2:8" x14ac:dyDescent="0.25">
      <c r="C52" s="71"/>
      <c r="G52" s="72"/>
      <c r="H52" s="72"/>
    </row>
    <row r="53" spans="2:8" x14ac:dyDescent="0.25">
      <c r="B53" s="23"/>
      <c r="C53" s="69"/>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2">
    <mergeCell ref="G55:H55"/>
    <mergeCell ref="A4:B4"/>
    <mergeCell ref="D4:E4"/>
    <mergeCell ref="A5:B5"/>
    <mergeCell ref="A1:B1"/>
    <mergeCell ref="D1:E1"/>
    <mergeCell ref="A2:B2"/>
    <mergeCell ref="D2:E2"/>
    <mergeCell ref="A3:B3"/>
    <mergeCell ref="D3:E3"/>
    <mergeCell ref="D54:E54"/>
    <mergeCell ref="G54:H54"/>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G45" sqref="G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471</v>
      </c>
      <c r="D3" s="190" t="s">
        <v>9</v>
      </c>
      <c r="E3" s="190"/>
      <c r="F3" s="3" t="s">
        <v>1065</v>
      </c>
    </row>
    <row r="4" spans="1:12" ht="18" customHeight="1" x14ac:dyDescent="0.25">
      <c r="A4" s="189" t="s">
        <v>22</v>
      </c>
      <c r="B4" s="189"/>
      <c r="C4" s="17" t="s">
        <v>436</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1066</v>
      </c>
      <c r="B8" s="31" t="s">
        <v>437</v>
      </c>
      <c r="C8" s="31" t="s">
        <v>438</v>
      </c>
      <c r="D8" s="20" t="s">
        <v>1</v>
      </c>
      <c r="E8" s="7">
        <v>43970</v>
      </c>
      <c r="F8" s="7">
        <v>44507</v>
      </c>
      <c r="G8" s="34"/>
      <c r="H8" s="8">
        <f>F8+182</f>
        <v>44689</v>
      </c>
      <c r="I8" s="11">
        <f t="shared" ref="I8:I45" ca="1" si="0">IF(ISBLANK(H8),"",H8-DATE(YEAR(NOW()),MONTH(NOW()),DAY(NOW())))</f>
        <v>96</v>
      </c>
      <c r="J8" s="9" t="str">
        <f t="shared" ref="J8:J45" ca="1" si="1">IF(I8="","",IF(I8&lt;0,"OVERDUE","NOT DUE"))</f>
        <v>NOT DUE</v>
      </c>
      <c r="K8" s="31"/>
      <c r="L8" s="10"/>
    </row>
    <row r="9" spans="1:12" x14ac:dyDescent="0.25">
      <c r="A9" s="9" t="s">
        <v>1067</v>
      </c>
      <c r="B9" s="31" t="s">
        <v>439</v>
      </c>
      <c r="C9" s="31" t="s">
        <v>392</v>
      </c>
      <c r="D9" s="20" t="s">
        <v>430</v>
      </c>
      <c r="E9" s="7">
        <v>43970</v>
      </c>
      <c r="F9" s="7">
        <v>44566</v>
      </c>
      <c r="G9" s="34"/>
      <c r="H9" s="8">
        <f>F9+60</f>
        <v>44626</v>
      </c>
      <c r="I9" s="11">
        <f t="shared" ca="1" si="0"/>
        <v>33</v>
      </c>
      <c r="J9" s="9" t="str">
        <f t="shared" ca="1" si="1"/>
        <v>NOT DUE</v>
      </c>
      <c r="K9" s="31"/>
      <c r="L9" s="10"/>
    </row>
    <row r="10" spans="1:12" x14ac:dyDescent="0.25">
      <c r="A10" s="9" t="s">
        <v>1068</v>
      </c>
      <c r="B10" s="31" t="s">
        <v>439</v>
      </c>
      <c r="C10" s="31" t="s">
        <v>440</v>
      </c>
      <c r="D10" s="20" t="s">
        <v>1</v>
      </c>
      <c r="E10" s="7">
        <v>43970</v>
      </c>
      <c r="F10" s="7">
        <v>44507</v>
      </c>
      <c r="G10" s="34"/>
      <c r="H10" s="8">
        <f t="shared" ref="H10:H11" si="2">F10+182</f>
        <v>44689</v>
      </c>
      <c r="I10" s="11">
        <f t="shared" ca="1" si="0"/>
        <v>96</v>
      </c>
      <c r="J10" s="9" t="str">
        <f t="shared" ca="1" si="1"/>
        <v>NOT DUE</v>
      </c>
      <c r="K10" s="31"/>
      <c r="L10" s="10"/>
    </row>
    <row r="11" spans="1:12" ht="25.5" x14ac:dyDescent="0.25">
      <c r="A11" s="9" t="s">
        <v>1069</v>
      </c>
      <c r="B11" s="31" t="s">
        <v>389</v>
      </c>
      <c r="C11" s="31" t="s">
        <v>441</v>
      </c>
      <c r="D11" s="20" t="s">
        <v>1</v>
      </c>
      <c r="E11" s="7">
        <v>43970</v>
      </c>
      <c r="F11" s="7">
        <v>44507</v>
      </c>
      <c r="G11" s="34"/>
      <c r="H11" s="8">
        <f t="shared" si="2"/>
        <v>44689</v>
      </c>
      <c r="I11" s="11">
        <f t="shared" ca="1" si="0"/>
        <v>96</v>
      </c>
      <c r="J11" s="9" t="str">
        <f t="shared" ca="1" si="1"/>
        <v>NOT DUE</v>
      </c>
      <c r="K11" s="31"/>
      <c r="L11" s="10"/>
    </row>
    <row r="12" spans="1:12" ht="25.5" x14ac:dyDescent="0.25">
      <c r="A12" s="9" t="s">
        <v>1070</v>
      </c>
      <c r="B12" s="31" t="s">
        <v>389</v>
      </c>
      <c r="C12" s="31" t="s">
        <v>392</v>
      </c>
      <c r="D12" s="20" t="s">
        <v>465</v>
      </c>
      <c r="E12" s="7">
        <v>43970</v>
      </c>
      <c r="F12" s="7">
        <v>44566</v>
      </c>
      <c r="G12" s="34"/>
      <c r="H12" s="8">
        <f t="shared" ref="H12:H13" si="3">F12+60</f>
        <v>44626</v>
      </c>
      <c r="I12" s="11">
        <f t="shared" ca="1" si="0"/>
        <v>33</v>
      </c>
      <c r="J12" s="9" t="str">
        <f t="shared" ca="1" si="1"/>
        <v>NOT DUE</v>
      </c>
      <c r="K12" s="31"/>
      <c r="L12" s="10"/>
    </row>
    <row r="13" spans="1:12" x14ac:dyDescent="0.25">
      <c r="A13" s="9" t="s">
        <v>1071</v>
      </c>
      <c r="B13" s="31" t="s">
        <v>442</v>
      </c>
      <c r="C13" s="31" t="s">
        <v>392</v>
      </c>
      <c r="D13" s="20" t="s">
        <v>430</v>
      </c>
      <c r="E13" s="7">
        <v>43970</v>
      </c>
      <c r="F13" s="7">
        <v>44566</v>
      </c>
      <c r="G13" s="34"/>
      <c r="H13" s="8">
        <f t="shared" si="3"/>
        <v>44626</v>
      </c>
      <c r="I13" s="11">
        <f t="shared" ca="1" si="0"/>
        <v>33</v>
      </c>
      <c r="J13" s="9" t="str">
        <f t="shared" ca="1" si="1"/>
        <v>NOT DUE</v>
      </c>
      <c r="K13" s="31"/>
      <c r="L13" s="10"/>
    </row>
    <row r="14" spans="1:12" x14ac:dyDescent="0.25">
      <c r="A14" s="9" t="s">
        <v>1072</v>
      </c>
      <c r="B14" s="31" t="s">
        <v>442</v>
      </c>
      <c r="C14" s="31" t="s">
        <v>443</v>
      </c>
      <c r="D14" s="20" t="s">
        <v>1</v>
      </c>
      <c r="E14" s="7">
        <v>43970</v>
      </c>
      <c r="F14" s="7">
        <v>44507</v>
      </c>
      <c r="G14" s="34"/>
      <c r="H14" s="8">
        <f>F14+182</f>
        <v>44689</v>
      </c>
      <c r="I14" s="11">
        <f t="shared" ca="1" si="0"/>
        <v>96</v>
      </c>
      <c r="J14" s="9" t="str">
        <f t="shared" ca="1" si="1"/>
        <v>NOT DUE</v>
      </c>
      <c r="K14" s="31"/>
      <c r="L14" s="10"/>
    </row>
    <row r="15" spans="1:12" x14ac:dyDescent="0.25">
      <c r="A15" s="9" t="s">
        <v>1073</v>
      </c>
      <c r="B15" s="31" t="s">
        <v>444</v>
      </c>
      <c r="C15" s="31" t="s">
        <v>392</v>
      </c>
      <c r="D15" s="20" t="s">
        <v>430</v>
      </c>
      <c r="E15" s="7">
        <v>43970</v>
      </c>
      <c r="F15" s="7">
        <v>44566</v>
      </c>
      <c r="G15" s="34"/>
      <c r="H15" s="8">
        <f>F15+60</f>
        <v>44626</v>
      </c>
      <c r="I15" s="11">
        <f t="shared" ca="1" si="0"/>
        <v>33</v>
      </c>
      <c r="J15" s="9" t="str">
        <f t="shared" ca="1" si="1"/>
        <v>NOT DUE</v>
      </c>
      <c r="K15" s="31"/>
      <c r="L15" s="10"/>
    </row>
    <row r="16" spans="1:12" x14ac:dyDescent="0.25">
      <c r="A16" s="9" t="s">
        <v>1074</v>
      </c>
      <c r="B16" s="31" t="s">
        <v>444</v>
      </c>
      <c r="C16" s="31" t="s">
        <v>445</v>
      </c>
      <c r="D16" s="20" t="s">
        <v>1</v>
      </c>
      <c r="E16" s="7">
        <v>43970</v>
      </c>
      <c r="F16" s="7">
        <v>44507</v>
      </c>
      <c r="G16" s="34"/>
      <c r="H16" s="8">
        <f>F16+182</f>
        <v>44689</v>
      </c>
      <c r="I16" s="11">
        <f t="shared" ca="1" si="0"/>
        <v>96</v>
      </c>
      <c r="J16" s="9" t="str">
        <f t="shared" ca="1" si="1"/>
        <v>NOT DUE</v>
      </c>
      <c r="K16" s="31"/>
      <c r="L16" s="10"/>
    </row>
    <row r="17" spans="1:12" ht="63.75" x14ac:dyDescent="0.25">
      <c r="A17" s="9" t="s">
        <v>1075</v>
      </c>
      <c r="B17" s="31" t="s">
        <v>446</v>
      </c>
      <c r="C17" s="31" t="s">
        <v>396</v>
      </c>
      <c r="D17" s="20" t="s">
        <v>1</v>
      </c>
      <c r="E17" s="7">
        <v>43970</v>
      </c>
      <c r="F17" s="7">
        <v>44507</v>
      </c>
      <c r="G17" s="34"/>
      <c r="H17" s="8">
        <f t="shared" ref="H17:H18" si="4">F17+182</f>
        <v>44689</v>
      </c>
      <c r="I17" s="11">
        <f t="shared" ca="1" si="0"/>
        <v>96</v>
      </c>
      <c r="J17" s="9" t="str">
        <f t="shared" ca="1" si="1"/>
        <v>NOT DUE</v>
      </c>
      <c r="K17" s="31"/>
      <c r="L17" s="10"/>
    </row>
    <row r="18" spans="1:12" x14ac:dyDescent="0.25">
      <c r="A18" s="9" t="s">
        <v>1076</v>
      </c>
      <c r="B18" s="31" t="s">
        <v>447</v>
      </c>
      <c r="C18" s="31" t="s">
        <v>440</v>
      </c>
      <c r="D18" s="20" t="s">
        <v>1</v>
      </c>
      <c r="E18" s="7">
        <v>43970</v>
      </c>
      <c r="F18" s="7">
        <v>44507</v>
      </c>
      <c r="G18" s="34"/>
      <c r="H18" s="8">
        <f t="shared" si="4"/>
        <v>44689</v>
      </c>
      <c r="I18" s="11">
        <f t="shared" ca="1" si="0"/>
        <v>96</v>
      </c>
      <c r="J18" s="9" t="str">
        <f t="shared" ca="1" si="1"/>
        <v>NOT DUE</v>
      </c>
      <c r="K18" s="31" t="s">
        <v>466</v>
      </c>
      <c r="L18" s="10"/>
    </row>
    <row r="19" spans="1:12" x14ac:dyDescent="0.25">
      <c r="A19" s="9" t="s">
        <v>1077</v>
      </c>
      <c r="B19" s="31" t="s">
        <v>447</v>
      </c>
      <c r="C19" s="31" t="s">
        <v>392</v>
      </c>
      <c r="D19" s="20" t="s">
        <v>430</v>
      </c>
      <c r="E19" s="7">
        <v>43970</v>
      </c>
      <c r="F19" s="7">
        <v>44566</v>
      </c>
      <c r="G19" s="34"/>
      <c r="H19" s="8">
        <f>F19+60</f>
        <v>44626</v>
      </c>
      <c r="I19" s="11">
        <f t="shared" ca="1" si="0"/>
        <v>33</v>
      </c>
      <c r="J19" s="9" t="str">
        <f t="shared" ca="1" si="1"/>
        <v>NOT DUE</v>
      </c>
      <c r="K19" s="31"/>
      <c r="L19" s="10"/>
    </row>
    <row r="20" spans="1:12" x14ac:dyDescent="0.25">
      <c r="A20" s="9" t="s">
        <v>1078</v>
      </c>
      <c r="B20" s="31" t="s">
        <v>448</v>
      </c>
      <c r="C20" s="31" t="s">
        <v>449</v>
      </c>
      <c r="D20" s="20" t="s">
        <v>1</v>
      </c>
      <c r="E20" s="7">
        <v>43970</v>
      </c>
      <c r="F20" s="7">
        <v>44507</v>
      </c>
      <c r="G20" s="34"/>
      <c r="H20" s="8">
        <f t="shared" ref="H20:H24" si="5">F20+182</f>
        <v>44689</v>
      </c>
      <c r="I20" s="11">
        <f t="shared" ca="1" si="0"/>
        <v>96</v>
      </c>
      <c r="J20" s="9" t="str">
        <f t="shared" ca="1" si="1"/>
        <v>NOT DUE</v>
      </c>
      <c r="K20" s="31" t="s">
        <v>467</v>
      </c>
      <c r="L20" s="10"/>
    </row>
    <row r="21" spans="1:12" x14ac:dyDescent="0.25">
      <c r="A21" s="9" t="s">
        <v>1079</v>
      </c>
      <c r="B21" s="31" t="s">
        <v>450</v>
      </c>
      <c r="C21" s="31" t="s">
        <v>451</v>
      </c>
      <c r="D21" s="20" t="s">
        <v>1</v>
      </c>
      <c r="E21" s="7">
        <v>43970</v>
      </c>
      <c r="F21" s="7">
        <v>44507</v>
      </c>
      <c r="G21" s="34"/>
      <c r="H21" s="8">
        <f t="shared" si="5"/>
        <v>44689</v>
      </c>
      <c r="I21" s="11">
        <f t="shared" ca="1" si="0"/>
        <v>96</v>
      </c>
      <c r="J21" s="9" t="str">
        <f t="shared" ca="1" si="1"/>
        <v>NOT DUE</v>
      </c>
      <c r="K21" s="31"/>
      <c r="L21" s="10"/>
    </row>
    <row r="22" spans="1:12" x14ac:dyDescent="0.25">
      <c r="A22" s="9" t="s">
        <v>1080</v>
      </c>
      <c r="B22" s="31" t="s">
        <v>450</v>
      </c>
      <c r="C22" s="31" t="s">
        <v>392</v>
      </c>
      <c r="D22" s="20" t="s">
        <v>430</v>
      </c>
      <c r="E22" s="7">
        <v>43970</v>
      </c>
      <c r="F22" s="7">
        <v>44566</v>
      </c>
      <c r="G22" s="34"/>
      <c r="H22" s="8">
        <f>F22+60</f>
        <v>44626</v>
      </c>
      <c r="I22" s="11">
        <f t="shared" ca="1" si="0"/>
        <v>33</v>
      </c>
      <c r="J22" s="9" t="str">
        <f t="shared" ca="1" si="1"/>
        <v>NOT DUE</v>
      </c>
      <c r="K22" s="31"/>
      <c r="L22" s="10"/>
    </row>
    <row r="23" spans="1:12" ht="25.5" x14ac:dyDescent="0.25">
      <c r="A23" s="9" t="s">
        <v>1081</v>
      </c>
      <c r="B23" s="31" t="s">
        <v>452</v>
      </c>
      <c r="C23" s="31" t="s">
        <v>400</v>
      </c>
      <c r="D23" s="20" t="s">
        <v>1</v>
      </c>
      <c r="E23" s="7">
        <v>43970</v>
      </c>
      <c r="F23" s="7">
        <v>44507</v>
      </c>
      <c r="G23" s="34"/>
      <c r="H23" s="8">
        <f t="shared" si="5"/>
        <v>44689</v>
      </c>
      <c r="I23" s="11">
        <f t="shared" ca="1" si="0"/>
        <v>96</v>
      </c>
      <c r="J23" s="9" t="str">
        <f t="shared" ca="1" si="1"/>
        <v>NOT DUE</v>
      </c>
      <c r="K23" s="31"/>
      <c r="L23" s="10"/>
    </row>
    <row r="24" spans="1:12" ht="38.25" x14ac:dyDescent="0.25">
      <c r="A24" s="9" t="s">
        <v>1082</v>
      </c>
      <c r="B24" s="31" t="s">
        <v>453</v>
      </c>
      <c r="C24" s="31" t="s">
        <v>394</v>
      </c>
      <c r="D24" s="20" t="s">
        <v>1</v>
      </c>
      <c r="E24" s="7">
        <v>43970</v>
      </c>
      <c r="F24" s="7">
        <v>44507</v>
      </c>
      <c r="G24" s="34"/>
      <c r="H24" s="8">
        <f t="shared" si="5"/>
        <v>44689</v>
      </c>
      <c r="I24" s="11">
        <f t="shared" ca="1" si="0"/>
        <v>96</v>
      </c>
      <c r="J24" s="9" t="str">
        <f t="shared" ca="1" si="1"/>
        <v>NOT DUE</v>
      </c>
      <c r="K24" s="31"/>
      <c r="L24" s="10"/>
    </row>
    <row r="25" spans="1:12" ht="38.25" x14ac:dyDescent="0.25">
      <c r="A25" s="9" t="s">
        <v>1083</v>
      </c>
      <c r="B25" s="31" t="s">
        <v>453</v>
      </c>
      <c r="C25" s="31" t="s">
        <v>392</v>
      </c>
      <c r="D25" s="20" t="s">
        <v>430</v>
      </c>
      <c r="E25" s="7">
        <v>43970</v>
      </c>
      <c r="F25" s="7">
        <v>44566</v>
      </c>
      <c r="G25" s="34"/>
      <c r="H25" s="8">
        <f>F25+60</f>
        <v>44626</v>
      </c>
      <c r="I25" s="11">
        <f t="shared" ca="1" si="0"/>
        <v>33</v>
      </c>
      <c r="J25" s="9" t="str">
        <f t="shared" ca="1" si="1"/>
        <v>NOT DUE</v>
      </c>
      <c r="K25" s="31"/>
      <c r="L25" s="10"/>
    </row>
    <row r="26" spans="1:12" x14ac:dyDescent="0.25">
      <c r="A26" s="9" t="s">
        <v>1084</v>
      </c>
      <c r="B26" s="31" t="s">
        <v>420</v>
      </c>
      <c r="C26" s="31" t="s">
        <v>421</v>
      </c>
      <c r="D26" s="20" t="s">
        <v>430</v>
      </c>
      <c r="E26" s="7">
        <v>43970</v>
      </c>
      <c r="F26" s="7">
        <v>44566</v>
      </c>
      <c r="G26" s="34"/>
      <c r="H26" s="8">
        <f>F26+60</f>
        <v>44626</v>
      </c>
      <c r="I26" s="11">
        <f t="shared" ca="1" si="0"/>
        <v>33</v>
      </c>
      <c r="J26" s="9" t="str">
        <f t="shared" ca="1" si="1"/>
        <v>NOT DUE</v>
      </c>
      <c r="K26" s="31"/>
      <c r="L26" s="10"/>
    </row>
    <row r="27" spans="1:12" x14ac:dyDescent="0.25">
      <c r="A27" s="9" t="s">
        <v>1085</v>
      </c>
      <c r="B27" s="31" t="s">
        <v>420</v>
      </c>
      <c r="C27" s="31" t="s">
        <v>423</v>
      </c>
      <c r="D27" s="20" t="s">
        <v>89</v>
      </c>
      <c r="E27" s="7">
        <v>43970</v>
      </c>
      <c r="F27" s="7">
        <v>44327</v>
      </c>
      <c r="G27" s="34"/>
      <c r="H27" s="8">
        <f t="shared" ref="H27" si="6">F27+(365)</f>
        <v>44692</v>
      </c>
      <c r="I27" s="11">
        <f t="shared" ca="1" si="0"/>
        <v>99</v>
      </c>
      <c r="J27" s="9" t="str">
        <f t="shared" ca="1" si="1"/>
        <v>NOT DUE</v>
      </c>
      <c r="K27" s="31" t="s">
        <v>432</v>
      </c>
      <c r="L27" s="10"/>
    </row>
    <row r="28" spans="1:12" ht="25.5" x14ac:dyDescent="0.25">
      <c r="A28" s="9" t="s">
        <v>1086</v>
      </c>
      <c r="B28" s="31" t="s">
        <v>425</v>
      </c>
      <c r="C28" s="31" t="s">
        <v>454</v>
      </c>
      <c r="D28" s="20" t="s">
        <v>430</v>
      </c>
      <c r="E28" s="7">
        <v>43970</v>
      </c>
      <c r="F28" s="7">
        <v>44566</v>
      </c>
      <c r="G28" s="34"/>
      <c r="H28" s="8">
        <f>F28+60</f>
        <v>44626</v>
      </c>
      <c r="I28" s="11">
        <f t="shared" ca="1" si="0"/>
        <v>33</v>
      </c>
      <c r="J28" s="9" t="str">
        <f t="shared" ca="1" si="1"/>
        <v>NOT DUE</v>
      </c>
      <c r="K28" s="31"/>
      <c r="L28" s="10"/>
    </row>
    <row r="29" spans="1:12" ht="24" x14ac:dyDescent="0.25">
      <c r="A29" s="9" t="s">
        <v>1087</v>
      </c>
      <c r="B29" s="31" t="s">
        <v>425</v>
      </c>
      <c r="C29" s="31" t="s">
        <v>455</v>
      </c>
      <c r="D29" s="20" t="s">
        <v>431</v>
      </c>
      <c r="E29" s="7">
        <v>43970</v>
      </c>
      <c r="F29" s="7">
        <v>43962</v>
      </c>
      <c r="G29" s="34"/>
      <c r="H29" s="8">
        <f>F29+(365*5)</f>
        <v>45787</v>
      </c>
      <c r="I29" s="11">
        <f t="shared" ca="1" si="0"/>
        <v>1194</v>
      </c>
      <c r="J29" s="9" t="str">
        <f t="shared" ca="1" si="1"/>
        <v>NOT DUE</v>
      </c>
      <c r="K29" s="31" t="s">
        <v>468</v>
      </c>
      <c r="L29" s="10" t="s">
        <v>3098</v>
      </c>
    </row>
    <row r="30" spans="1:12" ht="25.5" x14ac:dyDescent="0.25">
      <c r="A30" s="9" t="s">
        <v>1088</v>
      </c>
      <c r="B30" s="31" t="s">
        <v>456</v>
      </c>
      <c r="C30" s="31" t="s">
        <v>457</v>
      </c>
      <c r="D30" s="20" t="s">
        <v>1</v>
      </c>
      <c r="E30" s="7">
        <v>43970</v>
      </c>
      <c r="F30" s="7">
        <v>44507</v>
      </c>
      <c r="G30" s="34"/>
      <c r="H30" s="8">
        <f t="shared" ref="H30:H41" si="7">F30+182</f>
        <v>44689</v>
      </c>
      <c r="I30" s="11">
        <f t="shared" ca="1" si="0"/>
        <v>96</v>
      </c>
      <c r="J30" s="9" t="str">
        <f t="shared" ca="1" si="1"/>
        <v>NOT DUE</v>
      </c>
      <c r="K30" s="31"/>
      <c r="L30" s="10"/>
    </row>
    <row r="31" spans="1:12" ht="25.5" x14ac:dyDescent="0.25">
      <c r="A31" s="9" t="s">
        <v>1089</v>
      </c>
      <c r="B31" s="31" t="s">
        <v>458</v>
      </c>
      <c r="C31" s="31" t="s">
        <v>457</v>
      </c>
      <c r="D31" s="20" t="s">
        <v>1</v>
      </c>
      <c r="E31" s="7">
        <v>43970</v>
      </c>
      <c r="F31" s="7">
        <v>44507</v>
      </c>
      <c r="G31" s="34"/>
      <c r="H31" s="8">
        <f t="shared" si="7"/>
        <v>44689</v>
      </c>
      <c r="I31" s="11">
        <f t="shared" ca="1" si="0"/>
        <v>96</v>
      </c>
      <c r="J31" s="9" t="str">
        <f t="shared" ca="1" si="1"/>
        <v>NOT DUE</v>
      </c>
      <c r="K31" s="31"/>
      <c r="L31" s="10"/>
    </row>
    <row r="32" spans="1:12" ht="25.5" x14ac:dyDescent="0.25">
      <c r="A32" s="9" t="s">
        <v>1090</v>
      </c>
      <c r="B32" s="31" t="s">
        <v>406</v>
      </c>
      <c r="C32" s="31" t="s">
        <v>457</v>
      </c>
      <c r="D32" s="20" t="s">
        <v>1</v>
      </c>
      <c r="E32" s="7">
        <v>43970</v>
      </c>
      <c r="F32" s="7">
        <v>44507</v>
      </c>
      <c r="G32" s="34"/>
      <c r="H32" s="8">
        <f t="shared" si="7"/>
        <v>44689</v>
      </c>
      <c r="I32" s="11">
        <f t="shared" ca="1" si="0"/>
        <v>96</v>
      </c>
      <c r="J32" s="9" t="str">
        <f t="shared" ca="1" si="1"/>
        <v>NOT DUE</v>
      </c>
      <c r="K32" s="31"/>
      <c r="L32" s="10"/>
    </row>
    <row r="33" spans="1:12" ht="25.5" x14ac:dyDescent="0.25">
      <c r="A33" s="9" t="s">
        <v>1091</v>
      </c>
      <c r="B33" s="31" t="s">
        <v>407</v>
      </c>
      <c r="C33" s="31" t="s">
        <v>457</v>
      </c>
      <c r="D33" s="20" t="s">
        <v>1</v>
      </c>
      <c r="E33" s="7">
        <v>43970</v>
      </c>
      <c r="F33" s="7">
        <v>44507</v>
      </c>
      <c r="G33" s="34"/>
      <c r="H33" s="8">
        <f t="shared" si="7"/>
        <v>44689</v>
      </c>
      <c r="I33" s="11">
        <f t="shared" ca="1" si="0"/>
        <v>96</v>
      </c>
      <c r="J33" s="9" t="str">
        <f t="shared" ca="1" si="1"/>
        <v>NOT DUE</v>
      </c>
      <c r="K33" s="31"/>
      <c r="L33" s="10"/>
    </row>
    <row r="34" spans="1:12" ht="25.5" x14ac:dyDescent="0.25">
      <c r="A34" s="9" t="s">
        <v>1092</v>
      </c>
      <c r="B34" s="31" t="s">
        <v>408</v>
      </c>
      <c r="C34" s="31" t="s">
        <v>457</v>
      </c>
      <c r="D34" s="20" t="s">
        <v>1</v>
      </c>
      <c r="E34" s="7">
        <v>43970</v>
      </c>
      <c r="F34" s="7">
        <v>44507</v>
      </c>
      <c r="G34" s="34"/>
      <c r="H34" s="8">
        <f t="shared" si="7"/>
        <v>44689</v>
      </c>
      <c r="I34" s="11">
        <f t="shared" ca="1" si="0"/>
        <v>96</v>
      </c>
      <c r="J34" s="9" t="str">
        <f t="shared" ca="1" si="1"/>
        <v>NOT DUE</v>
      </c>
      <c r="K34" s="31"/>
      <c r="L34" s="10"/>
    </row>
    <row r="35" spans="1:12" ht="25.5" x14ac:dyDescent="0.25">
      <c r="A35" s="9" t="s">
        <v>1093</v>
      </c>
      <c r="B35" s="31" t="s">
        <v>459</v>
      </c>
      <c r="C35" s="31" t="s">
        <v>457</v>
      </c>
      <c r="D35" s="20" t="s">
        <v>1</v>
      </c>
      <c r="E35" s="7">
        <v>43970</v>
      </c>
      <c r="F35" s="7">
        <v>44507</v>
      </c>
      <c r="G35" s="34"/>
      <c r="H35" s="8">
        <f t="shared" si="7"/>
        <v>44689</v>
      </c>
      <c r="I35" s="11">
        <f t="shared" ca="1" si="0"/>
        <v>96</v>
      </c>
      <c r="J35" s="9" t="str">
        <f t="shared" ca="1" si="1"/>
        <v>NOT DUE</v>
      </c>
      <c r="K35" s="31"/>
      <c r="L35" s="10"/>
    </row>
    <row r="36" spans="1:12" ht="25.5" x14ac:dyDescent="0.25">
      <c r="A36" s="9" t="s">
        <v>1094</v>
      </c>
      <c r="B36" s="31" t="s">
        <v>410</v>
      </c>
      <c r="C36" s="31" t="s">
        <v>457</v>
      </c>
      <c r="D36" s="20" t="s">
        <v>1</v>
      </c>
      <c r="E36" s="7">
        <v>43970</v>
      </c>
      <c r="F36" s="7">
        <v>44507</v>
      </c>
      <c r="G36" s="34"/>
      <c r="H36" s="8">
        <f t="shared" si="7"/>
        <v>44689</v>
      </c>
      <c r="I36" s="11">
        <f t="shared" ca="1" si="0"/>
        <v>96</v>
      </c>
      <c r="J36" s="9" t="str">
        <f t="shared" ca="1" si="1"/>
        <v>NOT DUE</v>
      </c>
      <c r="K36" s="31"/>
      <c r="L36" s="10"/>
    </row>
    <row r="37" spans="1:12" ht="25.5" x14ac:dyDescent="0.25">
      <c r="A37" s="9" t="s">
        <v>1095</v>
      </c>
      <c r="B37" s="31" t="s">
        <v>411</v>
      </c>
      <c r="C37" s="31" t="s">
        <v>457</v>
      </c>
      <c r="D37" s="20" t="s">
        <v>1</v>
      </c>
      <c r="E37" s="7">
        <v>43970</v>
      </c>
      <c r="F37" s="7">
        <v>44507</v>
      </c>
      <c r="G37" s="34"/>
      <c r="H37" s="8">
        <f t="shared" si="7"/>
        <v>44689</v>
      </c>
      <c r="I37" s="11">
        <f t="shared" ca="1" si="0"/>
        <v>96</v>
      </c>
      <c r="J37" s="9" t="str">
        <f t="shared" ca="1" si="1"/>
        <v>NOT DUE</v>
      </c>
      <c r="K37" s="31"/>
      <c r="L37" s="10"/>
    </row>
    <row r="38" spans="1:12" ht="25.5" x14ac:dyDescent="0.25">
      <c r="A38" s="9" t="s">
        <v>1096</v>
      </c>
      <c r="B38" s="31" t="s">
        <v>412</v>
      </c>
      <c r="C38" s="31" t="s">
        <v>457</v>
      </c>
      <c r="D38" s="20" t="s">
        <v>1</v>
      </c>
      <c r="E38" s="7">
        <v>43970</v>
      </c>
      <c r="F38" s="7">
        <v>44507</v>
      </c>
      <c r="G38" s="34"/>
      <c r="H38" s="8">
        <f t="shared" si="7"/>
        <v>44689</v>
      </c>
      <c r="I38" s="11">
        <f t="shared" ca="1" si="0"/>
        <v>96</v>
      </c>
      <c r="J38" s="9" t="str">
        <f t="shared" ca="1" si="1"/>
        <v>NOT DUE</v>
      </c>
      <c r="K38" s="31"/>
      <c r="L38" s="10"/>
    </row>
    <row r="39" spans="1:12" ht="25.5" x14ac:dyDescent="0.25">
      <c r="A39" s="9" t="s">
        <v>1097</v>
      </c>
      <c r="B39" s="31" t="s">
        <v>413</v>
      </c>
      <c r="C39" s="31" t="s">
        <v>457</v>
      </c>
      <c r="D39" s="20" t="s">
        <v>1</v>
      </c>
      <c r="E39" s="7">
        <v>43970</v>
      </c>
      <c r="F39" s="7">
        <v>44507</v>
      </c>
      <c r="G39" s="34"/>
      <c r="H39" s="8">
        <f t="shared" si="7"/>
        <v>44689</v>
      </c>
      <c r="I39" s="11">
        <f t="shared" ca="1" si="0"/>
        <v>96</v>
      </c>
      <c r="J39" s="9" t="str">
        <f t="shared" ca="1" si="1"/>
        <v>NOT DUE</v>
      </c>
      <c r="K39" s="31"/>
      <c r="L39" s="10"/>
    </row>
    <row r="40" spans="1:12" ht="25.5" x14ac:dyDescent="0.25">
      <c r="A40" s="9" t="s">
        <v>1098</v>
      </c>
      <c r="B40" s="31" t="s">
        <v>414</v>
      </c>
      <c r="C40" s="31" t="s">
        <v>457</v>
      </c>
      <c r="D40" s="20" t="s">
        <v>1</v>
      </c>
      <c r="E40" s="7">
        <v>43970</v>
      </c>
      <c r="F40" s="7">
        <v>44507</v>
      </c>
      <c r="G40" s="34"/>
      <c r="H40" s="8">
        <f t="shared" si="7"/>
        <v>44689</v>
      </c>
      <c r="I40" s="11">
        <f t="shared" ca="1" si="0"/>
        <v>96</v>
      </c>
      <c r="J40" s="9" t="str">
        <f t="shared" ca="1" si="1"/>
        <v>NOT DUE</v>
      </c>
      <c r="K40" s="31"/>
      <c r="L40" s="10"/>
    </row>
    <row r="41" spans="1:12" ht="25.5" x14ac:dyDescent="0.25">
      <c r="A41" s="9" t="s">
        <v>1099</v>
      </c>
      <c r="B41" s="31" t="s">
        <v>415</v>
      </c>
      <c r="C41" s="31" t="s">
        <v>457</v>
      </c>
      <c r="D41" s="20" t="s">
        <v>1</v>
      </c>
      <c r="E41" s="7">
        <v>43970</v>
      </c>
      <c r="F41" s="7">
        <v>44507</v>
      </c>
      <c r="G41" s="34"/>
      <c r="H41" s="8">
        <f t="shared" si="7"/>
        <v>44689</v>
      </c>
      <c r="I41" s="11">
        <f t="shared" ca="1" si="0"/>
        <v>96</v>
      </c>
      <c r="J41" s="9" t="str">
        <f t="shared" ca="1" si="1"/>
        <v>NOT DUE</v>
      </c>
      <c r="K41" s="31"/>
      <c r="L41" s="10"/>
    </row>
    <row r="42" spans="1:12" ht="38.25" x14ac:dyDescent="0.25">
      <c r="A42" s="9" t="s">
        <v>1100</v>
      </c>
      <c r="B42" s="31" t="s">
        <v>402</v>
      </c>
      <c r="C42" s="31" t="s">
        <v>392</v>
      </c>
      <c r="D42" s="20" t="s">
        <v>430</v>
      </c>
      <c r="E42" s="7">
        <v>43970</v>
      </c>
      <c r="F42" s="7">
        <v>44566</v>
      </c>
      <c r="G42" s="34"/>
      <c r="H42" s="8">
        <f>F42+60</f>
        <v>44626</v>
      </c>
      <c r="I42" s="11">
        <f t="shared" ca="1" si="0"/>
        <v>33</v>
      </c>
      <c r="J42" s="9" t="str">
        <f t="shared" ca="1" si="1"/>
        <v>NOT DUE</v>
      </c>
      <c r="K42" s="31"/>
      <c r="L42" s="10"/>
    </row>
    <row r="43" spans="1:12" ht="38.25" x14ac:dyDescent="0.25">
      <c r="A43" s="9" t="s">
        <v>1101</v>
      </c>
      <c r="B43" s="31" t="s">
        <v>402</v>
      </c>
      <c r="C43" s="31" t="s">
        <v>460</v>
      </c>
      <c r="D43" s="20" t="s">
        <v>1</v>
      </c>
      <c r="E43" s="7">
        <v>43970</v>
      </c>
      <c r="F43" s="7">
        <v>44507</v>
      </c>
      <c r="G43" s="34"/>
      <c r="H43" s="8">
        <f>F43+182</f>
        <v>44689</v>
      </c>
      <c r="I43" s="11">
        <f t="shared" ca="1" si="0"/>
        <v>96</v>
      </c>
      <c r="J43" s="9" t="str">
        <f t="shared" ca="1" si="1"/>
        <v>NOT DUE</v>
      </c>
      <c r="K43" s="31"/>
      <c r="L43" s="10"/>
    </row>
    <row r="44" spans="1:12" ht="26.45" customHeight="1" x14ac:dyDescent="0.25">
      <c r="A44" s="9" t="s">
        <v>1102</v>
      </c>
      <c r="B44" s="31" t="s">
        <v>461</v>
      </c>
      <c r="C44" s="31" t="s">
        <v>462</v>
      </c>
      <c r="D44" s="20" t="s">
        <v>89</v>
      </c>
      <c r="E44" s="7">
        <v>43970</v>
      </c>
      <c r="F44" s="7">
        <v>44327</v>
      </c>
      <c r="G44" s="34"/>
      <c r="H44" s="8">
        <f t="shared" ref="H44" si="8">F44+(365)</f>
        <v>44692</v>
      </c>
      <c r="I44" s="11">
        <f t="shared" ca="1" si="0"/>
        <v>99</v>
      </c>
      <c r="J44" s="9" t="str">
        <f t="shared" ca="1" si="1"/>
        <v>NOT DUE</v>
      </c>
      <c r="K44" s="78" t="s">
        <v>469</v>
      </c>
      <c r="L44" s="10"/>
    </row>
    <row r="45" spans="1:12" ht="26.45" customHeight="1" x14ac:dyDescent="0.25">
      <c r="A45" s="9" t="s">
        <v>1103</v>
      </c>
      <c r="B45" s="31" t="s">
        <v>463</v>
      </c>
      <c r="C45" s="31" t="s">
        <v>464</v>
      </c>
      <c r="D45" s="20" t="s">
        <v>431</v>
      </c>
      <c r="E45" s="7">
        <v>43970</v>
      </c>
      <c r="F45" s="7">
        <v>43962</v>
      </c>
      <c r="G45" s="34"/>
      <c r="H45" s="8">
        <f>F45+(365*5)</f>
        <v>45787</v>
      </c>
      <c r="I45" s="11">
        <f t="shared" ca="1" si="0"/>
        <v>1194</v>
      </c>
      <c r="J45" s="9" t="str">
        <f t="shared" ca="1" si="1"/>
        <v>NOT DUE</v>
      </c>
      <c r="K45" s="78" t="s">
        <v>470</v>
      </c>
      <c r="L45" s="10"/>
    </row>
    <row r="50" spans="2:8" x14ac:dyDescent="0.25">
      <c r="B50" t="s">
        <v>1414</v>
      </c>
      <c r="D50" s="27" t="s">
        <v>1415</v>
      </c>
      <c r="G50" t="s">
        <v>1416</v>
      </c>
    </row>
    <row r="53" spans="2:8" x14ac:dyDescent="0.25">
      <c r="C53" s="71"/>
      <c r="G53" s="72"/>
      <c r="H53" s="72"/>
    </row>
    <row r="54" spans="2:8" x14ac:dyDescent="0.25">
      <c r="B54" s="23"/>
      <c r="C54" s="69"/>
    </row>
    <row r="55" spans="2:8" x14ac:dyDescent="0.25">
      <c r="B55" s="154" t="s">
        <v>3315</v>
      </c>
      <c r="D55" s="193" t="s">
        <v>3315</v>
      </c>
      <c r="E55" s="193"/>
      <c r="G55" s="191" t="s">
        <v>3319</v>
      </c>
      <c r="H55" s="191"/>
    </row>
    <row r="56" spans="2:8" x14ac:dyDescent="0.25">
      <c r="B56" s="69" t="s">
        <v>2274</v>
      </c>
      <c r="D56" s="69" t="s">
        <v>2274</v>
      </c>
      <c r="E56" s="69"/>
      <c r="G56" s="188" t="s">
        <v>2277</v>
      </c>
      <c r="H56" s="188"/>
    </row>
  </sheetData>
  <sheetProtection selectLockedCells="1"/>
  <mergeCells count="12">
    <mergeCell ref="G56:H56"/>
    <mergeCell ref="A4:B4"/>
    <mergeCell ref="D4:E4"/>
    <mergeCell ref="A5:B5"/>
    <mergeCell ref="A1:B1"/>
    <mergeCell ref="D1:E1"/>
    <mergeCell ref="A2:B2"/>
    <mergeCell ref="D2:E2"/>
    <mergeCell ref="A3:B3"/>
    <mergeCell ref="D3:E3"/>
    <mergeCell ref="D55:E55"/>
    <mergeCell ref="G55:H5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57"/>
      <c r="C2" s="157"/>
      <c r="D2" s="157"/>
    </row>
    <row r="3" spans="1:4" x14ac:dyDescent="0.25">
      <c r="A3" t="s">
        <v>4</v>
      </c>
      <c r="B3" s="157" t="s">
        <v>3109</v>
      </c>
      <c r="C3" s="157">
        <v>9599183</v>
      </c>
      <c r="D3" s="157" t="s">
        <v>3111</v>
      </c>
    </row>
    <row r="4" spans="1:4" x14ac:dyDescent="0.25">
      <c r="A4" t="s">
        <v>1413</v>
      </c>
      <c r="B4" s="157" t="s">
        <v>3109</v>
      </c>
      <c r="C4" s="157">
        <v>9599200</v>
      </c>
      <c r="D4" s="157" t="s">
        <v>3112</v>
      </c>
    </row>
    <row r="5" spans="1:4" x14ac:dyDescent="0.25">
      <c r="A5" t="s">
        <v>1411</v>
      </c>
      <c r="B5" s="157" t="s">
        <v>3110</v>
      </c>
      <c r="C5" s="157">
        <v>9731183</v>
      </c>
      <c r="D5" s="157" t="s">
        <v>3113</v>
      </c>
    </row>
    <row r="6" spans="1:4" x14ac:dyDescent="0.25">
      <c r="A6" t="s">
        <v>1412</v>
      </c>
      <c r="B6" s="157" t="s">
        <v>3110</v>
      </c>
      <c r="C6" s="157">
        <v>9731195</v>
      </c>
      <c r="D6" s="157" t="s">
        <v>3114</v>
      </c>
    </row>
    <row r="7" spans="1:4" x14ac:dyDescent="0.25">
      <c r="A7" t="s">
        <v>3105</v>
      </c>
      <c r="B7" s="157" t="s">
        <v>3110</v>
      </c>
      <c r="C7" s="157">
        <v>9770995</v>
      </c>
      <c r="D7" s="157"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542</v>
      </c>
      <c r="D3" s="190" t="s">
        <v>9</v>
      </c>
      <c r="E3" s="190"/>
      <c r="F3" s="3" t="s">
        <v>541</v>
      </c>
    </row>
    <row r="4" spans="1:12" ht="18" customHeight="1" x14ac:dyDescent="0.25">
      <c r="A4" s="189" t="s">
        <v>22</v>
      </c>
      <c r="B4" s="189"/>
      <c r="C4" s="17" t="s">
        <v>591</v>
      </c>
      <c r="D4" s="190" t="s">
        <v>10</v>
      </c>
      <c r="E4" s="190"/>
      <c r="F4" s="34"/>
    </row>
    <row r="5" spans="1:12" ht="18" customHeight="1" x14ac:dyDescent="0.25">
      <c r="A5" s="189" t="s">
        <v>23</v>
      </c>
      <c r="B5" s="189"/>
      <c r="C5" s="18" t="s">
        <v>592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543</v>
      </c>
      <c r="B8" s="31" t="s">
        <v>472</v>
      </c>
      <c r="C8" s="31" t="s">
        <v>473</v>
      </c>
      <c r="D8" s="20" t="s">
        <v>2</v>
      </c>
      <c r="E8" s="7">
        <v>43970</v>
      </c>
      <c r="F8" s="7">
        <v>44566</v>
      </c>
      <c r="G8" s="34"/>
      <c r="H8" s="8">
        <f>F8+30</f>
        <v>44596</v>
      </c>
      <c r="I8" s="11">
        <f t="shared" ref="I8:I45" ca="1" si="0">IF(ISBLANK(H8),"",H8-DATE(YEAR(NOW()),MONTH(NOW()),DAY(NOW())))</f>
        <v>3</v>
      </c>
      <c r="J8" s="9" t="str">
        <f t="shared" ref="J8:J46" ca="1" si="1">IF(I8="","",IF(I8&lt;0,"OVERDUE","NOT DUE"))</f>
        <v>NOT DUE</v>
      </c>
      <c r="K8" s="31" t="s">
        <v>596</v>
      </c>
      <c r="L8" s="75"/>
    </row>
    <row r="9" spans="1:12" ht="26.45" customHeight="1" x14ac:dyDescent="0.25">
      <c r="A9" s="9" t="s">
        <v>544</v>
      </c>
      <c r="B9" s="31" t="s">
        <v>474</v>
      </c>
      <c r="C9" s="31" t="s">
        <v>475</v>
      </c>
      <c r="D9" s="20" t="s">
        <v>89</v>
      </c>
      <c r="E9" s="7">
        <v>43970</v>
      </c>
      <c r="F9" s="7">
        <v>44327</v>
      </c>
      <c r="G9" s="34"/>
      <c r="H9" s="8">
        <f>F9+365</f>
        <v>44692</v>
      </c>
      <c r="I9" s="11">
        <f t="shared" ca="1" si="0"/>
        <v>99</v>
      </c>
      <c r="J9" s="9" t="str">
        <f t="shared" ca="1" si="1"/>
        <v>NOT DUE</v>
      </c>
      <c r="K9" s="31"/>
      <c r="L9" s="10"/>
    </row>
    <row r="10" spans="1:12" ht="25.5" x14ac:dyDescent="0.25">
      <c r="A10" s="9" t="s">
        <v>545</v>
      </c>
      <c r="B10" s="31" t="s">
        <v>476</v>
      </c>
      <c r="C10" s="31" t="s">
        <v>477</v>
      </c>
      <c r="D10" s="20" t="s">
        <v>1</v>
      </c>
      <c r="E10" s="7">
        <v>43970</v>
      </c>
      <c r="F10" s="7">
        <v>44507</v>
      </c>
      <c r="G10" s="34"/>
      <c r="H10" s="8">
        <f t="shared" ref="H10" si="2">F10+182</f>
        <v>44689</v>
      </c>
      <c r="I10" s="11">
        <f t="shared" ca="1" si="0"/>
        <v>96</v>
      </c>
      <c r="J10" s="9" t="str">
        <f t="shared" ca="1" si="1"/>
        <v>NOT DUE</v>
      </c>
      <c r="K10" s="31"/>
      <c r="L10" s="10"/>
    </row>
    <row r="11" spans="1:12" x14ac:dyDescent="0.25">
      <c r="A11" s="9" t="s">
        <v>546</v>
      </c>
      <c r="B11" s="31" t="s">
        <v>478</v>
      </c>
      <c r="C11" s="31" t="s">
        <v>479</v>
      </c>
      <c r="D11" s="20" t="s">
        <v>2</v>
      </c>
      <c r="E11" s="7">
        <v>43970</v>
      </c>
      <c r="F11" s="7">
        <v>44566</v>
      </c>
      <c r="G11" s="34"/>
      <c r="H11" s="8">
        <f>F11+30</f>
        <v>44596</v>
      </c>
      <c r="I11" s="11">
        <f t="shared" ca="1" si="0"/>
        <v>3</v>
      </c>
      <c r="J11" s="9" t="str">
        <f t="shared" ca="1" si="1"/>
        <v>NOT DUE</v>
      </c>
      <c r="K11" s="31"/>
      <c r="L11" s="75"/>
    </row>
    <row r="12" spans="1:12" ht="25.5" x14ac:dyDescent="0.25">
      <c r="A12" s="9" t="s">
        <v>547</v>
      </c>
      <c r="B12" s="31" t="s">
        <v>480</v>
      </c>
      <c r="C12" s="31" t="s">
        <v>481</v>
      </c>
      <c r="D12" s="20" t="s">
        <v>377</v>
      </c>
      <c r="E12" s="7">
        <v>43970</v>
      </c>
      <c r="F12" s="7">
        <v>44532</v>
      </c>
      <c r="G12" s="34"/>
      <c r="H12" s="8">
        <f>F12+90</f>
        <v>44622</v>
      </c>
      <c r="I12" s="11">
        <f t="shared" ca="1" si="0"/>
        <v>29</v>
      </c>
      <c r="J12" s="9" t="str">
        <f t="shared" ca="1" si="1"/>
        <v>NOT DUE</v>
      </c>
      <c r="K12" s="31"/>
      <c r="L12" s="10" t="s">
        <v>2286</v>
      </c>
    </row>
    <row r="13" spans="1:12" ht="25.5" x14ac:dyDescent="0.25">
      <c r="A13" s="9" t="s">
        <v>548</v>
      </c>
      <c r="B13" s="31" t="s">
        <v>482</v>
      </c>
      <c r="C13" s="31" t="s">
        <v>483</v>
      </c>
      <c r="D13" s="20" t="s">
        <v>2</v>
      </c>
      <c r="E13" s="7">
        <v>43970</v>
      </c>
      <c r="F13" s="7">
        <v>44566</v>
      </c>
      <c r="G13" s="34"/>
      <c r="H13" s="8">
        <f t="shared" ref="H13:H14" si="3">F13+30</f>
        <v>44596</v>
      </c>
      <c r="I13" s="11">
        <f t="shared" ca="1" si="0"/>
        <v>3</v>
      </c>
      <c r="J13" s="9" t="str">
        <f t="shared" ca="1" si="1"/>
        <v>NOT DUE</v>
      </c>
      <c r="K13" s="31" t="s">
        <v>596</v>
      </c>
      <c r="L13" s="75"/>
    </row>
    <row r="14" spans="1:12" x14ac:dyDescent="0.25">
      <c r="A14" s="9" t="s">
        <v>549</v>
      </c>
      <c r="B14" s="31" t="s">
        <v>478</v>
      </c>
      <c r="C14" s="31" t="s">
        <v>484</v>
      </c>
      <c r="D14" s="20" t="s">
        <v>2</v>
      </c>
      <c r="E14" s="7">
        <v>43970</v>
      </c>
      <c r="F14" s="7">
        <v>44566</v>
      </c>
      <c r="G14" s="34"/>
      <c r="H14" s="8">
        <f t="shared" si="3"/>
        <v>44596</v>
      </c>
      <c r="I14" s="11">
        <f t="shared" ca="1" si="0"/>
        <v>3</v>
      </c>
      <c r="J14" s="9" t="str">
        <f t="shared" ca="1" si="1"/>
        <v>NOT DUE</v>
      </c>
      <c r="K14" s="31"/>
      <c r="L14" s="75"/>
    </row>
    <row r="15" spans="1:12" ht="24.95" customHeight="1" x14ac:dyDescent="0.25">
      <c r="A15" s="9" t="s">
        <v>550</v>
      </c>
      <c r="B15" s="31" t="s">
        <v>485</v>
      </c>
      <c r="C15" s="31" t="s">
        <v>486</v>
      </c>
      <c r="D15" s="20" t="s">
        <v>431</v>
      </c>
      <c r="E15" s="7">
        <v>43970</v>
      </c>
      <c r="F15" s="7">
        <v>43962</v>
      </c>
      <c r="G15" s="34"/>
      <c r="H15" s="8">
        <f>F15+(365*5)</f>
        <v>45787</v>
      </c>
      <c r="I15" s="11">
        <f t="shared" ca="1" si="0"/>
        <v>1194</v>
      </c>
      <c r="J15" s="9" t="str">
        <f t="shared" ca="1" si="1"/>
        <v>NOT DUE</v>
      </c>
      <c r="K15" s="31" t="s">
        <v>597</v>
      </c>
      <c r="L15" s="10"/>
    </row>
    <row r="16" spans="1:12" ht="24.95" customHeight="1" x14ac:dyDescent="0.25">
      <c r="A16" s="9" t="s">
        <v>551</v>
      </c>
      <c r="B16" s="31" t="s">
        <v>487</v>
      </c>
      <c r="C16" s="31" t="s">
        <v>488</v>
      </c>
      <c r="D16" s="20" t="s">
        <v>1</v>
      </c>
      <c r="E16" s="7">
        <v>43970</v>
      </c>
      <c r="F16" s="7">
        <v>44507</v>
      </c>
      <c r="G16" s="34"/>
      <c r="H16" s="8">
        <f t="shared" ref="H16" si="4">F16+182</f>
        <v>44689</v>
      </c>
      <c r="I16" s="11">
        <f t="shared" ca="1" si="0"/>
        <v>96</v>
      </c>
      <c r="J16" s="9" t="str">
        <f t="shared" ca="1" si="1"/>
        <v>NOT DUE</v>
      </c>
      <c r="K16" s="31" t="s">
        <v>597</v>
      </c>
      <c r="L16" s="10" t="s">
        <v>3094</v>
      </c>
    </row>
    <row r="17" spans="1:12" ht="24.95" customHeight="1" x14ac:dyDescent="0.25">
      <c r="A17" s="9" t="s">
        <v>552</v>
      </c>
      <c r="B17" s="31" t="s">
        <v>487</v>
      </c>
      <c r="C17" s="45" t="s">
        <v>486</v>
      </c>
      <c r="D17" s="20" t="s">
        <v>375</v>
      </c>
      <c r="E17" s="7">
        <v>43970</v>
      </c>
      <c r="F17" s="7">
        <v>43962</v>
      </c>
      <c r="G17" s="34"/>
      <c r="H17" s="8">
        <f>F17+(365*2)</f>
        <v>44692</v>
      </c>
      <c r="I17" s="11">
        <f t="shared" ca="1" si="0"/>
        <v>99</v>
      </c>
      <c r="J17" s="9" t="str">
        <f t="shared" ca="1" si="1"/>
        <v>NOT DUE</v>
      </c>
      <c r="K17" s="31" t="s">
        <v>597</v>
      </c>
      <c r="L17" s="10" t="s">
        <v>3094</v>
      </c>
    </row>
    <row r="18" spans="1:12" ht="24.95" customHeight="1" x14ac:dyDescent="0.25">
      <c r="A18" s="9" t="s">
        <v>553</v>
      </c>
      <c r="B18" s="31" t="s">
        <v>490</v>
      </c>
      <c r="C18" s="45" t="s">
        <v>486</v>
      </c>
      <c r="D18" s="20" t="s">
        <v>89</v>
      </c>
      <c r="E18" s="7">
        <v>43970</v>
      </c>
      <c r="F18" s="7">
        <v>44327</v>
      </c>
      <c r="G18" s="34"/>
      <c r="H18" s="8">
        <f>F18+365</f>
        <v>44692</v>
      </c>
      <c r="I18" s="11">
        <f t="shared" ca="1" si="0"/>
        <v>99</v>
      </c>
      <c r="J18" s="9" t="str">
        <f t="shared" ca="1" si="1"/>
        <v>NOT DUE</v>
      </c>
      <c r="K18" s="31" t="s">
        <v>598</v>
      </c>
      <c r="L18" s="10"/>
    </row>
    <row r="19" spans="1:12" ht="24.95" customHeight="1" x14ac:dyDescent="0.25">
      <c r="A19" s="9" t="s">
        <v>554</v>
      </c>
      <c r="B19" s="31" t="s">
        <v>491</v>
      </c>
      <c r="C19" s="45" t="s">
        <v>486</v>
      </c>
      <c r="D19" s="20" t="s">
        <v>375</v>
      </c>
      <c r="E19" s="7">
        <v>43970</v>
      </c>
      <c r="F19" s="7">
        <v>43962</v>
      </c>
      <c r="G19" s="34"/>
      <c r="H19" s="8">
        <f>F19+(365*2)</f>
        <v>44692</v>
      </c>
      <c r="I19" s="11">
        <f t="shared" ca="1" si="0"/>
        <v>99</v>
      </c>
      <c r="J19" s="9" t="str">
        <f t="shared" ca="1" si="1"/>
        <v>NOT DUE</v>
      </c>
      <c r="K19" s="31" t="s">
        <v>599</v>
      </c>
      <c r="L19" s="10"/>
    </row>
    <row r="20" spans="1:12" ht="24.95" customHeight="1" x14ac:dyDescent="0.25">
      <c r="A20" s="9" t="s">
        <v>555</v>
      </c>
      <c r="B20" s="31" t="s">
        <v>492</v>
      </c>
      <c r="C20" s="31" t="s">
        <v>493</v>
      </c>
      <c r="D20" s="20" t="s">
        <v>1</v>
      </c>
      <c r="E20" s="7">
        <v>43970</v>
      </c>
      <c r="F20" s="7">
        <v>44507</v>
      </c>
      <c r="G20" s="34"/>
      <c r="H20" s="8">
        <f t="shared" ref="H20" si="5">F20+182</f>
        <v>44689</v>
      </c>
      <c r="I20" s="11">
        <f t="shared" ca="1" si="0"/>
        <v>96</v>
      </c>
      <c r="J20" s="9" t="str">
        <f t="shared" ca="1" si="1"/>
        <v>NOT DUE</v>
      </c>
      <c r="K20" s="31"/>
      <c r="L20" s="10"/>
    </row>
    <row r="21" spans="1:12" ht="24.95" customHeight="1" x14ac:dyDescent="0.25">
      <c r="A21" s="9" t="s">
        <v>556</v>
      </c>
      <c r="B21" s="31" t="s">
        <v>494</v>
      </c>
      <c r="C21" s="31" t="s">
        <v>495</v>
      </c>
      <c r="D21" s="20" t="s">
        <v>89</v>
      </c>
      <c r="E21" s="7">
        <v>43970</v>
      </c>
      <c r="F21" s="7">
        <v>44327</v>
      </c>
      <c r="G21" s="34"/>
      <c r="H21" s="8">
        <f>F21+365</f>
        <v>44692</v>
      </c>
      <c r="I21" s="11">
        <f t="shared" ca="1" si="0"/>
        <v>99</v>
      </c>
      <c r="J21" s="9" t="str">
        <f t="shared" ca="1" si="1"/>
        <v>NOT DUE</v>
      </c>
      <c r="K21" s="31" t="s">
        <v>600</v>
      </c>
      <c r="L21" s="10" t="s">
        <v>3094</v>
      </c>
    </row>
    <row r="22" spans="1:12" ht="25.5" x14ac:dyDescent="0.25">
      <c r="A22" s="9" t="s">
        <v>557</v>
      </c>
      <c r="B22" s="31" t="s">
        <v>496</v>
      </c>
      <c r="C22" s="31" t="s">
        <v>486</v>
      </c>
      <c r="D22" s="20" t="s">
        <v>594</v>
      </c>
      <c r="E22" s="7">
        <v>43970</v>
      </c>
      <c r="F22" s="7">
        <v>43962</v>
      </c>
      <c r="G22" s="34"/>
      <c r="H22" s="8">
        <f>F22+(365*7)</f>
        <v>46517</v>
      </c>
      <c r="I22" s="11">
        <f t="shared" ca="1" si="0"/>
        <v>1924</v>
      </c>
      <c r="J22" s="9" t="str">
        <f t="shared" ca="1" si="1"/>
        <v>NOT DUE</v>
      </c>
      <c r="K22" s="31"/>
      <c r="L22" s="10"/>
    </row>
    <row r="23" spans="1:12" ht="25.5" x14ac:dyDescent="0.25">
      <c r="A23" s="9" t="s">
        <v>558</v>
      </c>
      <c r="B23" s="31" t="s">
        <v>497</v>
      </c>
      <c r="C23" s="31" t="s">
        <v>498</v>
      </c>
      <c r="D23" s="20" t="s">
        <v>1</v>
      </c>
      <c r="E23" s="7">
        <v>43970</v>
      </c>
      <c r="F23" s="7">
        <v>44507</v>
      </c>
      <c r="G23" s="34"/>
      <c r="H23" s="8">
        <f t="shared" ref="H23:H32" si="6">F23+182</f>
        <v>44689</v>
      </c>
      <c r="I23" s="11">
        <f t="shared" ca="1" si="0"/>
        <v>96</v>
      </c>
      <c r="J23" s="9" t="str">
        <f t="shared" ca="1" si="1"/>
        <v>NOT DUE</v>
      </c>
      <c r="K23" s="31"/>
      <c r="L23" s="10"/>
    </row>
    <row r="24" spans="1:12" ht="25.5" x14ac:dyDescent="0.25">
      <c r="A24" s="9" t="s">
        <v>559</v>
      </c>
      <c r="B24" s="31" t="s">
        <v>499</v>
      </c>
      <c r="C24" s="31" t="s">
        <v>486</v>
      </c>
      <c r="D24" s="20" t="s">
        <v>431</v>
      </c>
      <c r="E24" s="7">
        <v>43970</v>
      </c>
      <c r="F24" s="7">
        <v>43962</v>
      </c>
      <c r="G24" s="34"/>
      <c r="H24" s="8">
        <f>F24+(365*5)</f>
        <v>45787</v>
      </c>
      <c r="I24" s="11">
        <f t="shared" ca="1" si="0"/>
        <v>1194</v>
      </c>
      <c r="J24" s="9" t="str">
        <f t="shared" ca="1" si="1"/>
        <v>NOT DUE</v>
      </c>
      <c r="K24" s="31"/>
      <c r="L24" s="10"/>
    </row>
    <row r="25" spans="1:12" ht="38.25" x14ac:dyDescent="0.25">
      <c r="A25" s="9" t="s">
        <v>560</v>
      </c>
      <c r="B25" s="31" t="s">
        <v>500</v>
      </c>
      <c r="C25" s="31" t="s">
        <v>501</v>
      </c>
      <c r="D25" s="20" t="s">
        <v>1</v>
      </c>
      <c r="E25" s="7">
        <v>43970</v>
      </c>
      <c r="F25" s="7">
        <v>44507</v>
      </c>
      <c r="G25" s="34"/>
      <c r="H25" s="8">
        <f t="shared" si="6"/>
        <v>44689</v>
      </c>
      <c r="I25" s="11">
        <f t="shared" ca="1" si="0"/>
        <v>96</v>
      </c>
      <c r="J25" s="9" t="str">
        <f t="shared" ca="1" si="1"/>
        <v>NOT DUE</v>
      </c>
      <c r="K25" s="31"/>
      <c r="L25" s="10"/>
    </row>
    <row r="26" spans="1:12" ht="38.25" x14ac:dyDescent="0.25">
      <c r="A26" s="9" t="s">
        <v>561</v>
      </c>
      <c r="B26" s="31" t="s">
        <v>502</v>
      </c>
      <c r="C26" s="31" t="s">
        <v>503</v>
      </c>
      <c r="D26" s="20" t="s">
        <v>1</v>
      </c>
      <c r="E26" s="7">
        <v>43970</v>
      </c>
      <c r="F26" s="7">
        <v>44507</v>
      </c>
      <c r="G26" s="34"/>
      <c r="H26" s="8">
        <f t="shared" si="6"/>
        <v>44689</v>
      </c>
      <c r="I26" s="11">
        <f t="shared" ca="1" si="0"/>
        <v>96</v>
      </c>
      <c r="J26" s="9" t="str">
        <f t="shared" ca="1" si="1"/>
        <v>NOT DUE</v>
      </c>
      <c r="K26" s="31"/>
      <c r="L26" s="10"/>
    </row>
    <row r="27" spans="1:12" x14ac:dyDescent="0.25">
      <c r="A27" s="9" t="s">
        <v>562</v>
      </c>
      <c r="B27" s="31" t="s">
        <v>504</v>
      </c>
      <c r="C27" s="31" t="s">
        <v>505</v>
      </c>
      <c r="D27" s="20" t="s">
        <v>1</v>
      </c>
      <c r="E27" s="7">
        <v>43970</v>
      </c>
      <c r="F27" s="7">
        <v>44507</v>
      </c>
      <c r="G27" s="34"/>
      <c r="H27" s="8">
        <f t="shared" si="6"/>
        <v>44689</v>
      </c>
      <c r="I27" s="11">
        <f t="shared" ca="1" si="0"/>
        <v>96</v>
      </c>
      <c r="J27" s="9" t="str">
        <f t="shared" ca="1" si="1"/>
        <v>NOT DUE</v>
      </c>
      <c r="K27" s="31"/>
      <c r="L27" s="10"/>
    </row>
    <row r="28" spans="1:12" x14ac:dyDescent="0.25">
      <c r="A28" s="9" t="s">
        <v>563</v>
      </c>
      <c r="B28" s="31" t="s">
        <v>506</v>
      </c>
      <c r="C28" s="31" t="s">
        <v>507</v>
      </c>
      <c r="D28" s="20" t="s">
        <v>1</v>
      </c>
      <c r="E28" s="7">
        <v>43970</v>
      </c>
      <c r="F28" s="7">
        <v>44507</v>
      </c>
      <c r="G28" s="34"/>
      <c r="H28" s="8">
        <f t="shared" si="6"/>
        <v>44689</v>
      </c>
      <c r="I28" s="11">
        <f t="shared" ca="1" si="0"/>
        <v>96</v>
      </c>
      <c r="J28" s="9" t="str">
        <f t="shared" ca="1" si="1"/>
        <v>NOT DUE</v>
      </c>
      <c r="K28" s="31"/>
      <c r="L28" s="10"/>
    </row>
    <row r="29" spans="1:12" ht="15" customHeight="1" x14ac:dyDescent="0.25">
      <c r="A29" s="9" t="s">
        <v>564</v>
      </c>
      <c r="B29" s="31" t="s">
        <v>508</v>
      </c>
      <c r="C29" s="31" t="s">
        <v>509</v>
      </c>
      <c r="D29" s="20" t="s">
        <v>1</v>
      </c>
      <c r="E29" s="7">
        <v>43970</v>
      </c>
      <c r="F29" s="7">
        <v>44507</v>
      </c>
      <c r="G29" s="34"/>
      <c r="H29" s="8">
        <f t="shared" si="6"/>
        <v>44689</v>
      </c>
      <c r="I29" s="11">
        <f t="shared" ca="1" si="0"/>
        <v>96</v>
      </c>
      <c r="J29" s="9" t="str">
        <f t="shared" ca="1" si="1"/>
        <v>NOT DUE</v>
      </c>
      <c r="K29" s="31"/>
      <c r="L29" s="10"/>
    </row>
    <row r="30" spans="1:12" ht="51" x14ac:dyDescent="0.25">
      <c r="A30" s="9" t="s">
        <v>565</v>
      </c>
      <c r="B30" s="31" t="s">
        <v>510</v>
      </c>
      <c r="C30" s="31" t="s">
        <v>511</v>
      </c>
      <c r="D30" s="20" t="s">
        <v>1</v>
      </c>
      <c r="E30" s="7">
        <v>43970</v>
      </c>
      <c r="F30" s="7">
        <v>44507</v>
      </c>
      <c r="G30" s="34"/>
      <c r="H30" s="8">
        <f t="shared" si="6"/>
        <v>44689</v>
      </c>
      <c r="I30" s="11">
        <f t="shared" ca="1" si="0"/>
        <v>96</v>
      </c>
      <c r="J30" s="9" t="str">
        <f t="shared" ca="1" si="1"/>
        <v>NOT DUE</v>
      </c>
      <c r="K30" s="31"/>
      <c r="L30" s="77"/>
    </row>
    <row r="31" spans="1:12" ht="25.5" x14ac:dyDescent="0.25">
      <c r="A31" s="9" t="s">
        <v>566</v>
      </c>
      <c r="B31" s="31" t="s">
        <v>512</v>
      </c>
      <c r="C31" s="31" t="s">
        <v>513</v>
      </c>
      <c r="D31" s="20" t="s">
        <v>1</v>
      </c>
      <c r="E31" s="7">
        <v>43970</v>
      </c>
      <c r="F31" s="7">
        <v>44507</v>
      </c>
      <c r="G31" s="34"/>
      <c r="H31" s="8">
        <f t="shared" si="6"/>
        <v>44689</v>
      </c>
      <c r="I31" s="11">
        <f t="shared" ca="1" si="0"/>
        <v>96</v>
      </c>
      <c r="J31" s="9" t="str">
        <f t="shared" ca="1" si="1"/>
        <v>NOT DUE</v>
      </c>
      <c r="K31" s="31"/>
      <c r="L31" s="77"/>
    </row>
    <row r="32" spans="1:12" ht="38.25" x14ac:dyDescent="0.25">
      <c r="A32" s="9" t="s">
        <v>567</v>
      </c>
      <c r="B32" s="31" t="s">
        <v>514</v>
      </c>
      <c r="C32" s="31" t="s">
        <v>515</v>
      </c>
      <c r="D32" s="20" t="s">
        <v>1</v>
      </c>
      <c r="E32" s="7">
        <v>43970</v>
      </c>
      <c r="F32" s="7">
        <v>44507</v>
      </c>
      <c r="G32" s="34"/>
      <c r="H32" s="8">
        <f t="shared" si="6"/>
        <v>44689</v>
      </c>
      <c r="I32" s="11">
        <f t="shared" ca="1" si="0"/>
        <v>96</v>
      </c>
      <c r="J32" s="9" t="str">
        <f t="shared" ca="1" si="1"/>
        <v>NOT DUE</v>
      </c>
      <c r="K32" s="31"/>
      <c r="L32" s="77"/>
    </row>
    <row r="33" spans="1:12" ht="60" customHeight="1" x14ac:dyDescent="0.25">
      <c r="A33" s="9" t="s">
        <v>568</v>
      </c>
      <c r="B33" s="31" t="s">
        <v>516</v>
      </c>
      <c r="C33" s="31" t="s">
        <v>486</v>
      </c>
      <c r="D33" s="20" t="s">
        <v>595</v>
      </c>
      <c r="E33" s="7">
        <v>43970</v>
      </c>
      <c r="F33" s="7">
        <v>43962</v>
      </c>
      <c r="G33" s="34"/>
      <c r="H33" s="8">
        <f>F33+(365*3)</f>
        <v>45057</v>
      </c>
      <c r="I33" s="11">
        <f t="shared" ca="1" si="0"/>
        <v>464</v>
      </c>
      <c r="J33" s="9" t="str">
        <f t="shared" ca="1" si="1"/>
        <v>NOT DUE</v>
      </c>
      <c r="K33" s="78" t="s">
        <v>601</v>
      </c>
      <c r="L33" s="77"/>
    </row>
    <row r="34" spans="1:12" ht="38.25" x14ac:dyDescent="0.25">
      <c r="A34" s="9" t="s">
        <v>569</v>
      </c>
      <c r="B34" s="31" t="s">
        <v>517</v>
      </c>
      <c r="C34" s="31" t="s">
        <v>518</v>
      </c>
      <c r="D34" s="20" t="s">
        <v>1</v>
      </c>
      <c r="E34" s="7">
        <v>43970</v>
      </c>
      <c r="F34" s="7">
        <v>44507</v>
      </c>
      <c r="G34" s="34"/>
      <c r="H34" s="8">
        <f t="shared" ref="H34:H41" si="7">F34+182</f>
        <v>44689</v>
      </c>
      <c r="I34" s="11">
        <f t="shared" ca="1" si="0"/>
        <v>96</v>
      </c>
      <c r="J34" s="9" t="str">
        <f t="shared" ca="1" si="1"/>
        <v>NOT DUE</v>
      </c>
      <c r="K34" s="31"/>
      <c r="L34" s="77"/>
    </row>
    <row r="35" spans="1:12" ht="38.25" x14ac:dyDescent="0.25">
      <c r="A35" s="9" t="s">
        <v>570</v>
      </c>
      <c r="B35" s="31" t="s">
        <v>519</v>
      </c>
      <c r="C35" s="31" t="s">
        <v>520</v>
      </c>
      <c r="D35" s="20" t="s">
        <v>1</v>
      </c>
      <c r="E35" s="7">
        <v>43970</v>
      </c>
      <c r="F35" s="7">
        <v>44507</v>
      </c>
      <c r="G35" s="34"/>
      <c r="H35" s="8">
        <f t="shared" si="7"/>
        <v>44689</v>
      </c>
      <c r="I35" s="11">
        <f t="shared" ca="1" si="0"/>
        <v>96</v>
      </c>
      <c r="J35" s="9" t="str">
        <f t="shared" ca="1" si="1"/>
        <v>NOT DUE</v>
      </c>
      <c r="K35" s="31"/>
      <c r="L35" s="77"/>
    </row>
    <row r="36" spans="1:12" ht="38.25" x14ac:dyDescent="0.25">
      <c r="A36" s="9" t="s">
        <v>571</v>
      </c>
      <c r="B36" s="31" t="s">
        <v>519</v>
      </c>
      <c r="C36" s="31" t="s">
        <v>521</v>
      </c>
      <c r="D36" s="20" t="s">
        <v>1</v>
      </c>
      <c r="E36" s="7">
        <v>43970</v>
      </c>
      <c r="F36" s="7">
        <v>44507</v>
      </c>
      <c r="G36" s="34"/>
      <c r="H36" s="8">
        <f t="shared" si="7"/>
        <v>44689</v>
      </c>
      <c r="I36" s="11">
        <f t="shared" ca="1" si="0"/>
        <v>96</v>
      </c>
      <c r="J36" s="9" t="str">
        <f t="shared" ca="1" si="1"/>
        <v>NOT DUE</v>
      </c>
      <c r="K36" s="31"/>
      <c r="L36" s="77"/>
    </row>
    <row r="37" spans="1:12" ht="25.5" x14ac:dyDescent="0.25">
      <c r="A37" s="9" t="s">
        <v>572</v>
      </c>
      <c r="B37" s="31" t="s">
        <v>522</v>
      </c>
      <c r="C37" s="31" t="s">
        <v>523</v>
      </c>
      <c r="D37" s="20" t="s">
        <v>1</v>
      </c>
      <c r="E37" s="7">
        <v>43970</v>
      </c>
      <c r="F37" s="7">
        <v>44507</v>
      </c>
      <c r="G37" s="34"/>
      <c r="H37" s="8">
        <f t="shared" si="7"/>
        <v>44689</v>
      </c>
      <c r="I37" s="11">
        <f t="shared" ca="1" si="0"/>
        <v>96</v>
      </c>
      <c r="J37" s="9" t="str">
        <f t="shared" ca="1" si="1"/>
        <v>NOT DUE</v>
      </c>
      <c r="K37" s="31"/>
      <c r="L37" s="10"/>
    </row>
    <row r="38" spans="1:12" ht="25.5" x14ac:dyDescent="0.25">
      <c r="A38" s="9" t="s">
        <v>573</v>
      </c>
      <c r="B38" s="31" t="s">
        <v>522</v>
      </c>
      <c r="C38" s="31" t="s">
        <v>524</v>
      </c>
      <c r="D38" s="20" t="s">
        <v>431</v>
      </c>
      <c r="E38" s="7">
        <v>43970</v>
      </c>
      <c r="F38" s="7">
        <v>43962</v>
      </c>
      <c r="G38" s="34"/>
      <c r="H38" s="8">
        <f>F38+(365*5)</f>
        <v>45787</v>
      </c>
      <c r="I38" s="11">
        <f t="shared" ca="1" si="0"/>
        <v>1194</v>
      </c>
      <c r="J38" s="9" t="str">
        <f t="shared" ca="1" si="1"/>
        <v>NOT DUE</v>
      </c>
      <c r="K38" s="31"/>
      <c r="L38" s="10"/>
    </row>
    <row r="39" spans="1:12" ht="25.5" x14ac:dyDescent="0.25">
      <c r="A39" s="9" t="s">
        <v>574</v>
      </c>
      <c r="B39" s="31" t="s">
        <v>522</v>
      </c>
      <c r="C39" s="31" t="s">
        <v>525</v>
      </c>
      <c r="D39" s="20" t="s">
        <v>1</v>
      </c>
      <c r="E39" s="7">
        <v>43970</v>
      </c>
      <c r="F39" s="7">
        <v>44507</v>
      </c>
      <c r="G39" s="34"/>
      <c r="H39" s="8">
        <f t="shared" si="7"/>
        <v>44689</v>
      </c>
      <c r="I39" s="11">
        <f t="shared" ca="1" si="0"/>
        <v>96</v>
      </c>
      <c r="J39" s="9" t="str">
        <f t="shared" ca="1" si="1"/>
        <v>NOT DUE</v>
      </c>
      <c r="K39" s="31"/>
      <c r="L39" s="10"/>
    </row>
    <row r="40" spans="1:12" ht="25.5" x14ac:dyDescent="0.25">
      <c r="A40" s="9" t="s">
        <v>575</v>
      </c>
      <c r="B40" s="31" t="s">
        <v>522</v>
      </c>
      <c r="C40" s="31" t="s">
        <v>526</v>
      </c>
      <c r="D40" s="20" t="s">
        <v>594</v>
      </c>
      <c r="E40" s="7">
        <v>43970</v>
      </c>
      <c r="F40" s="7">
        <v>43962</v>
      </c>
      <c r="G40" s="34"/>
      <c r="H40" s="8">
        <f>F40+(365*7)</f>
        <v>46517</v>
      </c>
      <c r="I40" s="11">
        <f t="shared" ca="1" si="0"/>
        <v>1924</v>
      </c>
      <c r="J40" s="9" t="str">
        <f t="shared" ca="1" si="1"/>
        <v>NOT DUE</v>
      </c>
      <c r="K40" s="31"/>
      <c r="L40" s="10" t="s">
        <v>2286</v>
      </c>
    </row>
    <row r="41" spans="1:12" ht="25.5" x14ac:dyDescent="0.25">
      <c r="A41" s="9" t="s">
        <v>576</v>
      </c>
      <c r="B41" s="31" t="s">
        <v>522</v>
      </c>
      <c r="C41" s="31" t="s">
        <v>527</v>
      </c>
      <c r="D41" s="20" t="s">
        <v>1</v>
      </c>
      <c r="E41" s="7">
        <v>43970</v>
      </c>
      <c r="F41" s="7">
        <v>44507</v>
      </c>
      <c r="G41" s="34"/>
      <c r="H41" s="8">
        <f t="shared" si="7"/>
        <v>44689</v>
      </c>
      <c r="I41" s="11">
        <f t="shared" ca="1" si="0"/>
        <v>96</v>
      </c>
      <c r="J41" s="9" t="str">
        <f t="shared" ca="1" si="1"/>
        <v>NOT DUE</v>
      </c>
      <c r="K41" s="31"/>
      <c r="L41" s="10"/>
    </row>
    <row r="42" spans="1:12" ht="25.5" x14ac:dyDescent="0.25">
      <c r="A42" s="9" t="s">
        <v>577</v>
      </c>
      <c r="B42" s="31" t="s">
        <v>522</v>
      </c>
      <c r="C42" s="31" t="s">
        <v>528</v>
      </c>
      <c r="D42" s="20" t="s">
        <v>595</v>
      </c>
      <c r="E42" s="7">
        <v>43970</v>
      </c>
      <c r="F42" s="7">
        <v>43962</v>
      </c>
      <c r="G42" s="34"/>
      <c r="H42" s="8">
        <f>F42+(365*3)</f>
        <v>45057</v>
      </c>
      <c r="I42" s="11">
        <f t="shared" ca="1" si="0"/>
        <v>464</v>
      </c>
      <c r="J42" s="9" t="str">
        <f t="shared" ca="1" si="1"/>
        <v>NOT DUE</v>
      </c>
      <c r="K42" s="31" t="s">
        <v>2288</v>
      </c>
      <c r="L42" s="10" t="s">
        <v>2286</v>
      </c>
    </row>
    <row r="43" spans="1:12" ht="25.5" x14ac:dyDescent="0.25">
      <c r="A43" s="9" t="s">
        <v>578</v>
      </c>
      <c r="B43" s="31" t="s">
        <v>522</v>
      </c>
      <c r="C43" s="31" t="s">
        <v>529</v>
      </c>
      <c r="D43" s="20" t="s">
        <v>1</v>
      </c>
      <c r="E43" s="7">
        <v>43970</v>
      </c>
      <c r="F43" s="7">
        <v>44507</v>
      </c>
      <c r="G43" s="34"/>
      <c r="H43" s="8">
        <f t="shared" ref="H43" si="8">F43+182</f>
        <v>44689</v>
      </c>
      <c r="I43" s="11">
        <f t="shared" ca="1" si="0"/>
        <v>96</v>
      </c>
      <c r="J43" s="9" t="str">
        <f t="shared" ca="1" si="1"/>
        <v>NOT DUE</v>
      </c>
      <c r="K43" s="31"/>
      <c r="L43" s="10"/>
    </row>
    <row r="44" spans="1:12" ht="26.45" customHeight="1" x14ac:dyDescent="0.25">
      <c r="A44" s="9" t="s">
        <v>579</v>
      </c>
      <c r="B44" s="31" t="s">
        <v>522</v>
      </c>
      <c r="C44" s="31" t="s">
        <v>530</v>
      </c>
      <c r="D44" s="20" t="s">
        <v>595</v>
      </c>
      <c r="E44" s="7">
        <v>43970</v>
      </c>
      <c r="F44" s="7">
        <v>43962</v>
      </c>
      <c r="G44" s="34"/>
      <c r="H44" s="8">
        <f>F44+(365*3)</f>
        <v>45057</v>
      </c>
      <c r="I44" s="11">
        <f t="shared" ca="1" si="0"/>
        <v>464</v>
      </c>
      <c r="J44" s="9" t="str">
        <f t="shared" ca="1" si="1"/>
        <v>NOT DUE</v>
      </c>
      <c r="K44" s="31" t="s">
        <v>2288</v>
      </c>
      <c r="L44" s="10" t="s">
        <v>2286</v>
      </c>
    </row>
    <row r="45" spans="1:12" ht="26.45" customHeight="1" x14ac:dyDescent="0.25">
      <c r="A45" s="9" t="s">
        <v>580</v>
      </c>
      <c r="B45" s="31" t="s">
        <v>522</v>
      </c>
      <c r="C45" s="31" t="s">
        <v>531</v>
      </c>
      <c r="D45" s="20" t="s">
        <v>1</v>
      </c>
      <c r="E45" s="7">
        <v>43970</v>
      </c>
      <c r="F45" s="7">
        <v>44507</v>
      </c>
      <c r="G45" s="34"/>
      <c r="H45" s="8">
        <f t="shared" ref="H45" si="9">F45+182</f>
        <v>44689</v>
      </c>
      <c r="I45" s="11">
        <f t="shared" ca="1" si="0"/>
        <v>96</v>
      </c>
      <c r="J45" s="9" t="str">
        <f t="shared" ca="1" si="1"/>
        <v>NOT DUE</v>
      </c>
      <c r="K45" s="31" t="s">
        <v>2288</v>
      </c>
      <c r="L45" s="10" t="s">
        <v>2286</v>
      </c>
    </row>
    <row r="46" spans="1:12" ht="25.5" x14ac:dyDescent="0.25">
      <c r="A46" s="9" t="s">
        <v>581</v>
      </c>
      <c r="B46" s="31" t="s">
        <v>522</v>
      </c>
      <c r="C46" s="31" t="s">
        <v>532</v>
      </c>
      <c r="D46" s="20" t="s">
        <v>594</v>
      </c>
      <c r="E46" s="7">
        <v>43970</v>
      </c>
      <c r="F46" s="7">
        <v>43962</v>
      </c>
      <c r="G46" s="34"/>
      <c r="H46" s="8">
        <f>F46+(365*7)</f>
        <v>46517</v>
      </c>
      <c r="I46" s="11">
        <f t="shared" ref="I46:I55" ca="1" si="10">IF(ISBLANK(H46),"",H46-DATE(YEAR(NOW()),MONTH(NOW()),DAY(NOW())))</f>
        <v>1924</v>
      </c>
      <c r="J46" s="9" t="str">
        <f t="shared" ca="1" si="1"/>
        <v>NOT DUE</v>
      </c>
      <c r="K46" s="31"/>
      <c r="L46" s="10" t="s">
        <v>2286</v>
      </c>
    </row>
    <row r="47" spans="1:12" ht="25.5" x14ac:dyDescent="0.25">
      <c r="A47" s="9" t="s">
        <v>582</v>
      </c>
      <c r="B47" s="31" t="s">
        <v>522</v>
      </c>
      <c r="C47" s="31" t="s">
        <v>533</v>
      </c>
      <c r="D47" s="20" t="s">
        <v>1</v>
      </c>
      <c r="E47" s="7">
        <v>43970</v>
      </c>
      <c r="F47" s="7">
        <v>44507</v>
      </c>
      <c r="G47" s="34"/>
      <c r="H47" s="8">
        <f t="shared" ref="H47" si="11">F47+182</f>
        <v>44689</v>
      </c>
      <c r="I47" s="11">
        <f t="shared" ca="1" si="10"/>
        <v>96</v>
      </c>
      <c r="J47" s="9" t="str">
        <f t="shared" ref="J47:J55" ca="1" si="12">IF(I47="","",IF(I47&lt;0,"OVERDUE","NOT DUE"))</f>
        <v>NOT DUE</v>
      </c>
      <c r="K47" s="31"/>
      <c r="L47" s="10"/>
    </row>
    <row r="48" spans="1:12" ht="25.5" x14ac:dyDescent="0.25">
      <c r="A48" s="9" t="s">
        <v>583</v>
      </c>
      <c r="B48" s="31" t="s">
        <v>522</v>
      </c>
      <c r="C48" s="31" t="s">
        <v>534</v>
      </c>
      <c r="D48" s="20" t="s">
        <v>595</v>
      </c>
      <c r="E48" s="7">
        <v>43970</v>
      </c>
      <c r="F48" s="7">
        <v>43962</v>
      </c>
      <c r="G48" s="34"/>
      <c r="H48" s="8">
        <f>F48+(365*3)</f>
        <v>45057</v>
      </c>
      <c r="I48" s="11">
        <f t="shared" ca="1" si="10"/>
        <v>464</v>
      </c>
      <c r="J48" s="9" t="str">
        <f t="shared" ca="1" si="12"/>
        <v>NOT DUE</v>
      </c>
      <c r="K48" s="31"/>
      <c r="L48" s="10" t="s">
        <v>2286</v>
      </c>
    </row>
    <row r="49" spans="1:12" ht="25.5" x14ac:dyDescent="0.25">
      <c r="A49" s="9" t="s">
        <v>584</v>
      </c>
      <c r="B49" s="31" t="s">
        <v>522</v>
      </c>
      <c r="C49" s="31" t="s">
        <v>535</v>
      </c>
      <c r="D49" s="20" t="s">
        <v>1</v>
      </c>
      <c r="E49" s="7">
        <v>43970</v>
      </c>
      <c r="F49" s="7">
        <v>44507</v>
      </c>
      <c r="G49" s="34"/>
      <c r="H49" s="8">
        <f t="shared" ref="H49" si="13">F49+182</f>
        <v>44689</v>
      </c>
      <c r="I49" s="11">
        <f t="shared" ca="1" si="10"/>
        <v>96</v>
      </c>
      <c r="J49" s="9" t="str">
        <f t="shared" ca="1" si="12"/>
        <v>NOT DUE</v>
      </c>
      <c r="K49" s="31"/>
      <c r="L49" s="10"/>
    </row>
    <row r="50" spans="1:12" ht="25.5" x14ac:dyDescent="0.25">
      <c r="A50" s="9" t="s">
        <v>585</v>
      </c>
      <c r="B50" s="31" t="s">
        <v>522</v>
      </c>
      <c r="C50" s="31" t="s">
        <v>536</v>
      </c>
      <c r="D50" s="20" t="s">
        <v>595</v>
      </c>
      <c r="E50" s="7">
        <v>43970</v>
      </c>
      <c r="F50" s="7">
        <v>43962</v>
      </c>
      <c r="G50" s="34"/>
      <c r="H50" s="8">
        <f>F50+(365*3)</f>
        <v>45057</v>
      </c>
      <c r="I50" s="11">
        <f t="shared" ca="1" si="10"/>
        <v>464</v>
      </c>
      <c r="J50" s="9" t="str">
        <f t="shared" ca="1" si="12"/>
        <v>NOT DUE</v>
      </c>
      <c r="K50" s="31" t="s">
        <v>2288</v>
      </c>
      <c r="L50" s="10" t="s">
        <v>2286</v>
      </c>
    </row>
    <row r="51" spans="1:12" ht="25.5" x14ac:dyDescent="0.25">
      <c r="A51" s="9" t="s">
        <v>586</v>
      </c>
      <c r="B51" s="31" t="s">
        <v>522</v>
      </c>
      <c r="C51" s="31" t="s">
        <v>537</v>
      </c>
      <c r="D51" s="20" t="s">
        <v>1</v>
      </c>
      <c r="E51" s="7">
        <v>43970</v>
      </c>
      <c r="F51" s="7">
        <v>44507</v>
      </c>
      <c r="G51" s="34"/>
      <c r="H51" s="8">
        <f t="shared" ref="H51" si="14">F51+182</f>
        <v>44689</v>
      </c>
      <c r="I51" s="11">
        <f t="shared" ca="1" si="10"/>
        <v>96</v>
      </c>
      <c r="J51" s="9" t="str">
        <f t="shared" ca="1" si="12"/>
        <v>NOT DUE</v>
      </c>
      <c r="K51" s="31"/>
      <c r="L51" s="10"/>
    </row>
    <row r="52" spans="1:12" ht="25.5" x14ac:dyDescent="0.25">
      <c r="A52" s="9" t="s">
        <v>587</v>
      </c>
      <c r="B52" s="31" t="s">
        <v>522</v>
      </c>
      <c r="C52" s="31" t="s">
        <v>538</v>
      </c>
      <c r="D52" s="20" t="s">
        <v>594</v>
      </c>
      <c r="E52" s="7">
        <v>43970</v>
      </c>
      <c r="F52" s="7">
        <v>43962</v>
      </c>
      <c r="G52" s="34"/>
      <c r="H52" s="8">
        <f>F52+(365*7)</f>
        <v>46517</v>
      </c>
      <c r="I52" s="11">
        <f t="shared" ca="1" si="10"/>
        <v>1924</v>
      </c>
      <c r="J52" s="9" t="str">
        <f t="shared" ca="1" si="12"/>
        <v>NOT DUE</v>
      </c>
      <c r="K52" s="31"/>
      <c r="L52" s="10" t="s">
        <v>2286</v>
      </c>
    </row>
    <row r="53" spans="1:12" ht="25.5" x14ac:dyDescent="0.25">
      <c r="A53" s="9" t="s">
        <v>588</v>
      </c>
      <c r="B53" s="31" t="s">
        <v>522</v>
      </c>
      <c r="C53" s="31" t="s">
        <v>539</v>
      </c>
      <c r="D53" s="20" t="s">
        <v>594</v>
      </c>
      <c r="E53" s="7">
        <v>43970</v>
      </c>
      <c r="F53" s="7">
        <v>43962</v>
      </c>
      <c r="G53" s="34"/>
      <c r="H53" s="8">
        <f t="shared" ref="H53:H55" si="15">F53+(365*7)</f>
        <v>46517</v>
      </c>
      <c r="I53" s="11">
        <f t="shared" ca="1" si="10"/>
        <v>1924</v>
      </c>
      <c r="J53" s="9" t="str">
        <f t="shared" ca="1" si="12"/>
        <v>NOT DUE</v>
      </c>
      <c r="K53" s="31"/>
      <c r="L53" s="10" t="s">
        <v>2286</v>
      </c>
    </row>
    <row r="54" spans="1:12" ht="25.5" x14ac:dyDescent="0.25">
      <c r="A54" s="9" t="s">
        <v>589</v>
      </c>
      <c r="B54" s="31" t="s">
        <v>522</v>
      </c>
      <c r="C54" s="31" t="s">
        <v>540</v>
      </c>
      <c r="D54" s="20" t="s">
        <v>594</v>
      </c>
      <c r="E54" s="7">
        <v>43970</v>
      </c>
      <c r="F54" s="7">
        <v>43962</v>
      </c>
      <c r="G54" s="34"/>
      <c r="H54" s="8">
        <f t="shared" si="15"/>
        <v>46517</v>
      </c>
      <c r="I54" s="11">
        <f t="shared" ca="1" si="10"/>
        <v>1924</v>
      </c>
      <c r="J54" s="9" t="str">
        <f t="shared" ca="1" si="12"/>
        <v>NOT DUE</v>
      </c>
      <c r="K54" s="31"/>
      <c r="L54" s="10" t="s">
        <v>2286</v>
      </c>
    </row>
    <row r="55" spans="1:12" ht="25.5" x14ac:dyDescent="0.25">
      <c r="A55" s="9" t="s">
        <v>590</v>
      </c>
      <c r="B55" s="31" t="s">
        <v>522</v>
      </c>
      <c r="C55" s="31" t="s">
        <v>602</v>
      </c>
      <c r="D55" s="20" t="s">
        <v>594</v>
      </c>
      <c r="E55" s="7">
        <v>43970</v>
      </c>
      <c r="F55" s="7">
        <v>43962</v>
      </c>
      <c r="G55" s="34"/>
      <c r="H55" s="8">
        <f t="shared" si="15"/>
        <v>46517</v>
      </c>
      <c r="I55" s="11">
        <f t="shared" ca="1" si="10"/>
        <v>1924</v>
      </c>
      <c r="J55" s="9" t="str">
        <f t="shared" ca="1" si="12"/>
        <v>NOT DUE</v>
      </c>
      <c r="K55" s="31"/>
      <c r="L55" s="77"/>
    </row>
    <row r="59" spans="1:12" x14ac:dyDescent="0.25">
      <c r="B59" t="s">
        <v>1414</v>
      </c>
      <c r="D59" s="27" t="s">
        <v>1415</v>
      </c>
      <c r="G59" t="s">
        <v>1416</v>
      </c>
    </row>
    <row r="62" spans="1:12" x14ac:dyDescent="0.25">
      <c r="C62" s="71"/>
      <c r="G62" s="72"/>
      <c r="H62" s="72"/>
    </row>
    <row r="63" spans="1:12" x14ac:dyDescent="0.25">
      <c r="B63" s="23"/>
      <c r="C63" s="69"/>
      <c r="E63" s="177"/>
      <c r="H63" s="178"/>
    </row>
    <row r="64" spans="1:12" x14ac:dyDescent="0.25">
      <c r="B64" s="154" t="s">
        <v>3322</v>
      </c>
      <c r="D64" s="193" t="s">
        <v>3322</v>
      </c>
      <c r="E64" s="193"/>
      <c r="G64" s="191" t="s">
        <v>3319</v>
      </c>
      <c r="H64" s="191"/>
    </row>
    <row r="65" spans="2:8" x14ac:dyDescent="0.25">
      <c r="B65" s="69" t="s">
        <v>2274</v>
      </c>
      <c r="D65" s="69" t="s">
        <v>2274</v>
      </c>
      <c r="E65" s="69"/>
      <c r="G65" s="188" t="s">
        <v>2277</v>
      </c>
      <c r="H65" s="188"/>
    </row>
  </sheetData>
  <sheetProtection selectLockedCells="1"/>
  <mergeCells count="12">
    <mergeCell ref="G65:H65"/>
    <mergeCell ref="A4:B4"/>
    <mergeCell ref="D4:E4"/>
    <mergeCell ref="A5:B5"/>
    <mergeCell ref="A1:B1"/>
    <mergeCell ref="D1:E1"/>
    <mergeCell ref="A2:B2"/>
    <mergeCell ref="D2:E2"/>
    <mergeCell ref="A3:B3"/>
    <mergeCell ref="D3:E3"/>
    <mergeCell ref="D64:E64"/>
    <mergeCell ref="G64:H64"/>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603</v>
      </c>
      <c r="D3" s="190" t="s">
        <v>9</v>
      </c>
      <c r="E3" s="190"/>
      <c r="F3" s="3" t="s">
        <v>1110</v>
      </c>
    </row>
    <row r="4" spans="1:12" ht="18" customHeight="1" x14ac:dyDescent="0.25">
      <c r="A4" s="189" t="s">
        <v>22</v>
      </c>
      <c r="B4" s="189"/>
      <c r="C4" s="17" t="s">
        <v>604</v>
      </c>
      <c r="D4" s="190" t="s">
        <v>10</v>
      </c>
      <c r="E4" s="190"/>
      <c r="F4" s="34"/>
    </row>
    <row r="5" spans="1:12" ht="18" customHeight="1" x14ac:dyDescent="0.25">
      <c r="A5" s="189" t="s">
        <v>23</v>
      </c>
      <c r="B5" s="189"/>
      <c r="C5" s="18" t="s">
        <v>592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1111</v>
      </c>
      <c r="B8" s="31" t="s">
        <v>472</v>
      </c>
      <c r="C8" s="31" t="s">
        <v>473</v>
      </c>
      <c r="D8" s="20" t="s">
        <v>2</v>
      </c>
      <c r="E8" s="7">
        <v>43970</v>
      </c>
      <c r="F8" s="7">
        <v>44566</v>
      </c>
      <c r="G8" s="34"/>
      <c r="H8" s="8">
        <f>F8+30</f>
        <v>44596</v>
      </c>
      <c r="I8" s="11">
        <f t="shared" ref="I8:I55" ca="1" si="0">IF(ISBLANK(H8),"",H8-DATE(YEAR(NOW()),MONTH(NOW()),DAY(NOW())))</f>
        <v>3</v>
      </c>
      <c r="J8" s="9" t="str">
        <f t="shared" ref="J8:J55" ca="1" si="1">IF(I8="","",IF(I8&lt;0,"OVERDUE","NOT DUE"))</f>
        <v>NOT DUE</v>
      </c>
      <c r="K8" s="31" t="s">
        <v>596</v>
      </c>
      <c r="L8" s="10"/>
    </row>
    <row r="9" spans="1:12" ht="26.45" customHeight="1" x14ac:dyDescent="0.25">
      <c r="A9" s="9" t="s">
        <v>1112</v>
      </c>
      <c r="B9" s="31" t="s">
        <v>474</v>
      </c>
      <c r="C9" s="31" t="s">
        <v>475</v>
      </c>
      <c r="D9" s="20" t="s">
        <v>89</v>
      </c>
      <c r="E9" s="7">
        <v>43970</v>
      </c>
      <c r="F9" s="7">
        <v>44334</v>
      </c>
      <c r="G9" s="34"/>
      <c r="H9" s="8">
        <f>F9+365</f>
        <v>44699</v>
      </c>
      <c r="I9" s="11">
        <f t="shared" ca="1" si="0"/>
        <v>106</v>
      </c>
      <c r="J9" s="9" t="str">
        <f t="shared" ca="1" si="1"/>
        <v>NOT DUE</v>
      </c>
      <c r="K9" s="31"/>
      <c r="L9" s="10"/>
    </row>
    <row r="10" spans="1:12" ht="25.5" x14ac:dyDescent="0.25">
      <c r="A10" s="9" t="s">
        <v>1113</v>
      </c>
      <c r="B10" s="31" t="s">
        <v>476</v>
      </c>
      <c r="C10" s="31" t="s">
        <v>477</v>
      </c>
      <c r="D10" s="20" t="s">
        <v>1</v>
      </c>
      <c r="E10" s="7">
        <v>43970</v>
      </c>
      <c r="F10" s="7">
        <v>44513</v>
      </c>
      <c r="G10" s="34"/>
      <c r="H10" s="8">
        <f t="shared" ref="H10" si="2">F10+182</f>
        <v>44695</v>
      </c>
      <c r="I10" s="11">
        <f t="shared" ca="1" si="0"/>
        <v>102</v>
      </c>
      <c r="J10" s="9" t="str">
        <f t="shared" ca="1" si="1"/>
        <v>NOT DUE</v>
      </c>
      <c r="K10" s="31"/>
      <c r="L10" s="10"/>
    </row>
    <row r="11" spans="1:12" x14ac:dyDescent="0.25">
      <c r="A11" s="9" t="s">
        <v>1114</v>
      </c>
      <c r="B11" s="31" t="s">
        <v>478</v>
      </c>
      <c r="C11" s="31" t="s">
        <v>479</v>
      </c>
      <c r="D11" s="20" t="s">
        <v>2</v>
      </c>
      <c r="E11" s="7">
        <v>43970</v>
      </c>
      <c r="F11" s="7">
        <v>44569</v>
      </c>
      <c r="G11" s="34"/>
      <c r="H11" s="8">
        <f>F11+30</f>
        <v>44599</v>
      </c>
      <c r="I11" s="11">
        <f t="shared" ca="1" si="0"/>
        <v>6</v>
      </c>
      <c r="J11" s="9" t="str">
        <f t="shared" ca="1" si="1"/>
        <v>NOT DUE</v>
      </c>
      <c r="K11" s="31"/>
      <c r="L11" s="10"/>
    </row>
    <row r="12" spans="1:12" ht="25.5" x14ac:dyDescent="0.25">
      <c r="A12" s="9" t="s">
        <v>1115</v>
      </c>
      <c r="B12" s="31" t="s">
        <v>480</v>
      </c>
      <c r="C12" s="31" t="s">
        <v>481</v>
      </c>
      <c r="D12" s="20" t="s">
        <v>377</v>
      </c>
      <c r="E12" s="7">
        <v>43970</v>
      </c>
      <c r="F12" s="7">
        <v>44509</v>
      </c>
      <c r="G12" s="34"/>
      <c r="H12" s="8">
        <f>F12+90</f>
        <v>44599</v>
      </c>
      <c r="I12" s="11">
        <f t="shared" ca="1" si="0"/>
        <v>6</v>
      </c>
      <c r="J12" s="9" t="str">
        <f t="shared" ca="1" si="1"/>
        <v>NOT DUE</v>
      </c>
      <c r="K12" s="31"/>
      <c r="L12" s="10" t="s">
        <v>2287</v>
      </c>
    </row>
    <row r="13" spans="1:12" ht="25.5" x14ac:dyDescent="0.25">
      <c r="A13" s="9" t="s">
        <v>1116</v>
      </c>
      <c r="B13" s="31" t="s">
        <v>482</v>
      </c>
      <c r="C13" s="31" t="s">
        <v>483</v>
      </c>
      <c r="D13" s="20" t="s">
        <v>2</v>
      </c>
      <c r="E13" s="7">
        <v>43970</v>
      </c>
      <c r="F13" s="7">
        <v>44569</v>
      </c>
      <c r="G13" s="34"/>
      <c r="H13" s="8">
        <f t="shared" ref="H13:H14" si="3">F13+30</f>
        <v>44599</v>
      </c>
      <c r="I13" s="11">
        <f t="shared" ca="1" si="0"/>
        <v>6</v>
      </c>
      <c r="J13" s="9" t="str">
        <f t="shared" ca="1" si="1"/>
        <v>NOT DUE</v>
      </c>
      <c r="K13" s="31" t="s">
        <v>596</v>
      </c>
      <c r="L13" s="10"/>
    </row>
    <row r="14" spans="1:12" x14ac:dyDescent="0.25">
      <c r="A14" s="9" t="s">
        <v>1117</v>
      </c>
      <c r="B14" s="31" t="s">
        <v>478</v>
      </c>
      <c r="C14" s="31" t="s">
        <v>484</v>
      </c>
      <c r="D14" s="20" t="s">
        <v>2</v>
      </c>
      <c r="E14" s="7">
        <v>43970</v>
      </c>
      <c r="F14" s="7">
        <v>44569</v>
      </c>
      <c r="G14" s="34"/>
      <c r="H14" s="8">
        <f t="shared" si="3"/>
        <v>44599</v>
      </c>
      <c r="I14" s="11">
        <f t="shared" ca="1" si="0"/>
        <v>6</v>
      </c>
      <c r="J14" s="9" t="str">
        <f t="shared" ca="1" si="1"/>
        <v>NOT DUE</v>
      </c>
      <c r="K14" s="31"/>
      <c r="L14" s="10"/>
    </row>
    <row r="15" spans="1:12" ht="24.95" customHeight="1" x14ac:dyDescent="0.25">
      <c r="A15" s="9" t="s">
        <v>1118</v>
      </c>
      <c r="B15" s="31" t="s">
        <v>485</v>
      </c>
      <c r="C15" s="31" t="s">
        <v>486</v>
      </c>
      <c r="D15" s="20" t="s">
        <v>431</v>
      </c>
      <c r="E15" s="7">
        <v>43970</v>
      </c>
      <c r="F15" s="7">
        <v>43969</v>
      </c>
      <c r="G15" s="34"/>
      <c r="H15" s="8">
        <f>F15+(365*5)</f>
        <v>45794</v>
      </c>
      <c r="I15" s="11">
        <f t="shared" ca="1" si="0"/>
        <v>1201</v>
      </c>
      <c r="J15" s="9" t="str">
        <f t="shared" ca="1" si="1"/>
        <v>NOT DUE</v>
      </c>
      <c r="K15" s="31" t="s">
        <v>597</v>
      </c>
      <c r="L15" s="10"/>
    </row>
    <row r="16" spans="1:12" ht="24.95" customHeight="1" x14ac:dyDescent="0.25">
      <c r="A16" s="9" t="s">
        <v>1119</v>
      </c>
      <c r="B16" s="31" t="s">
        <v>487</v>
      </c>
      <c r="C16" s="31" t="s">
        <v>488</v>
      </c>
      <c r="D16" s="20" t="s">
        <v>1</v>
      </c>
      <c r="E16" s="7">
        <v>43970</v>
      </c>
      <c r="F16" s="7">
        <v>44513</v>
      </c>
      <c r="G16" s="34"/>
      <c r="H16" s="8">
        <f t="shared" ref="H16" si="4">F16+182</f>
        <v>44695</v>
      </c>
      <c r="I16" s="11">
        <f t="shared" ca="1" si="0"/>
        <v>102</v>
      </c>
      <c r="J16" s="9" t="str">
        <f t="shared" ca="1" si="1"/>
        <v>NOT DUE</v>
      </c>
      <c r="K16" s="31" t="s">
        <v>597</v>
      </c>
      <c r="L16" s="10"/>
    </row>
    <row r="17" spans="1:12" ht="24.95" customHeight="1" x14ac:dyDescent="0.25">
      <c r="A17" s="9" t="s">
        <v>1120</v>
      </c>
      <c r="B17" s="31" t="s">
        <v>487</v>
      </c>
      <c r="C17" s="45" t="s">
        <v>489</v>
      </c>
      <c r="D17" s="20" t="s">
        <v>375</v>
      </c>
      <c r="E17" s="7">
        <v>43970</v>
      </c>
      <c r="F17" s="7">
        <v>43969</v>
      </c>
      <c r="G17" s="34"/>
      <c r="H17" s="8">
        <f>F17+(365*2)</f>
        <v>44699</v>
      </c>
      <c r="I17" s="11">
        <f t="shared" ca="1" si="0"/>
        <v>106</v>
      </c>
      <c r="J17" s="9" t="str">
        <f t="shared" ca="1" si="1"/>
        <v>NOT DUE</v>
      </c>
      <c r="K17" s="31" t="s">
        <v>597</v>
      </c>
      <c r="L17" s="10"/>
    </row>
    <row r="18" spans="1:12" ht="24.95" customHeight="1" x14ac:dyDescent="0.25">
      <c r="A18" s="9" t="s">
        <v>1121</v>
      </c>
      <c r="B18" s="31" t="s">
        <v>490</v>
      </c>
      <c r="C18" s="45" t="s">
        <v>486</v>
      </c>
      <c r="D18" s="20" t="s">
        <v>89</v>
      </c>
      <c r="E18" s="7">
        <v>43970</v>
      </c>
      <c r="F18" s="7">
        <v>44334</v>
      </c>
      <c r="G18" s="34"/>
      <c r="H18" s="8">
        <f>F18+365</f>
        <v>44699</v>
      </c>
      <c r="I18" s="11">
        <f t="shared" ca="1" si="0"/>
        <v>106</v>
      </c>
      <c r="J18" s="9" t="str">
        <f t="shared" ca="1" si="1"/>
        <v>NOT DUE</v>
      </c>
      <c r="K18" s="31" t="s">
        <v>598</v>
      </c>
      <c r="L18" s="10"/>
    </row>
    <row r="19" spans="1:12" ht="24.95" customHeight="1" x14ac:dyDescent="0.25">
      <c r="A19" s="9" t="s">
        <v>1122</v>
      </c>
      <c r="B19" s="31" t="s">
        <v>491</v>
      </c>
      <c r="C19" s="45" t="s">
        <v>486</v>
      </c>
      <c r="D19" s="20" t="s">
        <v>375</v>
      </c>
      <c r="E19" s="7">
        <v>43970</v>
      </c>
      <c r="F19" s="7">
        <v>43969</v>
      </c>
      <c r="G19" s="34"/>
      <c r="H19" s="8">
        <f>F19+(365*2)</f>
        <v>44699</v>
      </c>
      <c r="I19" s="11">
        <f t="shared" ca="1" si="0"/>
        <v>106</v>
      </c>
      <c r="J19" s="9" t="str">
        <f t="shared" ca="1" si="1"/>
        <v>NOT DUE</v>
      </c>
      <c r="K19" s="31" t="s">
        <v>599</v>
      </c>
      <c r="L19" s="10"/>
    </row>
    <row r="20" spans="1:12" x14ac:dyDescent="0.25">
      <c r="A20" s="9" t="s">
        <v>1123</v>
      </c>
      <c r="B20" s="31" t="s">
        <v>492</v>
      </c>
      <c r="C20" s="31" t="s">
        <v>493</v>
      </c>
      <c r="D20" s="20" t="s">
        <v>1</v>
      </c>
      <c r="E20" s="7">
        <v>43970</v>
      </c>
      <c r="F20" s="7">
        <v>44513</v>
      </c>
      <c r="G20" s="34"/>
      <c r="H20" s="8">
        <f t="shared" ref="H20" si="5">F20+182</f>
        <v>44695</v>
      </c>
      <c r="I20" s="11">
        <f t="shared" ca="1" si="0"/>
        <v>102</v>
      </c>
      <c r="J20" s="9" t="str">
        <f t="shared" ca="1" si="1"/>
        <v>NOT DUE</v>
      </c>
      <c r="K20" s="31"/>
      <c r="L20" s="10"/>
    </row>
    <row r="21" spans="1:12" ht="24.95" customHeight="1" x14ac:dyDescent="0.25">
      <c r="A21" s="9" t="s">
        <v>1124</v>
      </c>
      <c r="B21" s="31" t="s">
        <v>494</v>
      </c>
      <c r="C21" s="31" t="s">
        <v>495</v>
      </c>
      <c r="D21" s="20" t="s">
        <v>89</v>
      </c>
      <c r="E21" s="7">
        <v>43970</v>
      </c>
      <c r="F21" s="7">
        <v>44334</v>
      </c>
      <c r="G21" s="34"/>
      <c r="H21" s="8">
        <f>F21+365</f>
        <v>44699</v>
      </c>
      <c r="I21" s="11">
        <f t="shared" ca="1" si="0"/>
        <v>106</v>
      </c>
      <c r="J21" s="9" t="str">
        <f t="shared" ca="1" si="1"/>
        <v>NOT DUE</v>
      </c>
      <c r="K21" s="31" t="s">
        <v>600</v>
      </c>
      <c r="L21" s="10"/>
    </row>
    <row r="22" spans="1:12" ht="25.5" x14ac:dyDescent="0.25">
      <c r="A22" s="9" t="s">
        <v>1125</v>
      </c>
      <c r="B22" s="31" t="s">
        <v>496</v>
      </c>
      <c r="C22" s="31" t="s">
        <v>486</v>
      </c>
      <c r="D22" s="20" t="s">
        <v>594</v>
      </c>
      <c r="E22" s="7">
        <v>43970</v>
      </c>
      <c r="F22" s="7">
        <v>43969</v>
      </c>
      <c r="G22" s="34"/>
      <c r="H22" s="8">
        <f>F22+(365*7)</f>
        <v>46524</v>
      </c>
      <c r="I22" s="11">
        <f t="shared" ca="1" si="0"/>
        <v>1931</v>
      </c>
      <c r="J22" s="9" t="str">
        <f t="shared" ca="1" si="1"/>
        <v>NOT DUE</v>
      </c>
      <c r="K22" s="31"/>
      <c r="L22" s="75"/>
    </row>
    <row r="23" spans="1:12" ht="25.5" x14ac:dyDescent="0.25">
      <c r="A23" s="9" t="s">
        <v>1126</v>
      </c>
      <c r="B23" s="31" t="s">
        <v>497</v>
      </c>
      <c r="C23" s="31" t="s">
        <v>498</v>
      </c>
      <c r="D23" s="20" t="s">
        <v>1</v>
      </c>
      <c r="E23" s="7">
        <v>43970</v>
      </c>
      <c r="F23" s="7">
        <v>44513</v>
      </c>
      <c r="G23" s="34"/>
      <c r="H23" s="8">
        <f t="shared" ref="H23:H32" si="6">F23+182</f>
        <v>44695</v>
      </c>
      <c r="I23" s="11">
        <f t="shared" ca="1" si="0"/>
        <v>102</v>
      </c>
      <c r="J23" s="9" t="str">
        <f t="shared" ca="1" si="1"/>
        <v>NOT DUE</v>
      </c>
      <c r="K23" s="31"/>
      <c r="L23" s="75"/>
    </row>
    <row r="24" spans="1:12" ht="25.5" x14ac:dyDescent="0.25">
      <c r="A24" s="9" t="s">
        <v>1127</v>
      </c>
      <c r="B24" s="31" t="s">
        <v>499</v>
      </c>
      <c r="C24" s="31" t="s">
        <v>486</v>
      </c>
      <c r="D24" s="20" t="s">
        <v>431</v>
      </c>
      <c r="E24" s="7">
        <v>43970</v>
      </c>
      <c r="F24" s="7">
        <v>43969</v>
      </c>
      <c r="G24" s="34"/>
      <c r="H24" s="8">
        <f>F24+(365*5)</f>
        <v>45794</v>
      </c>
      <c r="I24" s="11">
        <f t="shared" ca="1" si="0"/>
        <v>1201</v>
      </c>
      <c r="J24" s="9" t="str">
        <f t="shared" ca="1" si="1"/>
        <v>NOT DUE</v>
      </c>
      <c r="K24" s="31"/>
      <c r="L24" s="75"/>
    </row>
    <row r="25" spans="1:12" ht="38.25" x14ac:dyDescent="0.25">
      <c r="A25" s="9" t="s">
        <v>1128</v>
      </c>
      <c r="B25" s="31" t="s">
        <v>500</v>
      </c>
      <c r="C25" s="31" t="s">
        <v>501</v>
      </c>
      <c r="D25" s="20" t="s">
        <v>1</v>
      </c>
      <c r="E25" s="7">
        <v>43970</v>
      </c>
      <c r="F25" s="7">
        <v>44513</v>
      </c>
      <c r="G25" s="34"/>
      <c r="H25" s="8">
        <f t="shared" si="6"/>
        <v>44695</v>
      </c>
      <c r="I25" s="11">
        <f t="shared" ca="1" si="0"/>
        <v>102</v>
      </c>
      <c r="J25" s="9" t="str">
        <f t="shared" ca="1" si="1"/>
        <v>NOT DUE</v>
      </c>
      <c r="K25" s="31"/>
      <c r="L25" s="75"/>
    </row>
    <row r="26" spans="1:12" ht="38.25" x14ac:dyDescent="0.25">
      <c r="A26" s="9" t="s">
        <v>1129</v>
      </c>
      <c r="B26" s="31" t="s">
        <v>502</v>
      </c>
      <c r="C26" s="31" t="s">
        <v>503</v>
      </c>
      <c r="D26" s="20" t="s">
        <v>1</v>
      </c>
      <c r="E26" s="7">
        <v>43970</v>
      </c>
      <c r="F26" s="7">
        <v>44513</v>
      </c>
      <c r="G26" s="34"/>
      <c r="H26" s="8">
        <f t="shared" si="6"/>
        <v>44695</v>
      </c>
      <c r="I26" s="11">
        <f t="shared" ca="1" si="0"/>
        <v>102</v>
      </c>
      <c r="J26" s="9" t="str">
        <f t="shared" ca="1" si="1"/>
        <v>NOT DUE</v>
      </c>
      <c r="K26" s="31"/>
      <c r="L26" s="10"/>
    </row>
    <row r="27" spans="1:12" x14ac:dyDescent="0.25">
      <c r="A27" s="9" t="s">
        <v>1130</v>
      </c>
      <c r="B27" s="31" t="s">
        <v>504</v>
      </c>
      <c r="C27" s="31" t="s">
        <v>505</v>
      </c>
      <c r="D27" s="20" t="s">
        <v>1</v>
      </c>
      <c r="E27" s="7">
        <v>43970</v>
      </c>
      <c r="F27" s="7">
        <v>44513</v>
      </c>
      <c r="G27" s="34"/>
      <c r="H27" s="8">
        <f t="shared" si="6"/>
        <v>44695</v>
      </c>
      <c r="I27" s="11">
        <f t="shared" ca="1" si="0"/>
        <v>102</v>
      </c>
      <c r="J27" s="9" t="str">
        <f t="shared" ca="1" si="1"/>
        <v>NOT DUE</v>
      </c>
      <c r="K27" s="31"/>
      <c r="L27" s="10"/>
    </row>
    <row r="28" spans="1:12" x14ac:dyDescent="0.25">
      <c r="A28" s="9" t="s">
        <v>1131</v>
      </c>
      <c r="B28" s="31" t="s">
        <v>506</v>
      </c>
      <c r="C28" s="31" t="s">
        <v>507</v>
      </c>
      <c r="D28" s="20" t="s">
        <v>1</v>
      </c>
      <c r="E28" s="7">
        <v>43970</v>
      </c>
      <c r="F28" s="7">
        <v>44513</v>
      </c>
      <c r="G28" s="34"/>
      <c r="H28" s="8">
        <f t="shared" si="6"/>
        <v>44695</v>
      </c>
      <c r="I28" s="11">
        <f t="shared" ca="1" si="0"/>
        <v>102</v>
      </c>
      <c r="J28" s="9" t="str">
        <f t="shared" ca="1" si="1"/>
        <v>NOT DUE</v>
      </c>
      <c r="K28" s="31"/>
      <c r="L28" s="10"/>
    </row>
    <row r="29" spans="1:12" ht="15" customHeight="1" x14ac:dyDescent="0.25">
      <c r="A29" s="9" t="s">
        <v>1132</v>
      </c>
      <c r="B29" s="31" t="s">
        <v>508</v>
      </c>
      <c r="C29" s="31" t="s">
        <v>509</v>
      </c>
      <c r="D29" s="20" t="s">
        <v>1</v>
      </c>
      <c r="E29" s="7">
        <v>43970</v>
      </c>
      <c r="F29" s="7">
        <v>44513</v>
      </c>
      <c r="G29" s="34"/>
      <c r="H29" s="8">
        <f t="shared" si="6"/>
        <v>44695</v>
      </c>
      <c r="I29" s="11">
        <f t="shared" ca="1" si="0"/>
        <v>102</v>
      </c>
      <c r="J29" s="9" t="str">
        <f t="shared" ca="1" si="1"/>
        <v>NOT DUE</v>
      </c>
      <c r="K29" s="31"/>
      <c r="L29" s="10"/>
    </row>
    <row r="30" spans="1:12" ht="51" x14ac:dyDescent="0.25">
      <c r="A30" s="9" t="s">
        <v>1133</v>
      </c>
      <c r="B30" s="31" t="s">
        <v>510</v>
      </c>
      <c r="C30" s="31" t="s">
        <v>511</v>
      </c>
      <c r="D30" s="20" t="s">
        <v>1</v>
      </c>
      <c r="E30" s="7">
        <v>43970</v>
      </c>
      <c r="F30" s="7">
        <v>44513</v>
      </c>
      <c r="G30" s="34"/>
      <c r="H30" s="8">
        <f t="shared" si="6"/>
        <v>44695</v>
      </c>
      <c r="I30" s="11">
        <f t="shared" ca="1" si="0"/>
        <v>102</v>
      </c>
      <c r="J30" s="9" t="str">
        <f t="shared" ca="1" si="1"/>
        <v>NOT DUE</v>
      </c>
      <c r="K30" s="31"/>
      <c r="L30" s="10"/>
    </row>
    <row r="31" spans="1:12" ht="25.5" x14ac:dyDescent="0.25">
      <c r="A31" s="9" t="s">
        <v>1134</v>
      </c>
      <c r="B31" s="31" t="s">
        <v>512</v>
      </c>
      <c r="C31" s="31" t="s">
        <v>513</v>
      </c>
      <c r="D31" s="20" t="s">
        <v>1</v>
      </c>
      <c r="E31" s="7">
        <v>43970</v>
      </c>
      <c r="F31" s="7">
        <v>44513</v>
      </c>
      <c r="G31" s="34"/>
      <c r="H31" s="8">
        <f t="shared" si="6"/>
        <v>44695</v>
      </c>
      <c r="I31" s="11">
        <f t="shared" ca="1" si="0"/>
        <v>102</v>
      </c>
      <c r="J31" s="9" t="str">
        <f t="shared" ca="1" si="1"/>
        <v>NOT DUE</v>
      </c>
      <c r="K31" s="31"/>
      <c r="L31" s="10"/>
    </row>
    <row r="32" spans="1:12" ht="38.25" x14ac:dyDescent="0.25">
      <c r="A32" s="9" t="s">
        <v>1135</v>
      </c>
      <c r="B32" s="31" t="s">
        <v>514</v>
      </c>
      <c r="C32" s="31" t="s">
        <v>515</v>
      </c>
      <c r="D32" s="20" t="s">
        <v>1</v>
      </c>
      <c r="E32" s="7">
        <v>43970</v>
      </c>
      <c r="F32" s="7">
        <v>44513</v>
      </c>
      <c r="G32" s="34"/>
      <c r="H32" s="8">
        <f t="shared" si="6"/>
        <v>44695</v>
      </c>
      <c r="I32" s="11">
        <f t="shared" ca="1" si="0"/>
        <v>102</v>
      </c>
      <c r="J32" s="9" t="str">
        <f t="shared" ca="1" si="1"/>
        <v>NOT DUE</v>
      </c>
      <c r="K32" s="31"/>
      <c r="L32" s="10"/>
    </row>
    <row r="33" spans="1:12" ht="38.25" customHeight="1" x14ac:dyDescent="0.25">
      <c r="A33" s="9" t="s">
        <v>1136</v>
      </c>
      <c r="B33" s="31" t="s">
        <v>516</v>
      </c>
      <c r="C33" s="31" t="s">
        <v>486</v>
      </c>
      <c r="D33" s="20" t="s">
        <v>595</v>
      </c>
      <c r="E33" s="7">
        <v>43970</v>
      </c>
      <c r="F33" s="7">
        <v>43969</v>
      </c>
      <c r="G33" s="34"/>
      <c r="H33" s="8">
        <f>F33+(365*3)</f>
        <v>45064</v>
      </c>
      <c r="I33" s="11">
        <f t="shared" ca="1" si="0"/>
        <v>471</v>
      </c>
      <c r="J33" s="9" t="str">
        <f t="shared" ca="1" si="1"/>
        <v>NOT DUE</v>
      </c>
      <c r="K33" s="78" t="s">
        <v>601</v>
      </c>
      <c r="L33" s="10"/>
    </row>
    <row r="34" spans="1:12" ht="38.25" x14ac:dyDescent="0.25">
      <c r="A34" s="9" t="s">
        <v>1137</v>
      </c>
      <c r="B34" s="31" t="s">
        <v>517</v>
      </c>
      <c r="C34" s="31" t="s">
        <v>518</v>
      </c>
      <c r="D34" s="20" t="s">
        <v>1</v>
      </c>
      <c r="E34" s="7">
        <v>43970</v>
      </c>
      <c r="F34" s="7">
        <v>44513</v>
      </c>
      <c r="G34" s="34"/>
      <c r="H34" s="8">
        <f t="shared" ref="H34:H41" si="7">F34+182</f>
        <v>44695</v>
      </c>
      <c r="I34" s="11">
        <f t="shared" ca="1" si="0"/>
        <v>102</v>
      </c>
      <c r="J34" s="9" t="str">
        <f t="shared" ca="1" si="1"/>
        <v>NOT DUE</v>
      </c>
      <c r="K34" s="31"/>
      <c r="L34" s="10"/>
    </row>
    <row r="35" spans="1:12" ht="38.25" x14ac:dyDescent="0.25">
      <c r="A35" s="9" t="s">
        <v>1138</v>
      </c>
      <c r="B35" s="31" t="s">
        <v>519</v>
      </c>
      <c r="C35" s="31" t="s">
        <v>520</v>
      </c>
      <c r="D35" s="20" t="s">
        <v>1</v>
      </c>
      <c r="E35" s="7">
        <v>43970</v>
      </c>
      <c r="F35" s="7">
        <v>44513</v>
      </c>
      <c r="G35" s="34"/>
      <c r="H35" s="8">
        <f t="shared" si="7"/>
        <v>44695</v>
      </c>
      <c r="I35" s="11">
        <f t="shared" ca="1" si="0"/>
        <v>102</v>
      </c>
      <c r="J35" s="9" t="str">
        <f t="shared" ca="1" si="1"/>
        <v>NOT DUE</v>
      </c>
      <c r="K35" s="31"/>
      <c r="L35" s="10"/>
    </row>
    <row r="36" spans="1:12" ht="38.25" x14ac:dyDescent="0.25">
      <c r="A36" s="9" t="s">
        <v>1139</v>
      </c>
      <c r="B36" s="31" t="s">
        <v>519</v>
      </c>
      <c r="C36" s="31" t="s">
        <v>521</v>
      </c>
      <c r="D36" s="20" t="s">
        <v>1</v>
      </c>
      <c r="E36" s="7">
        <v>43970</v>
      </c>
      <c r="F36" s="7">
        <v>44513</v>
      </c>
      <c r="G36" s="34"/>
      <c r="H36" s="8">
        <f t="shared" si="7"/>
        <v>44695</v>
      </c>
      <c r="I36" s="11">
        <f t="shared" ca="1" si="0"/>
        <v>102</v>
      </c>
      <c r="J36" s="9" t="str">
        <f t="shared" ca="1" si="1"/>
        <v>NOT DUE</v>
      </c>
      <c r="K36" s="31"/>
      <c r="L36" s="10"/>
    </row>
    <row r="37" spans="1:12" ht="25.5" x14ac:dyDescent="0.25">
      <c r="A37" s="9" t="s">
        <v>1140</v>
      </c>
      <c r="B37" s="31" t="s">
        <v>522</v>
      </c>
      <c r="C37" s="31" t="s">
        <v>523</v>
      </c>
      <c r="D37" s="20" t="s">
        <v>1</v>
      </c>
      <c r="E37" s="7">
        <v>43970</v>
      </c>
      <c r="F37" s="7">
        <v>44513</v>
      </c>
      <c r="G37" s="34"/>
      <c r="H37" s="8">
        <f t="shared" si="7"/>
        <v>44695</v>
      </c>
      <c r="I37" s="11">
        <f t="shared" ca="1" si="0"/>
        <v>102</v>
      </c>
      <c r="J37" s="9" t="str">
        <f t="shared" ca="1" si="1"/>
        <v>NOT DUE</v>
      </c>
      <c r="K37" s="31"/>
      <c r="L37" s="10"/>
    </row>
    <row r="38" spans="1:12" ht="25.5" x14ac:dyDescent="0.25">
      <c r="A38" s="9" t="s">
        <v>1141</v>
      </c>
      <c r="B38" s="31" t="s">
        <v>522</v>
      </c>
      <c r="C38" s="31" t="s">
        <v>524</v>
      </c>
      <c r="D38" s="20" t="s">
        <v>431</v>
      </c>
      <c r="E38" s="7">
        <v>43970</v>
      </c>
      <c r="F38" s="7">
        <v>43969</v>
      </c>
      <c r="G38" s="34"/>
      <c r="H38" s="8">
        <f>F38+(365*5)</f>
        <v>45794</v>
      </c>
      <c r="I38" s="11">
        <f t="shared" ca="1" si="0"/>
        <v>1201</v>
      </c>
      <c r="J38" s="9" t="str">
        <f t="shared" ca="1" si="1"/>
        <v>NOT DUE</v>
      </c>
      <c r="K38" s="31"/>
      <c r="L38" s="10" t="s">
        <v>2286</v>
      </c>
    </row>
    <row r="39" spans="1:12" ht="25.5" x14ac:dyDescent="0.25">
      <c r="A39" s="9" t="s">
        <v>1142</v>
      </c>
      <c r="B39" s="31" t="s">
        <v>522</v>
      </c>
      <c r="C39" s="31" t="s">
        <v>525</v>
      </c>
      <c r="D39" s="20" t="s">
        <v>1</v>
      </c>
      <c r="E39" s="7">
        <v>43970</v>
      </c>
      <c r="F39" s="7">
        <v>44513</v>
      </c>
      <c r="G39" s="34"/>
      <c r="H39" s="8">
        <f t="shared" si="7"/>
        <v>44695</v>
      </c>
      <c r="I39" s="11">
        <f t="shared" ca="1" si="0"/>
        <v>102</v>
      </c>
      <c r="J39" s="9" t="str">
        <f t="shared" ca="1" si="1"/>
        <v>NOT DUE</v>
      </c>
      <c r="K39" s="31"/>
      <c r="L39" s="10"/>
    </row>
    <row r="40" spans="1:12" ht="25.5" x14ac:dyDescent="0.25">
      <c r="A40" s="9" t="s">
        <v>1143</v>
      </c>
      <c r="B40" s="31" t="s">
        <v>522</v>
      </c>
      <c r="C40" s="31" t="s">
        <v>526</v>
      </c>
      <c r="D40" s="20" t="s">
        <v>594</v>
      </c>
      <c r="E40" s="7">
        <v>43970</v>
      </c>
      <c r="F40" s="7">
        <v>43969</v>
      </c>
      <c r="G40" s="34"/>
      <c r="H40" s="8">
        <f>F40+(365*7)</f>
        <v>46524</v>
      </c>
      <c r="I40" s="11">
        <f t="shared" ca="1" si="0"/>
        <v>1931</v>
      </c>
      <c r="J40" s="9" t="str">
        <f t="shared" ca="1" si="1"/>
        <v>NOT DUE</v>
      </c>
      <c r="K40" s="31"/>
      <c r="L40" s="10" t="s">
        <v>2286</v>
      </c>
    </row>
    <row r="41" spans="1:12" ht="25.5" x14ac:dyDescent="0.25">
      <c r="A41" s="9" t="s">
        <v>1144</v>
      </c>
      <c r="B41" s="31" t="s">
        <v>522</v>
      </c>
      <c r="C41" s="31" t="s">
        <v>527</v>
      </c>
      <c r="D41" s="20" t="s">
        <v>1</v>
      </c>
      <c r="E41" s="7">
        <v>43970</v>
      </c>
      <c r="F41" s="7">
        <v>44513</v>
      </c>
      <c r="G41" s="34"/>
      <c r="H41" s="8">
        <f t="shared" si="7"/>
        <v>44695</v>
      </c>
      <c r="I41" s="11">
        <f t="shared" ca="1" si="0"/>
        <v>102</v>
      </c>
      <c r="J41" s="9" t="str">
        <f t="shared" ca="1" si="1"/>
        <v>NOT DUE</v>
      </c>
      <c r="K41" s="31"/>
      <c r="L41" s="10"/>
    </row>
    <row r="42" spans="1:12" ht="25.5" x14ac:dyDescent="0.25">
      <c r="A42" s="9" t="s">
        <v>1145</v>
      </c>
      <c r="B42" s="31" t="s">
        <v>522</v>
      </c>
      <c r="C42" s="31" t="s">
        <v>528</v>
      </c>
      <c r="D42" s="20" t="s">
        <v>595</v>
      </c>
      <c r="E42" s="7">
        <v>43970</v>
      </c>
      <c r="F42" s="7">
        <v>43969</v>
      </c>
      <c r="G42" s="34"/>
      <c r="H42" s="8">
        <f>F42+(365*3)</f>
        <v>45064</v>
      </c>
      <c r="I42" s="11">
        <f t="shared" ca="1" si="0"/>
        <v>471</v>
      </c>
      <c r="J42" s="9" t="str">
        <f t="shared" ca="1" si="1"/>
        <v>NOT DUE</v>
      </c>
      <c r="K42" s="31" t="s">
        <v>2288</v>
      </c>
      <c r="L42" s="10" t="s">
        <v>2287</v>
      </c>
    </row>
    <row r="43" spans="1:12" ht="25.5" x14ac:dyDescent="0.25">
      <c r="A43" s="9" t="s">
        <v>1146</v>
      </c>
      <c r="B43" s="31" t="s">
        <v>522</v>
      </c>
      <c r="C43" s="31" t="s">
        <v>529</v>
      </c>
      <c r="D43" s="20" t="s">
        <v>1</v>
      </c>
      <c r="E43" s="7">
        <v>43970</v>
      </c>
      <c r="F43" s="7">
        <v>44513</v>
      </c>
      <c r="G43" s="34"/>
      <c r="H43" s="8">
        <f t="shared" ref="H43" si="8">F43+182</f>
        <v>44695</v>
      </c>
      <c r="I43" s="11">
        <f t="shared" ca="1" si="0"/>
        <v>102</v>
      </c>
      <c r="J43" s="9" t="str">
        <f t="shared" ca="1" si="1"/>
        <v>NOT DUE</v>
      </c>
      <c r="K43" s="31"/>
      <c r="L43" s="10"/>
    </row>
    <row r="44" spans="1:12" ht="26.45" customHeight="1" x14ac:dyDescent="0.25">
      <c r="A44" s="9" t="s">
        <v>1147</v>
      </c>
      <c r="B44" s="31" t="s">
        <v>522</v>
      </c>
      <c r="C44" s="31" t="s">
        <v>530</v>
      </c>
      <c r="D44" s="20" t="s">
        <v>595</v>
      </c>
      <c r="E44" s="7">
        <v>43970</v>
      </c>
      <c r="F44" s="7">
        <v>43969</v>
      </c>
      <c r="G44" s="34"/>
      <c r="H44" s="8">
        <f>F44+(365*3)</f>
        <v>45064</v>
      </c>
      <c r="I44" s="11">
        <f t="shared" ca="1" si="0"/>
        <v>471</v>
      </c>
      <c r="J44" s="9" t="str">
        <f t="shared" ca="1" si="1"/>
        <v>NOT DUE</v>
      </c>
      <c r="K44" s="31" t="s">
        <v>2288</v>
      </c>
      <c r="L44" s="10" t="s">
        <v>2287</v>
      </c>
    </row>
    <row r="45" spans="1:12" ht="26.45" customHeight="1" x14ac:dyDescent="0.25">
      <c r="A45" s="9" t="s">
        <v>1148</v>
      </c>
      <c r="B45" s="31" t="s">
        <v>522</v>
      </c>
      <c r="C45" s="31" t="s">
        <v>531</v>
      </c>
      <c r="D45" s="20" t="s">
        <v>1</v>
      </c>
      <c r="E45" s="7">
        <v>43970</v>
      </c>
      <c r="F45" s="7">
        <v>44513</v>
      </c>
      <c r="G45" s="34"/>
      <c r="H45" s="8">
        <f t="shared" ref="H45" si="9">F45+182</f>
        <v>44695</v>
      </c>
      <c r="I45" s="11">
        <f t="shared" ca="1" si="0"/>
        <v>102</v>
      </c>
      <c r="J45" s="9" t="str">
        <f t="shared" ca="1" si="1"/>
        <v>NOT DUE</v>
      </c>
      <c r="K45" s="31"/>
      <c r="L45" s="10" t="s">
        <v>2286</v>
      </c>
    </row>
    <row r="46" spans="1:12" ht="25.5" x14ac:dyDescent="0.25">
      <c r="A46" s="9" t="s">
        <v>1149</v>
      </c>
      <c r="B46" s="31" t="s">
        <v>522</v>
      </c>
      <c r="C46" s="31" t="s">
        <v>532</v>
      </c>
      <c r="D46" s="20" t="s">
        <v>594</v>
      </c>
      <c r="E46" s="7">
        <v>43970</v>
      </c>
      <c r="F46" s="7">
        <v>43969</v>
      </c>
      <c r="G46" s="34"/>
      <c r="H46" s="8">
        <f>F46+(365*7)</f>
        <v>46524</v>
      </c>
      <c r="I46" s="11">
        <f t="shared" ca="1" si="0"/>
        <v>1931</v>
      </c>
      <c r="J46" s="9" t="str">
        <f t="shared" ca="1" si="1"/>
        <v>NOT DUE</v>
      </c>
      <c r="K46" s="31"/>
      <c r="L46" s="10" t="s">
        <v>2286</v>
      </c>
    </row>
    <row r="47" spans="1:12" ht="25.5" x14ac:dyDescent="0.25">
      <c r="A47" s="9" t="s">
        <v>1150</v>
      </c>
      <c r="B47" s="31" t="s">
        <v>522</v>
      </c>
      <c r="C47" s="31" t="s">
        <v>533</v>
      </c>
      <c r="D47" s="20" t="s">
        <v>1</v>
      </c>
      <c r="E47" s="7">
        <v>43970</v>
      </c>
      <c r="F47" s="7">
        <v>44513</v>
      </c>
      <c r="G47" s="34"/>
      <c r="H47" s="8">
        <f t="shared" ref="H47" si="10">F47+182</f>
        <v>44695</v>
      </c>
      <c r="I47" s="11">
        <f t="shared" ca="1" si="0"/>
        <v>102</v>
      </c>
      <c r="J47" s="9" t="str">
        <f t="shared" ca="1" si="1"/>
        <v>NOT DUE</v>
      </c>
      <c r="K47" s="31"/>
      <c r="L47" s="10"/>
    </row>
    <row r="48" spans="1:12" ht="25.5" x14ac:dyDescent="0.25">
      <c r="A48" s="9" t="s">
        <v>1151</v>
      </c>
      <c r="B48" s="31" t="s">
        <v>522</v>
      </c>
      <c r="C48" s="31" t="s">
        <v>534</v>
      </c>
      <c r="D48" s="20" t="s">
        <v>595</v>
      </c>
      <c r="E48" s="7">
        <v>43970</v>
      </c>
      <c r="F48" s="7">
        <v>43969</v>
      </c>
      <c r="G48" s="34"/>
      <c r="H48" s="8">
        <f>F48+(365*3)</f>
        <v>45064</v>
      </c>
      <c r="I48" s="11">
        <f t="shared" ca="1" si="0"/>
        <v>471</v>
      </c>
      <c r="J48" s="9" t="str">
        <f t="shared" ca="1" si="1"/>
        <v>NOT DUE</v>
      </c>
      <c r="K48" s="31" t="s">
        <v>2288</v>
      </c>
      <c r="L48" s="10" t="s">
        <v>2287</v>
      </c>
    </row>
    <row r="49" spans="1:12" ht="25.5" x14ac:dyDescent="0.25">
      <c r="A49" s="9" t="s">
        <v>1152</v>
      </c>
      <c r="B49" s="31" t="s">
        <v>522</v>
      </c>
      <c r="C49" s="31" t="s">
        <v>535</v>
      </c>
      <c r="D49" s="20" t="s">
        <v>1</v>
      </c>
      <c r="E49" s="7">
        <v>43970</v>
      </c>
      <c r="F49" s="7">
        <v>44513</v>
      </c>
      <c r="G49" s="34"/>
      <c r="H49" s="8">
        <f t="shared" ref="H49" si="11">F49+182</f>
        <v>44695</v>
      </c>
      <c r="I49" s="11">
        <f t="shared" ca="1" si="0"/>
        <v>102</v>
      </c>
      <c r="J49" s="9" t="str">
        <f t="shared" ca="1" si="1"/>
        <v>NOT DUE</v>
      </c>
      <c r="K49" s="31"/>
      <c r="L49" s="10"/>
    </row>
    <row r="50" spans="1:12" ht="25.5" x14ac:dyDescent="0.25">
      <c r="A50" s="9" t="s">
        <v>1153</v>
      </c>
      <c r="B50" s="31" t="s">
        <v>522</v>
      </c>
      <c r="C50" s="31" t="s">
        <v>536</v>
      </c>
      <c r="D50" s="20" t="s">
        <v>595</v>
      </c>
      <c r="E50" s="7">
        <v>43970</v>
      </c>
      <c r="F50" s="7">
        <v>43969</v>
      </c>
      <c r="G50" s="34"/>
      <c r="H50" s="8">
        <f>F50+(365*3)</f>
        <v>45064</v>
      </c>
      <c r="I50" s="11">
        <f t="shared" ca="1" si="0"/>
        <v>471</v>
      </c>
      <c r="J50" s="9" t="str">
        <f t="shared" ca="1" si="1"/>
        <v>NOT DUE</v>
      </c>
      <c r="K50" s="31" t="s">
        <v>2288</v>
      </c>
      <c r="L50" s="10" t="s">
        <v>2287</v>
      </c>
    </row>
    <row r="51" spans="1:12" ht="25.5" x14ac:dyDescent="0.25">
      <c r="A51" s="9" t="s">
        <v>1154</v>
      </c>
      <c r="B51" s="31" t="s">
        <v>522</v>
      </c>
      <c r="C51" s="31" t="s">
        <v>537</v>
      </c>
      <c r="D51" s="20" t="s">
        <v>1</v>
      </c>
      <c r="E51" s="7">
        <v>43970</v>
      </c>
      <c r="F51" s="7">
        <v>44513</v>
      </c>
      <c r="G51" s="34"/>
      <c r="H51" s="8">
        <f t="shared" ref="H51" si="12">F51+182</f>
        <v>44695</v>
      </c>
      <c r="I51" s="11">
        <f t="shared" ca="1" si="0"/>
        <v>102</v>
      </c>
      <c r="J51" s="9" t="str">
        <f t="shared" ca="1" si="1"/>
        <v>NOT DUE</v>
      </c>
      <c r="K51" s="31"/>
      <c r="L51" s="10"/>
    </row>
    <row r="52" spans="1:12" ht="25.5" x14ac:dyDescent="0.25">
      <c r="A52" s="9" t="s">
        <v>1155</v>
      </c>
      <c r="B52" s="31" t="s">
        <v>522</v>
      </c>
      <c r="C52" s="31" t="s">
        <v>538</v>
      </c>
      <c r="D52" s="20" t="s">
        <v>594</v>
      </c>
      <c r="E52" s="7">
        <v>43970</v>
      </c>
      <c r="F52" s="7">
        <v>43969</v>
      </c>
      <c r="G52" s="34"/>
      <c r="H52" s="8">
        <f>F52+(365*7)</f>
        <v>46524</v>
      </c>
      <c r="I52" s="11">
        <f t="shared" ca="1" si="0"/>
        <v>1931</v>
      </c>
      <c r="J52" s="9" t="str">
        <f t="shared" ca="1" si="1"/>
        <v>NOT DUE</v>
      </c>
      <c r="K52" s="31"/>
      <c r="L52" s="10" t="s">
        <v>2286</v>
      </c>
    </row>
    <row r="53" spans="1:12" ht="25.5" x14ac:dyDescent="0.25">
      <c r="A53" s="9" t="s">
        <v>1156</v>
      </c>
      <c r="B53" s="31" t="s">
        <v>522</v>
      </c>
      <c r="C53" s="31" t="s">
        <v>539</v>
      </c>
      <c r="D53" s="20" t="s">
        <v>594</v>
      </c>
      <c r="E53" s="7">
        <v>43970</v>
      </c>
      <c r="F53" s="7">
        <v>43969</v>
      </c>
      <c r="G53" s="34"/>
      <c r="H53" s="8">
        <f t="shared" ref="H53:H55" si="13">F53+(365*7)</f>
        <v>46524</v>
      </c>
      <c r="I53" s="11">
        <f t="shared" ca="1" si="0"/>
        <v>1931</v>
      </c>
      <c r="J53" s="9" t="str">
        <f t="shared" ca="1" si="1"/>
        <v>NOT DUE</v>
      </c>
      <c r="K53" s="31"/>
      <c r="L53" s="10" t="s">
        <v>2286</v>
      </c>
    </row>
    <row r="54" spans="1:12" ht="25.5" x14ac:dyDescent="0.25">
      <c r="A54" s="9" t="s">
        <v>1157</v>
      </c>
      <c r="B54" s="31" t="s">
        <v>522</v>
      </c>
      <c r="C54" s="31" t="s">
        <v>540</v>
      </c>
      <c r="D54" s="20" t="s">
        <v>594</v>
      </c>
      <c r="E54" s="7">
        <v>43970</v>
      </c>
      <c r="F54" s="7">
        <v>43969</v>
      </c>
      <c r="G54" s="34"/>
      <c r="H54" s="8">
        <f t="shared" si="13"/>
        <v>46524</v>
      </c>
      <c r="I54" s="11">
        <f t="shared" ca="1" si="0"/>
        <v>1931</v>
      </c>
      <c r="J54" s="9" t="str">
        <f t="shared" ca="1" si="1"/>
        <v>NOT DUE</v>
      </c>
      <c r="K54" s="31"/>
      <c r="L54" s="10" t="s">
        <v>2286</v>
      </c>
    </row>
    <row r="55" spans="1:12" ht="25.5" x14ac:dyDescent="0.25">
      <c r="A55" s="9" t="s">
        <v>1158</v>
      </c>
      <c r="B55" s="31" t="s">
        <v>522</v>
      </c>
      <c r="C55" s="31" t="s">
        <v>602</v>
      </c>
      <c r="D55" s="20" t="s">
        <v>594</v>
      </c>
      <c r="E55" s="7">
        <v>43970</v>
      </c>
      <c r="F55" s="7">
        <v>43969</v>
      </c>
      <c r="G55" s="34"/>
      <c r="H55" s="8">
        <f t="shared" si="13"/>
        <v>46524</v>
      </c>
      <c r="I55" s="11">
        <f t="shared" ca="1" si="0"/>
        <v>1931</v>
      </c>
      <c r="J55" s="9" t="str">
        <f t="shared" ca="1" si="1"/>
        <v>NOT DUE</v>
      </c>
      <c r="K55" s="31"/>
      <c r="L55" s="10" t="s">
        <v>2286</v>
      </c>
    </row>
    <row r="59" spans="1:12" x14ac:dyDescent="0.25">
      <c r="B59" t="s">
        <v>1414</v>
      </c>
      <c r="D59" s="27" t="s">
        <v>1415</v>
      </c>
      <c r="G59" t="s">
        <v>1416</v>
      </c>
    </row>
    <row r="62" spans="1:12" x14ac:dyDescent="0.25">
      <c r="C62" s="71"/>
      <c r="G62" s="72"/>
      <c r="H62" s="72"/>
    </row>
    <row r="63" spans="1:12" x14ac:dyDescent="0.25">
      <c r="B63" s="23"/>
      <c r="C63" s="69"/>
    </row>
    <row r="64" spans="1:12" x14ac:dyDescent="0.25">
      <c r="B64" s="154" t="s">
        <v>3322</v>
      </c>
      <c r="D64" s="193" t="s">
        <v>3322</v>
      </c>
      <c r="E64" s="193"/>
      <c r="G64" s="191" t="s">
        <v>3319</v>
      </c>
      <c r="H64" s="191"/>
    </row>
    <row r="65" spans="2:8" x14ac:dyDescent="0.25">
      <c r="B65" s="69" t="s">
        <v>2274</v>
      </c>
      <c r="D65" s="69" t="s">
        <v>2274</v>
      </c>
      <c r="E65" s="69"/>
      <c r="G65" s="188" t="s">
        <v>2277</v>
      </c>
      <c r="H65" s="188"/>
    </row>
  </sheetData>
  <sheetProtection selectLockedCells="1"/>
  <mergeCells count="12">
    <mergeCell ref="G65:H65"/>
    <mergeCell ref="A4:B4"/>
    <mergeCell ref="D4:E4"/>
    <mergeCell ref="A5:B5"/>
    <mergeCell ref="A1:B1"/>
    <mergeCell ref="D1:E1"/>
    <mergeCell ref="A2:B2"/>
    <mergeCell ref="D2:E2"/>
    <mergeCell ref="A3:B3"/>
    <mergeCell ref="D3:E3"/>
    <mergeCell ref="D64:E64"/>
    <mergeCell ref="G64:H64"/>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H19" sqref="H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784</v>
      </c>
      <c r="D3" s="190" t="s">
        <v>9</v>
      </c>
      <c r="E3" s="190"/>
      <c r="F3" s="3" t="s">
        <v>1104</v>
      </c>
    </row>
    <row r="4" spans="1:12" ht="18" customHeight="1" x14ac:dyDescent="0.25">
      <c r="A4" s="189" t="s">
        <v>22</v>
      </c>
      <c r="B4" s="189"/>
      <c r="C4" s="17"/>
      <c r="D4" s="190" t="s">
        <v>10</v>
      </c>
      <c r="E4" s="190"/>
      <c r="F4" s="34"/>
    </row>
    <row r="5" spans="1:12" ht="18" customHeight="1" x14ac:dyDescent="0.25">
      <c r="A5" s="189" t="s">
        <v>23</v>
      </c>
      <c r="B5" s="189"/>
      <c r="C5" s="18" t="s">
        <v>783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1105</v>
      </c>
      <c r="B8" s="31" t="s">
        <v>472</v>
      </c>
      <c r="C8" s="31" t="s">
        <v>785</v>
      </c>
      <c r="D8" s="20" t="s">
        <v>377</v>
      </c>
      <c r="E8" s="7">
        <v>43970</v>
      </c>
      <c r="F8" s="7">
        <v>44506</v>
      </c>
      <c r="G8" s="34"/>
      <c r="H8" s="8">
        <f>F8+90</f>
        <v>44596</v>
      </c>
      <c r="I8" s="11">
        <f t="shared" ref="I8:I12" ca="1" si="0">IF(ISBLANK(H8),"",H8-DATE(YEAR(NOW()),MONTH(NOW()),DAY(NOW())))</f>
        <v>3</v>
      </c>
      <c r="J8" s="9" t="str">
        <f t="shared" ref="J8:J12" ca="1" si="1">IF(I8="","",IF(I8&lt;0,"OVERDUE","NOT DUE"))</f>
        <v>NOT DUE</v>
      </c>
      <c r="K8" s="31" t="s">
        <v>596</v>
      </c>
      <c r="L8" s="10"/>
    </row>
    <row r="9" spans="1:12" ht="38.25" x14ac:dyDescent="0.25">
      <c r="A9" s="9" t="s">
        <v>1106</v>
      </c>
      <c r="B9" s="31" t="s">
        <v>474</v>
      </c>
      <c r="C9" s="31" t="s">
        <v>475</v>
      </c>
      <c r="D9" s="20" t="s">
        <v>377</v>
      </c>
      <c r="E9" s="7">
        <v>43970</v>
      </c>
      <c r="F9" s="7">
        <v>44506</v>
      </c>
      <c r="G9" s="34"/>
      <c r="H9" s="8">
        <f t="shared" ref="H9:H12" si="2">F9+90</f>
        <v>44596</v>
      </c>
      <c r="I9" s="11">
        <f t="shared" ca="1" si="0"/>
        <v>3</v>
      </c>
      <c r="J9" s="9" t="str">
        <f t="shared" ca="1" si="1"/>
        <v>NOT DUE</v>
      </c>
      <c r="K9" s="14"/>
      <c r="L9" s="10"/>
    </row>
    <row r="10" spans="1:12" x14ac:dyDescent="0.25">
      <c r="A10" s="9" t="s">
        <v>1107</v>
      </c>
      <c r="B10" s="31" t="s">
        <v>786</v>
      </c>
      <c r="C10" s="31" t="s">
        <v>787</v>
      </c>
      <c r="D10" s="20" t="s">
        <v>377</v>
      </c>
      <c r="E10" s="7">
        <v>43970</v>
      </c>
      <c r="F10" s="7">
        <v>44506</v>
      </c>
      <c r="G10" s="34"/>
      <c r="H10" s="8">
        <f t="shared" si="2"/>
        <v>44596</v>
      </c>
      <c r="I10" s="11">
        <f t="shared" ca="1" si="0"/>
        <v>3</v>
      </c>
      <c r="J10" s="9" t="str">
        <f t="shared" ca="1" si="1"/>
        <v>NOT DUE</v>
      </c>
      <c r="K10" s="31"/>
      <c r="L10" s="10"/>
    </row>
    <row r="11" spans="1:12" ht="25.5" x14ac:dyDescent="0.25">
      <c r="A11" s="9" t="s">
        <v>1108</v>
      </c>
      <c r="B11" s="31" t="s">
        <v>788</v>
      </c>
      <c r="C11" s="31" t="s">
        <v>789</v>
      </c>
      <c r="D11" s="20" t="s">
        <v>377</v>
      </c>
      <c r="E11" s="7">
        <v>43970</v>
      </c>
      <c r="F11" s="7">
        <v>44506</v>
      </c>
      <c r="G11" s="34"/>
      <c r="H11" s="8">
        <f t="shared" si="2"/>
        <v>44596</v>
      </c>
      <c r="I11" s="11">
        <f t="shared" ca="1" si="0"/>
        <v>3</v>
      </c>
      <c r="J11" s="9" t="str">
        <f t="shared" ca="1" si="1"/>
        <v>NOT DUE</v>
      </c>
      <c r="K11" s="14"/>
      <c r="L11" s="10"/>
    </row>
    <row r="12" spans="1:12" x14ac:dyDescent="0.25">
      <c r="A12" s="9" t="s">
        <v>1109</v>
      </c>
      <c r="B12" s="31" t="s">
        <v>790</v>
      </c>
      <c r="C12" s="31" t="s">
        <v>791</v>
      </c>
      <c r="D12" s="20" t="s">
        <v>377</v>
      </c>
      <c r="E12" s="7">
        <v>43970</v>
      </c>
      <c r="F12" s="7">
        <v>44506</v>
      </c>
      <c r="G12" s="34"/>
      <c r="H12" s="8">
        <f t="shared" si="2"/>
        <v>44596</v>
      </c>
      <c r="I12" s="11">
        <f t="shared" ca="1" si="0"/>
        <v>3</v>
      </c>
      <c r="J12" s="9" t="str">
        <f t="shared" ca="1" si="1"/>
        <v>NOT DUE</v>
      </c>
      <c r="K12" s="14"/>
      <c r="L12" s="10"/>
    </row>
    <row r="16" spans="1:12" x14ac:dyDescent="0.25">
      <c r="B16" t="s">
        <v>1414</v>
      </c>
      <c r="D16" s="27" t="s">
        <v>1415</v>
      </c>
      <c r="G16" t="s">
        <v>1416</v>
      </c>
    </row>
    <row r="19" spans="2:8" x14ac:dyDescent="0.25">
      <c r="C19" s="71"/>
      <c r="G19" s="72"/>
      <c r="H19" s="72"/>
    </row>
    <row r="20" spans="2:8" x14ac:dyDescent="0.25">
      <c r="B20" s="23"/>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sheetProtection selectLockedCells="1"/>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3301</v>
      </c>
      <c r="D3" s="190" t="s">
        <v>5</v>
      </c>
      <c r="E3" s="190"/>
      <c r="F3" s="3" t="s">
        <v>1417</v>
      </c>
    </row>
    <row r="4" spans="1:12" ht="18" customHeight="1" x14ac:dyDescent="0.25">
      <c r="A4" s="189" t="s">
        <v>22</v>
      </c>
      <c r="B4" s="189"/>
      <c r="C4" s="16" t="s">
        <v>3302</v>
      </c>
      <c r="D4" s="190" t="s">
        <v>10</v>
      </c>
      <c r="E4" s="190"/>
      <c r="F4" s="34"/>
    </row>
    <row r="5" spans="1:12" ht="18" customHeight="1" x14ac:dyDescent="0.25">
      <c r="A5" s="189" t="s">
        <v>23</v>
      </c>
      <c r="B5" s="189"/>
      <c r="C5" s="18" t="s">
        <v>3303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1418</v>
      </c>
      <c r="B8" s="14" t="s">
        <v>1421</v>
      </c>
      <c r="C8" s="31" t="s">
        <v>1422</v>
      </c>
      <c r="D8" s="20" t="s">
        <v>1420</v>
      </c>
      <c r="E8" s="7">
        <v>43970</v>
      </c>
      <c r="F8" s="7">
        <v>43970</v>
      </c>
      <c r="G8" s="34"/>
      <c r="H8" s="8">
        <f>F8+(365*2)</f>
        <v>44700</v>
      </c>
      <c r="I8" s="11">
        <f t="shared" ref="I8:I9" ca="1" si="0">IF(ISBLANK(H8),"",H8-DATE(YEAR(NOW()),MONTH(NOW()),DAY(NOW())))</f>
        <v>107</v>
      </c>
      <c r="J8" s="9" t="str">
        <f t="shared" ref="J8:J9" ca="1" si="1">IF(I8="","",IF(I8&lt;0,"OVERDUE","NOT DUE"))</f>
        <v>NOT DUE</v>
      </c>
      <c r="K8" s="14"/>
      <c r="L8" s="10"/>
    </row>
    <row r="9" spans="1:12" ht="25.5" x14ac:dyDescent="0.25">
      <c r="A9" s="9" t="s">
        <v>1419</v>
      </c>
      <c r="B9" s="14" t="s">
        <v>1421</v>
      </c>
      <c r="C9" s="31" t="s">
        <v>1423</v>
      </c>
      <c r="D9" s="20" t="s">
        <v>2</v>
      </c>
      <c r="E9" s="7">
        <v>43970</v>
      </c>
      <c r="F9" s="7">
        <v>44581</v>
      </c>
      <c r="G9" s="34"/>
      <c r="H9" s="8">
        <f>F9+30</f>
        <v>44611</v>
      </c>
      <c r="I9" s="11">
        <f t="shared" ca="1" si="0"/>
        <v>18</v>
      </c>
      <c r="J9" s="9" t="str">
        <f t="shared" ca="1" si="1"/>
        <v>NOT DUE</v>
      </c>
      <c r="K9" s="14"/>
      <c r="L9" s="10"/>
    </row>
    <row r="14" spans="1:12" x14ac:dyDescent="0.25">
      <c r="B14" t="s">
        <v>1414</v>
      </c>
      <c r="D14" s="27" t="s">
        <v>1415</v>
      </c>
      <c r="G14" t="s">
        <v>1416</v>
      </c>
    </row>
    <row r="17" spans="2:8" x14ac:dyDescent="0.25">
      <c r="C17" s="71"/>
      <c r="G17" s="72"/>
      <c r="H17" s="72"/>
    </row>
    <row r="18" spans="2:8" x14ac:dyDescent="0.25">
      <c r="B18" s="23"/>
      <c r="C18" s="69"/>
      <c r="D18" s="193"/>
      <c r="E18" s="193"/>
      <c r="G18" s="191"/>
      <c r="H18" s="191"/>
    </row>
    <row r="19" spans="2:8" x14ac:dyDescent="0.25">
      <c r="B19" s="154" t="s">
        <v>3320</v>
      </c>
      <c r="D19" s="193" t="s">
        <v>3322</v>
      </c>
      <c r="E19" s="193"/>
      <c r="G19" s="191" t="s">
        <v>3319</v>
      </c>
      <c r="H19" s="191"/>
    </row>
    <row r="20" spans="2:8" x14ac:dyDescent="0.25">
      <c r="B20" s="69" t="s">
        <v>3085</v>
      </c>
      <c r="D20" s="69" t="s">
        <v>2274</v>
      </c>
      <c r="E20" s="69"/>
      <c r="G20" s="188" t="s">
        <v>2277</v>
      </c>
      <c r="H20" s="188"/>
    </row>
  </sheetData>
  <sheetProtection selectLockedCells="1"/>
  <mergeCells count="14">
    <mergeCell ref="G20:H20"/>
    <mergeCell ref="A4:B4"/>
    <mergeCell ref="D4:E4"/>
    <mergeCell ref="A5:B5"/>
    <mergeCell ref="A1:B1"/>
    <mergeCell ref="D1:E1"/>
    <mergeCell ref="A2:B2"/>
    <mergeCell ref="D2:E2"/>
    <mergeCell ref="A3:B3"/>
    <mergeCell ref="D3:E3"/>
    <mergeCell ref="G19:H19"/>
    <mergeCell ref="D18:E18"/>
    <mergeCell ref="G18:H18"/>
    <mergeCell ref="D19:E19"/>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topLeftCell="A4" zoomScaleNormal="100" workbookViewId="0">
      <selection activeCell="F49" sqref="F4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607</v>
      </c>
      <c r="D3" s="190" t="s">
        <v>9</v>
      </c>
      <c r="E3" s="190"/>
      <c r="F3" s="3" t="s">
        <v>605</v>
      </c>
    </row>
    <row r="4" spans="1:12" ht="18" customHeight="1" x14ac:dyDescent="0.25">
      <c r="A4" s="189" t="s">
        <v>22</v>
      </c>
      <c r="B4" s="189"/>
      <c r="C4" s="17" t="s">
        <v>608</v>
      </c>
      <c r="D4" s="190" t="s">
        <v>10</v>
      </c>
      <c r="E4" s="190"/>
      <c r="F4" s="34"/>
    </row>
    <row r="5" spans="1:12" ht="18" customHeight="1" x14ac:dyDescent="0.25">
      <c r="A5" s="189" t="s">
        <v>23</v>
      </c>
      <c r="B5" s="189"/>
      <c r="C5" s="18" t="s">
        <v>3296</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606</v>
      </c>
      <c r="B8" s="14" t="s">
        <v>651</v>
      </c>
      <c r="C8" s="31" t="s">
        <v>392</v>
      </c>
      <c r="D8" s="20" t="s">
        <v>2</v>
      </c>
      <c r="E8" s="7">
        <v>43970</v>
      </c>
      <c r="F8" s="7">
        <v>44590</v>
      </c>
      <c r="G8" s="34"/>
      <c r="H8" s="8">
        <f>F8+30</f>
        <v>44620</v>
      </c>
      <c r="I8" s="11">
        <f t="shared" ref="I8:I18" ca="1" si="0">IF(ISBLANK(H8),"",H8-DATE(YEAR(NOW()),MONTH(NOW()),DAY(NOW())))</f>
        <v>27</v>
      </c>
      <c r="J8" s="9" t="str">
        <f t="shared" ref="J8:J18" ca="1" si="1">IF(I8="","",IF(I8&lt;0,"OVERDUE","NOT DUE"))</f>
        <v>NOT DUE</v>
      </c>
      <c r="K8" s="31"/>
      <c r="L8" s="10"/>
    </row>
    <row r="9" spans="1:12" x14ac:dyDescent="0.25">
      <c r="A9" s="9" t="s">
        <v>610</v>
      </c>
      <c r="B9" s="14" t="s">
        <v>652</v>
      </c>
      <c r="C9" s="31" t="s">
        <v>653</v>
      </c>
      <c r="D9" s="20" t="s">
        <v>2</v>
      </c>
      <c r="E9" s="7">
        <v>43970</v>
      </c>
      <c r="F9" s="7">
        <v>44590</v>
      </c>
      <c r="G9" s="34"/>
      <c r="H9" s="8">
        <f t="shared" ref="H9:H13" si="2">F9+30</f>
        <v>44620</v>
      </c>
      <c r="I9" s="11">
        <f t="shared" ca="1" si="0"/>
        <v>27</v>
      </c>
      <c r="J9" s="9" t="str">
        <f t="shared" ca="1" si="1"/>
        <v>NOT DUE</v>
      </c>
      <c r="K9" s="31"/>
      <c r="L9" s="10"/>
    </row>
    <row r="10" spans="1:12" x14ac:dyDescent="0.25">
      <c r="A10" s="9" t="s">
        <v>611</v>
      </c>
      <c r="B10" s="14" t="s">
        <v>654</v>
      </c>
      <c r="C10" s="31" t="s">
        <v>655</v>
      </c>
      <c r="D10" s="20" t="s">
        <v>2</v>
      </c>
      <c r="E10" s="7">
        <v>43970</v>
      </c>
      <c r="F10" s="7">
        <v>44590</v>
      </c>
      <c r="G10" s="34"/>
      <c r="H10" s="8">
        <f t="shared" si="2"/>
        <v>44620</v>
      </c>
      <c r="I10" s="11">
        <f t="shared" ca="1" si="0"/>
        <v>27</v>
      </c>
      <c r="J10" s="9" t="str">
        <f t="shared" ca="1" si="1"/>
        <v>NOT DUE</v>
      </c>
      <c r="K10" s="31"/>
      <c r="L10" s="10"/>
    </row>
    <row r="11" spans="1:12" x14ac:dyDescent="0.25">
      <c r="A11" s="9" t="s">
        <v>612</v>
      </c>
      <c r="B11" s="32" t="s">
        <v>656</v>
      </c>
      <c r="C11" s="31" t="s">
        <v>657</v>
      </c>
      <c r="D11" s="20" t="s">
        <v>2</v>
      </c>
      <c r="E11" s="7">
        <v>43970</v>
      </c>
      <c r="F11" s="7">
        <v>44590</v>
      </c>
      <c r="G11" s="34"/>
      <c r="H11" s="8">
        <f t="shared" si="2"/>
        <v>44620</v>
      </c>
      <c r="I11" s="11">
        <f t="shared" ca="1" si="0"/>
        <v>27</v>
      </c>
      <c r="J11" s="9" t="str">
        <f t="shared" ca="1" si="1"/>
        <v>NOT DUE</v>
      </c>
      <c r="K11" s="31"/>
      <c r="L11" s="10"/>
    </row>
    <row r="12" spans="1:12" x14ac:dyDescent="0.25">
      <c r="A12" s="9" t="s">
        <v>613</v>
      </c>
      <c r="B12" s="32" t="s">
        <v>658</v>
      </c>
      <c r="C12" s="31" t="s">
        <v>659</v>
      </c>
      <c r="D12" s="20" t="s">
        <v>2</v>
      </c>
      <c r="E12" s="7">
        <v>43970</v>
      </c>
      <c r="F12" s="7">
        <v>44590</v>
      </c>
      <c r="G12" s="34"/>
      <c r="H12" s="8">
        <f t="shared" si="2"/>
        <v>44620</v>
      </c>
      <c r="I12" s="11">
        <f t="shared" ca="1" si="0"/>
        <v>27</v>
      </c>
      <c r="J12" s="9" t="str">
        <f t="shared" ca="1" si="1"/>
        <v>NOT DUE</v>
      </c>
      <c r="K12" s="31"/>
      <c r="L12" s="10"/>
    </row>
    <row r="13" spans="1:12" ht="25.5" x14ac:dyDescent="0.25">
      <c r="A13" s="9" t="s">
        <v>614</v>
      </c>
      <c r="B13" s="32" t="s">
        <v>660</v>
      </c>
      <c r="C13" s="31" t="s">
        <v>661</v>
      </c>
      <c r="D13" s="20" t="s">
        <v>2</v>
      </c>
      <c r="E13" s="7">
        <v>43970</v>
      </c>
      <c r="F13" s="7">
        <v>44590</v>
      </c>
      <c r="G13" s="34"/>
      <c r="H13" s="8">
        <f t="shared" si="2"/>
        <v>44620</v>
      </c>
      <c r="I13" s="11">
        <f t="shared" ca="1" si="0"/>
        <v>27</v>
      </c>
      <c r="J13" s="9" t="str">
        <f t="shared" ca="1" si="1"/>
        <v>NOT DUE</v>
      </c>
      <c r="K13" s="31"/>
      <c r="L13" s="10"/>
    </row>
    <row r="14" spans="1:12" x14ac:dyDescent="0.25">
      <c r="A14" s="9" t="s">
        <v>615</v>
      </c>
      <c r="B14" s="32" t="s">
        <v>656</v>
      </c>
      <c r="C14" s="31" t="s">
        <v>488</v>
      </c>
      <c r="D14" s="20" t="s">
        <v>377</v>
      </c>
      <c r="E14" s="7">
        <v>43970</v>
      </c>
      <c r="F14" s="7">
        <v>44590</v>
      </c>
      <c r="G14" s="34"/>
      <c r="H14" s="8">
        <f>F14+90</f>
        <v>44680</v>
      </c>
      <c r="I14" s="11">
        <f t="shared" ca="1" si="0"/>
        <v>87</v>
      </c>
      <c r="J14" s="9" t="str">
        <f t="shared" ca="1" si="1"/>
        <v>NOT DUE</v>
      </c>
      <c r="K14" s="31"/>
      <c r="L14" s="10"/>
    </row>
    <row r="15" spans="1:12" x14ac:dyDescent="0.25">
      <c r="A15" s="9" t="s">
        <v>616</v>
      </c>
      <c r="B15" s="32" t="s">
        <v>662</v>
      </c>
      <c r="C15" s="31" t="s">
        <v>663</v>
      </c>
      <c r="D15" s="20" t="s">
        <v>377</v>
      </c>
      <c r="E15" s="7">
        <v>43970</v>
      </c>
      <c r="F15" s="7">
        <v>44590</v>
      </c>
      <c r="G15" s="34"/>
      <c r="H15" s="8">
        <f t="shared" ref="H15:H17" si="3">F15+90</f>
        <v>44680</v>
      </c>
      <c r="I15" s="11">
        <f t="shared" ca="1" si="0"/>
        <v>87</v>
      </c>
      <c r="J15" s="9" t="str">
        <f t="shared" ca="1" si="1"/>
        <v>NOT DUE</v>
      </c>
      <c r="K15" s="31"/>
      <c r="L15" s="10"/>
    </row>
    <row r="16" spans="1:12" ht="25.5" x14ac:dyDescent="0.25">
      <c r="A16" s="9" t="s">
        <v>617</v>
      </c>
      <c r="B16" s="32" t="s">
        <v>664</v>
      </c>
      <c r="C16" s="31" t="s">
        <v>665</v>
      </c>
      <c r="D16" s="20" t="s">
        <v>377</v>
      </c>
      <c r="E16" s="7">
        <v>43970</v>
      </c>
      <c r="F16" s="7">
        <v>44590</v>
      </c>
      <c r="G16" s="34"/>
      <c r="H16" s="8">
        <f t="shared" si="3"/>
        <v>44680</v>
      </c>
      <c r="I16" s="11">
        <f t="shared" ca="1" si="0"/>
        <v>87</v>
      </c>
      <c r="J16" s="9" t="str">
        <f t="shared" ca="1" si="1"/>
        <v>NOT DUE</v>
      </c>
      <c r="K16" s="31"/>
      <c r="L16" s="10"/>
    </row>
    <row r="17" spans="1:12" ht="25.5" x14ac:dyDescent="0.25">
      <c r="A17" s="9" t="s">
        <v>618</v>
      </c>
      <c r="B17" s="32" t="s">
        <v>666</v>
      </c>
      <c r="C17" s="31" t="s">
        <v>667</v>
      </c>
      <c r="D17" s="20" t="s">
        <v>377</v>
      </c>
      <c r="E17" s="7">
        <v>43970</v>
      </c>
      <c r="F17" s="7">
        <v>44590</v>
      </c>
      <c r="G17" s="34"/>
      <c r="H17" s="8">
        <f t="shared" si="3"/>
        <v>44680</v>
      </c>
      <c r="I17" s="11">
        <f t="shared" ca="1" si="0"/>
        <v>87</v>
      </c>
      <c r="J17" s="9" t="str">
        <f t="shared" ca="1" si="1"/>
        <v>NOT DUE</v>
      </c>
      <c r="K17" s="31"/>
      <c r="L17" s="10"/>
    </row>
    <row r="18" spans="1:12" ht="24.95" customHeight="1" x14ac:dyDescent="0.25">
      <c r="A18" s="9" t="s">
        <v>619</v>
      </c>
      <c r="B18" s="14" t="s">
        <v>668</v>
      </c>
      <c r="C18" s="31" t="s">
        <v>669</v>
      </c>
      <c r="D18" s="20" t="s">
        <v>89</v>
      </c>
      <c r="E18" s="7">
        <v>43970</v>
      </c>
      <c r="F18" s="7">
        <v>44324</v>
      </c>
      <c r="G18" s="34"/>
      <c r="H18" s="8">
        <f>F18+365</f>
        <v>44689</v>
      </c>
      <c r="I18" s="11">
        <f t="shared" ca="1" si="0"/>
        <v>96</v>
      </c>
      <c r="J18" s="9" t="str">
        <f t="shared" ca="1" si="1"/>
        <v>NOT DUE</v>
      </c>
      <c r="K18" s="78" t="s">
        <v>713</v>
      </c>
      <c r="L18" s="10" t="s">
        <v>2782</v>
      </c>
    </row>
    <row r="19" spans="1:12" x14ac:dyDescent="0.25">
      <c r="A19" s="9" t="s">
        <v>620</v>
      </c>
      <c r="B19" s="14" t="s">
        <v>491</v>
      </c>
      <c r="C19" s="31" t="s">
        <v>670</v>
      </c>
      <c r="D19" s="20" t="s">
        <v>89</v>
      </c>
      <c r="E19" s="7">
        <v>43970</v>
      </c>
      <c r="F19" s="7">
        <v>44324</v>
      </c>
      <c r="G19" s="34"/>
      <c r="H19" s="8">
        <f t="shared" ref="H19:H23" si="4">F19+365</f>
        <v>44689</v>
      </c>
      <c r="I19" s="11">
        <f t="shared" ref="I19:I49" ca="1" si="5">IF(ISBLANK(H19),"",H19-DATE(YEAR(NOW()),MONTH(NOW()),DAY(NOW())))</f>
        <v>96</v>
      </c>
      <c r="J19" s="9" t="str">
        <f t="shared" ref="J19:J49" ca="1" si="6">IF(I19="","",IF(I19&lt;0,"OVERDUE","NOT DUE"))</f>
        <v>NOT DUE</v>
      </c>
      <c r="K19" s="31"/>
      <c r="L19" s="10"/>
    </row>
    <row r="20" spans="1:12" x14ac:dyDescent="0.25">
      <c r="A20" s="9" t="s">
        <v>621</v>
      </c>
      <c r="B20" s="14" t="s">
        <v>671</v>
      </c>
      <c r="C20" s="31" t="s">
        <v>672</v>
      </c>
      <c r="D20" s="20" t="s">
        <v>89</v>
      </c>
      <c r="E20" s="7">
        <v>43970</v>
      </c>
      <c r="F20" s="7">
        <v>44324</v>
      </c>
      <c r="G20" s="34"/>
      <c r="H20" s="8">
        <f t="shared" si="4"/>
        <v>44689</v>
      </c>
      <c r="I20" s="11">
        <f t="shared" ca="1" si="5"/>
        <v>96</v>
      </c>
      <c r="J20" s="9" t="str">
        <f t="shared" ca="1" si="6"/>
        <v>NOT DUE</v>
      </c>
      <c r="K20" s="31"/>
      <c r="L20" s="10"/>
    </row>
    <row r="21" spans="1:12" x14ac:dyDescent="0.25">
      <c r="A21" s="9" t="s">
        <v>622</v>
      </c>
      <c r="B21" s="14" t="s">
        <v>673</v>
      </c>
      <c r="C21" s="31" t="s">
        <v>674</v>
      </c>
      <c r="D21" s="20" t="s">
        <v>89</v>
      </c>
      <c r="E21" s="7">
        <v>43970</v>
      </c>
      <c r="F21" s="7">
        <v>44324</v>
      </c>
      <c r="G21" s="34"/>
      <c r="H21" s="8">
        <f t="shared" si="4"/>
        <v>44689</v>
      </c>
      <c r="I21" s="11">
        <f t="shared" ca="1" si="5"/>
        <v>96</v>
      </c>
      <c r="J21" s="9" t="str">
        <f t="shared" ca="1" si="6"/>
        <v>NOT DUE</v>
      </c>
      <c r="K21" s="31"/>
      <c r="L21" s="10"/>
    </row>
    <row r="22" spans="1:12" x14ac:dyDescent="0.25">
      <c r="A22" s="9" t="s">
        <v>623</v>
      </c>
      <c r="B22" s="14" t="s">
        <v>675</v>
      </c>
      <c r="C22" s="31" t="s">
        <v>661</v>
      </c>
      <c r="D22" s="20" t="s">
        <v>89</v>
      </c>
      <c r="E22" s="7">
        <v>43970</v>
      </c>
      <c r="F22" s="7">
        <v>44324</v>
      </c>
      <c r="G22" s="34"/>
      <c r="H22" s="8">
        <f t="shared" si="4"/>
        <v>44689</v>
      </c>
      <c r="I22" s="11">
        <f t="shared" ca="1" si="5"/>
        <v>96</v>
      </c>
      <c r="J22" s="9" t="str">
        <f t="shared" ca="1" si="6"/>
        <v>NOT DUE</v>
      </c>
      <c r="K22" s="31"/>
      <c r="L22" s="10"/>
    </row>
    <row r="23" spans="1:12" x14ac:dyDescent="0.25">
      <c r="A23" s="9" t="s">
        <v>624</v>
      </c>
      <c r="B23" s="14" t="s">
        <v>676</v>
      </c>
      <c r="C23" s="31" t="s">
        <v>677</v>
      </c>
      <c r="D23" s="20" t="s">
        <v>89</v>
      </c>
      <c r="E23" s="7">
        <v>43970</v>
      </c>
      <c r="F23" s="7">
        <v>44324</v>
      </c>
      <c r="G23" s="34"/>
      <c r="H23" s="8">
        <f t="shared" si="4"/>
        <v>44689</v>
      </c>
      <c r="I23" s="11">
        <f t="shared" ca="1" si="5"/>
        <v>96</v>
      </c>
      <c r="J23" s="9" t="str">
        <f t="shared" ca="1" si="6"/>
        <v>NOT DUE</v>
      </c>
      <c r="K23" s="31"/>
      <c r="L23" s="10"/>
    </row>
    <row r="24" spans="1:12" x14ac:dyDescent="0.25">
      <c r="A24" s="9" t="s">
        <v>625</v>
      </c>
      <c r="B24" s="14" t="s">
        <v>491</v>
      </c>
      <c r="C24" s="31" t="s">
        <v>678</v>
      </c>
      <c r="D24" s="20" t="s">
        <v>1</v>
      </c>
      <c r="E24" s="7">
        <v>43970</v>
      </c>
      <c r="F24" s="7">
        <v>44506</v>
      </c>
      <c r="G24" s="34"/>
      <c r="H24" s="8">
        <f t="shared" ref="H24:H35" si="7">F24+182</f>
        <v>44688</v>
      </c>
      <c r="I24" s="11">
        <f t="shared" ca="1" si="5"/>
        <v>95</v>
      </c>
      <c r="J24" s="9" t="str">
        <f t="shared" ca="1" si="6"/>
        <v>NOT DUE</v>
      </c>
      <c r="K24" s="31"/>
      <c r="L24" s="10"/>
    </row>
    <row r="25" spans="1:12" x14ac:dyDescent="0.25">
      <c r="A25" s="9" t="s">
        <v>626</v>
      </c>
      <c r="B25" s="14" t="s">
        <v>679</v>
      </c>
      <c r="C25" s="31" t="s">
        <v>678</v>
      </c>
      <c r="D25" s="20" t="s">
        <v>1</v>
      </c>
      <c r="E25" s="7">
        <v>43970</v>
      </c>
      <c r="F25" s="7">
        <v>44506</v>
      </c>
      <c r="G25" s="34"/>
      <c r="H25" s="8">
        <f t="shared" si="7"/>
        <v>44688</v>
      </c>
      <c r="I25" s="11">
        <f t="shared" ca="1" si="5"/>
        <v>95</v>
      </c>
      <c r="J25" s="9" t="str">
        <f t="shared" ca="1" si="6"/>
        <v>NOT DUE</v>
      </c>
      <c r="K25" s="31"/>
      <c r="L25" s="10"/>
    </row>
    <row r="26" spans="1:12" x14ac:dyDescent="0.25">
      <c r="A26" s="9" t="s">
        <v>627</v>
      </c>
      <c r="B26" s="14" t="s">
        <v>680</v>
      </c>
      <c r="C26" s="31" t="s">
        <v>681</v>
      </c>
      <c r="D26" s="20" t="s">
        <v>1</v>
      </c>
      <c r="E26" s="7">
        <v>43970</v>
      </c>
      <c r="F26" s="7">
        <v>44506</v>
      </c>
      <c r="G26" s="34"/>
      <c r="H26" s="8">
        <f t="shared" si="7"/>
        <v>44688</v>
      </c>
      <c r="I26" s="11">
        <f t="shared" ca="1" si="5"/>
        <v>95</v>
      </c>
      <c r="J26" s="9" t="str">
        <f t="shared" ca="1" si="6"/>
        <v>NOT DUE</v>
      </c>
      <c r="K26" s="31"/>
      <c r="L26" s="10"/>
    </row>
    <row r="27" spans="1:12" x14ac:dyDescent="0.25">
      <c r="A27" s="9" t="s">
        <v>628</v>
      </c>
      <c r="B27" s="14" t="s">
        <v>682</v>
      </c>
      <c r="C27" s="31" t="s">
        <v>681</v>
      </c>
      <c r="D27" s="20" t="s">
        <v>1</v>
      </c>
      <c r="E27" s="7">
        <v>43970</v>
      </c>
      <c r="F27" s="7">
        <v>44506</v>
      </c>
      <c r="G27" s="34"/>
      <c r="H27" s="8">
        <f t="shared" si="7"/>
        <v>44688</v>
      </c>
      <c r="I27" s="11">
        <f t="shared" ca="1" si="5"/>
        <v>95</v>
      </c>
      <c r="J27" s="9" t="str">
        <f t="shared" ca="1" si="6"/>
        <v>NOT DUE</v>
      </c>
      <c r="K27" s="31"/>
      <c r="L27" s="10"/>
    </row>
    <row r="28" spans="1:12" x14ac:dyDescent="0.25">
      <c r="A28" s="9" t="s">
        <v>629</v>
      </c>
      <c r="B28" s="14" t="s">
        <v>683</v>
      </c>
      <c r="C28" s="31" t="s">
        <v>684</v>
      </c>
      <c r="D28" s="20" t="s">
        <v>1</v>
      </c>
      <c r="E28" s="7">
        <v>43970</v>
      </c>
      <c r="F28" s="7">
        <v>44506</v>
      </c>
      <c r="G28" s="34"/>
      <c r="H28" s="8">
        <f t="shared" si="7"/>
        <v>44688</v>
      </c>
      <c r="I28" s="11">
        <f t="shared" ca="1" si="5"/>
        <v>95</v>
      </c>
      <c r="J28" s="9" t="str">
        <f t="shared" ca="1" si="6"/>
        <v>NOT DUE</v>
      </c>
      <c r="K28" s="31"/>
      <c r="L28" s="10"/>
    </row>
    <row r="29" spans="1:12" x14ac:dyDescent="0.25">
      <c r="A29" s="9" t="s">
        <v>630</v>
      </c>
      <c r="B29" s="14" t="s">
        <v>685</v>
      </c>
      <c r="C29" s="31" t="s">
        <v>684</v>
      </c>
      <c r="D29" s="20" t="s">
        <v>1</v>
      </c>
      <c r="E29" s="7">
        <v>43970</v>
      </c>
      <c r="F29" s="7">
        <v>44506</v>
      </c>
      <c r="G29" s="34"/>
      <c r="H29" s="8">
        <f t="shared" si="7"/>
        <v>44688</v>
      </c>
      <c r="I29" s="11">
        <f t="shared" ca="1" si="5"/>
        <v>95</v>
      </c>
      <c r="J29" s="9" t="str">
        <f t="shared" ca="1" si="6"/>
        <v>NOT DUE</v>
      </c>
      <c r="K29" s="31"/>
      <c r="L29" s="10"/>
    </row>
    <row r="30" spans="1:12" ht="25.5" x14ac:dyDescent="0.25">
      <c r="A30" s="9" t="s">
        <v>631</v>
      </c>
      <c r="B30" s="14" t="s">
        <v>686</v>
      </c>
      <c r="C30" s="31" t="s">
        <v>687</v>
      </c>
      <c r="D30" s="20" t="s">
        <v>377</v>
      </c>
      <c r="E30" s="7">
        <v>43970</v>
      </c>
      <c r="F30" s="7">
        <v>44590</v>
      </c>
      <c r="G30" s="34"/>
      <c r="H30" s="8">
        <f>F30+90</f>
        <v>44680</v>
      </c>
      <c r="I30" s="11">
        <f t="shared" ca="1" si="5"/>
        <v>87</v>
      </c>
      <c r="J30" s="9" t="str">
        <f t="shared" ca="1" si="6"/>
        <v>NOT DUE</v>
      </c>
      <c r="K30" s="31" t="s">
        <v>714</v>
      </c>
      <c r="L30" s="10"/>
    </row>
    <row r="31" spans="1:12" x14ac:dyDescent="0.25">
      <c r="A31" s="9" t="s">
        <v>632</v>
      </c>
      <c r="B31" s="14" t="s">
        <v>652</v>
      </c>
      <c r="C31" s="31" t="s">
        <v>688</v>
      </c>
      <c r="D31" s="20" t="s">
        <v>89</v>
      </c>
      <c r="E31" s="7">
        <v>43970</v>
      </c>
      <c r="F31" s="7">
        <v>44324</v>
      </c>
      <c r="G31" s="34"/>
      <c r="H31" s="8">
        <f t="shared" ref="H31:H32" si="8">F31+365</f>
        <v>44689</v>
      </c>
      <c r="I31" s="11">
        <f t="shared" ca="1" si="5"/>
        <v>96</v>
      </c>
      <c r="J31" s="9" t="str">
        <f t="shared" ca="1" si="6"/>
        <v>NOT DUE</v>
      </c>
      <c r="K31" s="31"/>
      <c r="L31" s="10"/>
    </row>
    <row r="32" spans="1:12" ht="25.5" x14ac:dyDescent="0.25">
      <c r="A32" s="9" t="s">
        <v>633</v>
      </c>
      <c r="B32" s="14" t="s">
        <v>652</v>
      </c>
      <c r="C32" s="31" t="s">
        <v>689</v>
      </c>
      <c r="D32" s="20" t="s">
        <v>89</v>
      </c>
      <c r="E32" s="7">
        <v>43970</v>
      </c>
      <c r="F32" s="7">
        <v>44324</v>
      </c>
      <c r="G32" s="34"/>
      <c r="H32" s="8">
        <f t="shared" si="8"/>
        <v>44689</v>
      </c>
      <c r="I32" s="11">
        <f t="shared" ca="1" si="5"/>
        <v>96</v>
      </c>
      <c r="J32" s="9" t="str">
        <f t="shared" ca="1" si="6"/>
        <v>NOT DUE</v>
      </c>
      <c r="K32" s="31"/>
      <c r="L32" s="10"/>
    </row>
    <row r="33" spans="1:12" ht="25.5" x14ac:dyDescent="0.25">
      <c r="A33" s="9" t="s">
        <v>634</v>
      </c>
      <c r="B33" s="14" t="s">
        <v>690</v>
      </c>
      <c r="C33" s="31" t="s">
        <v>691</v>
      </c>
      <c r="D33" s="20" t="s">
        <v>1</v>
      </c>
      <c r="E33" s="7">
        <v>43970</v>
      </c>
      <c r="F33" s="7">
        <v>44506</v>
      </c>
      <c r="G33" s="34"/>
      <c r="H33" s="8">
        <f t="shared" si="7"/>
        <v>44688</v>
      </c>
      <c r="I33" s="11">
        <f t="shared" ca="1" si="5"/>
        <v>95</v>
      </c>
      <c r="J33" s="9" t="str">
        <f t="shared" ca="1" si="6"/>
        <v>NOT DUE</v>
      </c>
      <c r="K33" s="31"/>
      <c r="L33" s="75" t="s">
        <v>2782</v>
      </c>
    </row>
    <row r="34" spans="1:12" ht="25.5" x14ac:dyDescent="0.25">
      <c r="A34" s="9" t="s">
        <v>635</v>
      </c>
      <c r="B34" s="14" t="s">
        <v>690</v>
      </c>
      <c r="C34" s="31" t="s">
        <v>692</v>
      </c>
      <c r="D34" s="20" t="s">
        <v>1</v>
      </c>
      <c r="E34" s="7">
        <v>43970</v>
      </c>
      <c r="F34" s="7">
        <v>44506</v>
      </c>
      <c r="G34" s="34"/>
      <c r="H34" s="8">
        <f t="shared" si="7"/>
        <v>44688</v>
      </c>
      <c r="I34" s="11">
        <f t="shared" ca="1" si="5"/>
        <v>95</v>
      </c>
      <c r="J34" s="9" t="str">
        <f t="shared" ca="1" si="6"/>
        <v>NOT DUE</v>
      </c>
      <c r="K34" s="31" t="s">
        <v>715</v>
      </c>
      <c r="L34" s="75" t="s">
        <v>2782</v>
      </c>
    </row>
    <row r="35" spans="1:12" ht="24.95" customHeight="1" x14ac:dyDescent="0.25">
      <c r="A35" s="9" t="s">
        <v>636</v>
      </c>
      <c r="B35" s="14" t="s">
        <v>693</v>
      </c>
      <c r="C35" s="31" t="s">
        <v>692</v>
      </c>
      <c r="D35" s="20" t="s">
        <v>1</v>
      </c>
      <c r="E35" s="7">
        <v>43970</v>
      </c>
      <c r="F35" s="7">
        <v>44506</v>
      </c>
      <c r="G35" s="34"/>
      <c r="H35" s="8">
        <f t="shared" si="7"/>
        <v>44688</v>
      </c>
      <c r="I35" s="11">
        <f t="shared" ca="1" si="5"/>
        <v>95</v>
      </c>
      <c r="J35" s="9" t="str">
        <f t="shared" ca="1" si="6"/>
        <v>NOT DUE</v>
      </c>
      <c r="K35" s="31" t="s">
        <v>715</v>
      </c>
      <c r="L35" s="75" t="s">
        <v>2782</v>
      </c>
    </row>
    <row r="36" spans="1:12" x14ac:dyDescent="0.25">
      <c r="A36" s="9" t="s">
        <v>637</v>
      </c>
      <c r="B36" s="14" t="s">
        <v>693</v>
      </c>
      <c r="C36" s="31" t="s">
        <v>694</v>
      </c>
      <c r="D36" s="20" t="s">
        <v>2</v>
      </c>
      <c r="E36" s="7">
        <v>43970</v>
      </c>
      <c r="F36" s="7">
        <v>44590</v>
      </c>
      <c r="G36" s="34"/>
      <c r="H36" s="8">
        <f t="shared" ref="H36:H39" si="9">F36+30</f>
        <v>44620</v>
      </c>
      <c r="I36" s="11">
        <f t="shared" ca="1" si="5"/>
        <v>27</v>
      </c>
      <c r="J36" s="9" t="str">
        <f t="shared" ca="1" si="6"/>
        <v>NOT DUE</v>
      </c>
      <c r="K36" s="31"/>
      <c r="L36" s="75" t="s">
        <v>2782</v>
      </c>
    </row>
    <row r="37" spans="1:12" x14ac:dyDescent="0.25">
      <c r="A37" s="9" t="s">
        <v>638</v>
      </c>
      <c r="B37" s="14" t="s">
        <v>693</v>
      </c>
      <c r="C37" s="31" t="s">
        <v>695</v>
      </c>
      <c r="D37" s="20" t="s">
        <v>2</v>
      </c>
      <c r="E37" s="7">
        <v>43970</v>
      </c>
      <c r="F37" s="7">
        <v>44590</v>
      </c>
      <c r="G37" s="34"/>
      <c r="H37" s="8">
        <f t="shared" si="9"/>
        <v>44620</v>
      </c>
      <c r="I37" s="11">
        <f t="shared" ca="1" si="5"/>
        <v>27</v>
      </c>
      <c r="J37" s="9" t="str">
        <f t="shared" ca="1" si="6"/>
        <v>NOT DUE</v>
      </c>
      <c r="K37" s="31"/>
      <c r="L37" s="75" t="s">
        <v>2782</v>
      </c>
    </row>
    <row r="38" spans="1:12" x14ac:dyDescent="0.25">
      <c r="A38" s="9" t="s">
        <v>639</v>
      </c>
      <c r="B38" s="14" t="s">
        <v>693</v>
      </c>
      <c r="C38" s="31" t="s">
        <v>696</v>
      </c>
      <c r="D38" s="20" t="s">
        <v>2</v>
      </c>
      <c r="E38" s="7">
        <v>43970</v>
      </c>
      <c r="F38" s="7">
        <v>44590</v>
      </c>
      <c r="G38" s="34"/>
      <c r="H38" s="8">
        <f t="shared" si="9"/>
        <v>44620</v>
      </c>
      <c r="I38" s="11">
        <f t="shared" ca="1" si="5"/>
        <v>27</v>
      </c>
      <c r="J38" s="9" t="str">
        <f t="shared" ca="1" si="6"/>
        <v>NOT DUE</v>
      </c>
      <c r="K38" s="31"/>
      <c r="L38" s="75" t="s">
        <v>2782</v>
      </c>
    </row>
    <row r="39" spans="1:12" x14ac:dyDescent="0.25">
      <c r="A39" s="9" t="s">
        <v>640</v>
      </c>
      <c r="B39" s="14" t="s">
        <v>693</v>
      </c>
      <c r="C39" s="31" t="s">
        <v>697</v>
      </c>
      <c r="D39" s="20" t="s">
        <v>2</v>
      </c>
      <c r="E39" s="7">
        <v>43970</v>
      </c>
      <c r="F39" s="7">
        <v>44590</v>
      </c>
      <c r="G39" s="34"/>
      <c r="H39" s="8">
        <f t="shared" si="9"/>
        <v>44620</v>
      </c>
      <c r="I39" s="11">
        <f t="shared" ca="1" si="5"/>
        <v>27</v>
      </c>
      <c r="J39" s="9" t="str">
        <f t="shared" ca="1" si="6"/>
        <v>NOT DUE</v>
      </c>
      <c r="K39" s="31"/>
      <c r="L39" s="75" t="s">
        <v>2782</v>
      </c>
    </row>
    <row r="40" spans="1:12" ht="24.95" customHeight="1" x14ac:dyDescent="0.25">
      <c r="A40" s="9" t="s">
        <v>641</v>
      </c>
      <c r="B40" s="14" t="s">
        <v>374</v>
      </c>
      <c r="C40" s="31" t="s">
        <v>698</v>
      </c>
      <c r="D40" s="20" t="s">
        <v>89</v>
      </c>
      <c r="E40" s="7">
        <v>43970</v>
      </c>
      <c r="F40" s="7">
        <v>44324</v>
      </c>
      <c r="G40" s="34"/>
      <c r="H40" s="8">
        <f t="shared" ref="H40:H46" si="10">F40+365</f>
        <v>44689</v>
      </c>
      <c r="I40" s="11">
        <f t="shared" ca="1" si="5"/>
        <v>96</v>
      </c>
      <c r="J40" s="9" t="str">
        <f t="shared" ca="1" si="6"/>
        <v>NOT DUE</v>
      </c>
      <c r="K40" s="31" t="s">
        <v>716</v>
      </c>
      <c r="L40" s="77"/>
    </row>
    <row r="41" spans="1:12" x14ac:dyDescent="0.25">
      <c r="A41" s="9" t="s">
        <v>642</v>
      </c>
      <c r="B41" s="14" t="s">
        <v>374</v>
      </c>
      <c r="C41" s="31" t="s">
        <v>699</v>
      </c>
      <c r="D41" s="20" t="s">
        <v>89</v>
      </c>
      <c r="E41" s="7">
        <v>43970</v>
      </c>
      <c r="F41" s="7">
        <v>44324</v>
      </c>
      <c r="G41" s="34"/>
      <c r="H41" s="8">
        <f t="shared" si="10"/>
        <v>44689</v>
      </c>
      <c r="I41" s="11">
        <f t="shared" ca="1" si="5"/>
        <v>96</v>
      </c>
      <c r="J41" s="9" t="str">
        <f t="shared" ca="1" si="6"/>
        <v>NOT DUE</v>
      </c>
      <c r="K41" s="31"/>
      <c r="L41" s="77"/>
    </row>
    <row r="42" spans="1:12" ht="38.25" x14ac:dyDescent="0.25">
      <c r="A42" s="9" t="s">
        <v>643</v>
      </c>
      <c r="B42" s="14" t="s">
        <v>478</v>
      </c>
      <c r="C42" s="31" t="s">
        <v>700</v>
      </c>
      <c r="D42" s="20" t="s">
        <v>89</v>
      </c>
      <c r="E42" s="7">
        <v>43970</v>
      </c>
      <c r="F42" s="7">
        <v>44324</v>
      </c>
      <c r="G42" s="34"/>
      <c r="H42" s="8">
        <f t="shared" si="10"/>
        <v>44689</v>
      </c>
      <c r="I42" s="11">
        <f t="shared" ca="1" si="5"/>
        <v>96</v>
      </c>
      <c r="J42" s="9" t="str">
        <f t="shared" ca="1" si="6"/>
        <v>NOT DUE</v>
      </c>
      <c r="K42" s="31"/>
      <c r="L42" s="10"/>
    </row>
    <row r="43" spans="1:12" x14ac:dyDescent="0.25">
      <c r="A43" s="9" t="s">
        <v>644</v>
      </c>
      <c r="B43" s="14" t="s">
        <v>478</v>
      </c>
      <c r="C43" s="31" t="s">
        <v>701</v>
      </c>
      <c r="D43" s="20" t="s">
        <v>89</v>
      </c>
      <c r="E43" s="7">
        <v>43970</v>
      </c>
      <c r="F43" s="7">
        <v>44324</v>
      </c>
      <c r="G43" s="34"/>
      <c r="H43" s="8">
        <f t="shared" si="10"/>
        <v>44689</v>
      </c>
      <c r="I43" s="11">
        <f t="shared" ca="1" si="5"/>
        <v>96</v>
      </c>
      <c r="J43" s="9" t="str">
        <f t="shared" ca="1" si="6"/>
        <v>NOT DUE</v>
      </c>
      <c r="K43" s="31"/>
      <c r="L43" s="10"/>
    </row>
    <row r="44" spans="1:12" x14ac:dyDescent="0.25">
      <c r="A44" s="9" t="s">
        <v>645</v>
      </c>
      <c r="B44" s="14" t="s">
        <v>478</v>
      </c>
      <c r="C44" s="31" t="s">
        <v>702</v>
      </c>
      <c r="D44" s="20" t="s">
        <v>89</v>
      </c>
      <c r="E44" s="7">
        <v>43970</v>
      </c>
      <c r="F44" s="7">
        <v>44324</v>
      </c>
      <c r="G44" s="34"/>
      <c r="H44" s="8">
        <f t="shared" si="10"/>
        <v>44689</v>
      </c>
      <c r="I44" s="11">
        <f t="shared" ca="1" si="5"/>
        <v>96</v>
      </c>
      <c r="J44" s="9" t="str">
        <f t="shared" ca="1" si="6"/>
        <v>NOT DUE</v>
      </c>
      <c r="K44" s="31"/>
      <c r="L44" s="10" t="s">
        <v>2287</v>
      </c>
    </row>
    <row r="45" spans="1:12" ht="25.5" x14ac:dyDescent="0.25">
      <c r="A45" s="9" t="s">
        <v>646</v>
      </c>
      <c r="B45" s="14" t="s">
        <v>703</v>
      </c>
      <c r="C45" s="31" t="s">
        <v>704</v>
      </c>
      <c r="D45" s="20" t="s">
        <v>89</v>
      </c>
      <c r="E45" s="7">
        <v>43970</v>
      </c>
      <c r="F45" s="7">
        <v>44324</v>
      </c>
      <c r="G45" s="34"/>
      <c r="H45" s="8">
        <f t="shared" si="10"/>
        <v>44689</v>
      </c>
      <c r="I45" s="11">
        <f t="shared" ca="1" si="5"/>
        <v>96</v>
      </c>
      <c r="J45" s="9" t="str">
        <f t="shared" ca="1" si="6"/>
        <v>NOT DUE</v>
      </c>
      <c r="K45" s="31"/>
      <c r="L45" s="10" t="s">
        <v>2287</v>
      </c>
    </row>
    <row r="46" spans="1:12" x14ac:dyDescent="0.25">
      <c r="A46" s="9" t="s">
        <v>647</v>
      </c>
      <c r="B46" s="14" t="s">
        <v>705</v>
      </c>
      <c r="C46" s="31" t="s">
        <v>706</v>
      </c>
      <c r="D46" s="20" t="s">
        <v>89</v>
      </c>
      <c r="E46" s="7">
        <v>43970</v>
      </c>
      <c r="F46" s="7">
        <v>44324</v>
      </c>
      <c r="G46" s="34"/>
      <c r="H46" s="8">
        <f t="shared" si="10"/>
        <v>44689</v>
      </c>
      <c r="I46" s="11">
        <f t="shared" ca="1" si="5"/>
        <v>96</v>
      </c>
      <c r="J46" s="9" t="str">
        <f t="shared" ca="1" si="6"/>
        <v>NOT DUE</v>
      </c>
      <c r="K46" s="31"/>
      <c r="L46" s="10"/>
    </row>
    <row r="47" spans="1:12" ht="38.25" x14ac:dyDescent="0.25">
      <c r="A47" s="9" t="s">
        <v>648</v>
      </c>
      <c r="B47" s="14" t="s">
        <v>707</v>
      </c>
      <c r="C47" s="31" t="s">
        <v>708</v>
      </c>
      <c r="D47" s="20" t="s">
        <v>2</v>
      </c>
      <c r="E47" s="7">
        <v>43970</v>
      </c>
      <c r="F47" s="7">
        <v>44590</v>
      </c>
      <c r="G47" s="34"/>
      <c r="H47" s="8">
        <f t="shared" ref="H47:H49" si="11">F47+30</f>
        <v>44620</v>
      </c>
      <c r="I47" s="11">
        <f t="shared" ca="1" si="5"/>
        <v>27</v>
      </c>
      <c r="J47" s="9" t="str">
        <f t="shared" ca="1" si="6"/>
        <v>NOT DUE</v>
      </c>
      <c r="K47" s="31"/>
      <c r="L47" s="10"/>
    </row>
    <row r="48" spans="1:12" ht="25.5" x14ac:dyDescent="0.25">
      <c r="A48" s="9" t="s">
        <v>649</v>
      </c>
      <c r="B48" s="14" t="s">
        <v>709</v>
      </c>
      <c r="C48" s="31" t="s">
        <v>710</v>
      </c>
      <c r="D48" s="20" t="s">
        <v>2</v>
      </c>
      <c r="E48" s="7">
        <v>43970</v>
      </c>
      <c r="F48" s="7">
        <v>44590</v>
      </c>
      <c r="G48" s="34"/>
      <c r="H48" s="8">
        <f t="shared" si="11"/>
        <v>44620</v>
      </c>
      <c r="I48" s="11">
        <f t="shared" ca="1" si="5"/>
        <v>27</v>
      </c>
      <c r="J48" s="9" t="str">
        <f t="shared" ca="1" si="6"/>
        <v>NOT DUE</v>
      </c>
      <c r="K48" s="31"/>
      <c r="L48" s="10"/>
    </row>
    <row r="49" spans="1:12" ht="25.5" x14ac:dyDescent="0.25">
      <c r="A49" s="9" t="s">
        <v>650</v>
      </c>
      <c r="B49" s="32" t="s">
        <v>711</v>
      </c>
      <c r="C49" s="31" t="s">
        <v>712</v>
      </c>
      <c r="D49" s="20" t="s">
        <v>2</v>
      </c>
      <c r="E49" s="7">
        <v>43970</v>
      </c>
      <c r="F49" s="7">
        <v>44590</v>
      </c>
      <c r="G49" s="34"/>
      <c r="H49" s="8">
        <f t="shared" si="11"/>
        <v>44620</v>
      </c>
      <c r="I49" s="11">
        <f t="shared" ca="1" si="5"/>
        <v>27</v>
      </c>
      <c r="J49" s="9" t="str">
        <f t="shared" ca="1" si="6"/>
        <v>NOT DUE</v>
      </c>
      <c r="K49" s="31"/>
      <c r="L49" s="10"/>
    </row>
    <row r="54" spans="1:12" x14ac:dyDescent="0.25">
      <c r="B54" t="s">
        <v>1414</v>
      </c>
      <c r="D54" s="27" t="s">
        <v>1415</v>
      </c>
      <c r="G54" t="s">
        <v>1416</v>
      </c>
    </row>
    <row r="57" spans="1:12" x14ac:dyDescent="0.25">
      <c r="C57" s="71"/>
      <c r="G57" s="72"/>
      <c r="H57" s="72"/>
    </row>
    <row r="58" spans="1:12" x14ac:dyDescent="0.25">
      <c r="B58" s="23"/>
      <c r="C58" s="69"/>
    </row>
    <row r="59" spans="1:12" x14ac:dyDescent="0.25">
      <c r="B59" s="154" t="s">
        <v>3323</v>
      </c>
      <c r="D59" s="196" t="s">
        <v>3322</v>
      </c>
      <c r="E59" s="193"/>
      <c r="G59" s="191" t="s">
        <v>3319</v>
      </c>
      <c r="H59" s="191"/>
    </row>
    <row r="60" spans="1:12" x14ac:dyDescent="0.25">
      <c r="B60" s="69" t="s">
        <v>2274</v>
      </c>
      <c r="D60" s="69" t="s">
        <v>2274</v>
      </c>
      <c r="E60" s="69"/>
      <c r="G60" s="188" t="s">
        <v>2277</v>
      </c>
      <c r="H60" s="188"/>
    </row>
  </sheetData>
  <sheetProtection selectLockedCells="1"/>
  <mergeCells count="12">
    <mergeCell ref="G60:H60"/>
    <mergeCell ref="A4:B4"/>
    <mergeCell ref="D4:E4"/>
    <mergeCell ref="A5:B5"/>
    <mergeCell ref="A1:B1"/>
    <mergeCell ref="D1:E1"/>
    <mergeCell ref="A2:B2"/>
    <mergeCell ref="D2:E2"/>
    <mergeCell ref="A3:B3"/>
    <mergeCell ref="D3:E3"/>
    <mergeCell ref="G59:H59"/>
    <mergeCell ref="D59:E59"/>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zoomScaleNormal="100" workbookViewId="0">
      <selection activeCell="I48" sqref="I4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717</v>
      </c>
      <c r="D3" s="190" t="s">
        <v>9</v>
      </c>
      <c r="E3" s="190"/>
      <c r="F3" s="3" t="s">
        <v>718</v>
      </c>
    </row>
    <row r="4" spans="1:12" ht="18" customHeight="1" x14ac:dyDescent="0.25">
      <c r="A4" s="189" t="s">
        <v>22</v>
      </c>
      <c r="B4" s="189"/>
      <c r="C4" s="17" t="s">
        <v>608</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719</v>
      </c>
      <c r="B8" s="14" t="s">
        <v>651</v>
      </c>
      <c r="C8" s="31" t="s">
        <v>392</v>
      </c>
      <c r="D8" s="20" t="s">
        <v>2</v>
      </c>
      <c r="E8" s="7">
        <v>43970</v>
      </c>
      <c r="F8" s="7">
        <v>44590</v>
      </c>
      <c r="G8" s="34"/>
      <c r="H8" s="8">
        <f>F8+30</f>
        <v>44620</v>
      </c>
      <c r="I8" s="11">
        <f t="shared" ref="I8:I49" ca="1" si="0">IF(ISBLANK(H8),"",H8-DATE(YEAR(NOW()),MONTH(NOW()),DAY(NOW())))</f>
        <v>27</v>
      </c>
      <c r="J8" s="9" t="str">
        <f t="shared" ref="J8:J49" ca="1" si="1">IF(I8="","",IF(I8&lt;0,"OVERDUE","NOT DUE"))</f>
        <v>NOT DUE</v>
      </c>
      <c r="K8" s="31"/>
      <c r="L8" s="10" t="s">
        <v>3102</v>
      </c>
    </row>
    <row r="9" spans="1:12" x14ac:dyDescent="0.25">
      <c r="A9" s="9" t="s">
        <v>720</v>
      </c>
      <c r="B9" s="14" t="s">
        <v>652</v>
      </c>
      <c r="C9" s="31" t="s">
        <v>653</v>
      </c>
      <c r="D9" s="20" t="s">
        <v>2</v>
      </c>
      <c r="E9" s="7">
        <v>43970</v>
      </c>
      <c r="F9" s="7">
        <v>44590</v>
      </c>
      <c r="G9" s="34"/>
      <c r="H9" s="8">
        <f t="shared" ref="H9:H13" si="2">F9+30</f>
        <v>44620</v>
      </c>
      <c r="I9" s="11">
        <f t="shared" ca="1" si="0"/>
        <v>27</v>
      </c>
      <c r="J9" s="9" t="str">
        <f t="shared" ca="1" si="1"/>
        <v>NOT DUE</v>
      </c>
      <c r="K9" s="31"/>
      <c r="L9" s="10" t="s">
        <v>3102</v>
      </c>
    </row>
    <row r="10" spans="1:12" x14ac:dyDescent="0.25">
      <c r="A10" s="9" t="s">
        <v>721</v>
      </c>
      <c r="B10" s="14" t="s">
        <v>654</v>
      </c>
      <c r="C10" s="31" t="s">
        <v>655</v>
      </c>
      <c r="D10" s="20" t="s">
        <v>2</v>
      </c>
      <c r="E10" s="7">
        <v>43970</v>
      </c>
      <c r="F10" s="7">
        <v>44590</v>
      </c>
      <c r="G10" s="34"/>
      <c r="H10" s="8">
        <f t="shared" si="2"/>
        <v>44620</v>
      </c>
      <c r="I10" s="11">
        <f t="shared" ca="1" si="0"/>
        <v>27</v>
      </c>
      <c r="J10" s="9" t="str">
        <f t="shared" ca="1" si="1"/>
        <v>NOT DUE</v>
      </c>
      <c r="K10" s="31"/>
      <c r="L10" s="10" t="s">
        <v>3102</v>
      </c>
    </row>
    <row r="11" spans="1:12" x14ac:dyDescent="0.25">
      <c r="A11" s="9" t="s">
        <v>722</v>
      </c>
      <c r="B11" s="32" t="s">
        <v>656</v>
      </c>
      <c r="C11" s="31" t="s">
        <v>657</v>
      </c>
      <c r="D11" s="20" t="s">
        <v>2</v>
      </c>
      <c r="E11" s="7">
        <v>43970</v>
      </c>
      <c r="F11" s="7">
        <v>44590</v>
      </c>
      <c r="G11" s="34"/>
      <c r="H11" s="8">
        <f t="shared" si="2"/>
        <v>44620</v>
      </c>
      <c r="I11" s="11">
        <f t="shared" ca="1" si="0"/>
        <v>27</v>
      </c>
      <c r="J11" s="9" t="str">
        <f t="shared" ca="1" si="1"/>
        <v>NOT DUE</v>
      </c>
      <c r="K11" s="31"/>
      <c r="L11" s="10" t="s">
        <v>3102</v>
      </c>
    </row>
    <row r="12" spans="1:12" x14ac:dyDescent="0.25">
      <c r="A12" s="9" t="s">
        <v>723</v>
      </c>
      <c r="B12" s="32" t="s">
        <v>658</v>
      </c>
      <c r="C12" s="31" t="s">
        <v>659</v>
      </c>
      <c r="D12" s="20" t="s">
        <v>2</v>
      </c>
      <c r="E12" s="7">
        <v>43970</v>
      </c>
      <c r="F12" s="7">
        <v>44590</v>
      </c>
      <c r="G12" s="34"/>
      <c r="H12" s="8">
        <f t="shared" si="2"/>
        <v>44620</v>
      </c>
      <c r="I12" s="11">
        <f t="shared" ca="1" si="0"/>
        <v>27</v>
      </c>
      <c r="J12" s="9" t="str">
        <f t="shared" ca="1" si="1"/>
        <v>NOT DUE</v>
      </c>
      <c r="K12" s="31"/>
      <c r="L12" s="10" t="s">
        <v>3102</v>
      </c>
    </row>
    <row r="13" spans="1:12" ht="25.5" x14ac:dyDescent="0.25">
      <c r="A13" s="9" t="s">
        <v>724</v>
      </c>
      <c r="B13" s="32" t="s">
        <v>660</v>
      </c>
      <c r="C13" s="31" t="s">
        <v>661</v>
      </c>
      <c r="D13" s="20" t="s">
        <v>2</v>
      </c>
      <c r="E13" s="7">
        <v>43970</v>
      </c>
      <c r="F13" s="7">
        <v>44590</v>
      </c>
      <c r="G13" s="34"/>
      <c r="H13" s="8">
        <f t="shared" si="2"/>
        <v>44620</v>
      </c>
      <c r="I13" s="11">
        <f t="shared" ca="1" si="0"/>
        <v>27</v>
      </c>
      <c r="J13" s="9" t="str">
        <f t="shared" ca="1" si="1"/>
        <v>NOT DUE</v>
      </c>
      <c r="K13" s="31"/>
      <c r="L13" s="10" t="s">
        <v>3102</v>
      </c>
    </row>
    <row r="14" spans="1:12" x14ac:dyDescent="0.25">
      <c r="A14" s="9" t="s">
        <v>725</v>
      </c>
      <c r="B14" s="32" t="s">
        <v>656</v>
      </c>
      <c r="C14" s="31" t="s">
        <v>488</v>
      </c>
      <c r="D14" s="20" t="s">
        <v>377</v>
      </c>
      <c r="E14" s="7">
        <v>43970</v>
      </c>
      <c r="F14" s="7">
        <v>44590</v>
      </c>
      <c r="G14" s="34"/>
      <c r="H14" s="8">
        <f>F14+90</f>
        <v>44680</v>
      </c>
      <c r="I14" s="11">
        <f t="shared" ca="1" si="0"/>
        <v>87</v>
      </c>
      <c r="J14" s="9" t="str">
        <f t="shared" ca="1" si="1"/>
        <v>NOT DUE</v>
      </c>
      <c r="K14" s="31"/>
      <c r="L14" s="10" t="s">
        <v>3102</v>
      </c>
    </row>
    <row r="15" spans="1:12" x14ac:dyDescent="0.25">
      <c r="A15" s="9" t="s">
        <v>726</v>
      </c>
      <c r="B15" s="32" t="s">
        <v>662</v>
      </c>
      <c r="C15" s="31" t="s">
        <v>663</v>
      </c>
      <c r="D15" s="20" t="s">
        <v>377</v>
      </c>
      <c r="E15" s="7">
        <v>43970</v>
      </c>
      <c r="F15" s="7">
        <v>44590</v>
      </c>
      <c r="G15" s="34"/>
      <c r="H15" s="8">
        <f t="shared" ref="H15:H17" si="3">F15+90</f>
        <v>44680</v>
      </c>
      <c r="I15" s="11">
        <f t="shared" ca="1" si="0"/>
        <v>87</v>
      </c>
      <c r="J15" s="9" t="str">
        <f t="shared" ca="1" si="1"/>
        <v>NOT DUE</v>
      </c>
      <c r="K15" s="31"/>
      <c r="L15" s="10" t="s">
        <v>3102</v>
      </c>
    </row>
    <row r="16" spans="1:12" ht="25.5" x14ac:dyDescent="0.25">
      <c r="A16" s="9" t="s">
        <v>727</v>
      </c>
      <c r="B16" s="32" t="s">
        <v>664</v>
      </c>
      <c r="C16" s="31" t="s">
        <v>665</v>
      </c>
      <c r="D16" s="20" t="s">
        <v>377</v>
      </c>
      <c r="E16" s="7">
        <v>43970</v>
      </c>
      <c r="F16" s="7">
        <v>44590</v>
      </c>
      <c r="G16" s="34"/>
      <c r="H16" s="8">
        <f t="shared" si="3"/>
        <v>44680</v>
      </c>
      <c r="I16" s="11">
        <f t="shared" ca="1" si="0"/>
        <v>87</v>
      </c>
      <c r="J16" s="9" t="str">
        <f t="shared" ca="1" si="1"/>
        <v>NOT DUE</v>
      </c>
      <c r="K16" s="31"/>
      <c r="L16" s="10" t="s">
        <v>3102</v>
      </c>
    </row>
    <row r="17" spans="1:12" ht="25.5" x14ac:dyDescent="0.25">
      <c r="A17" s="9" t="s">
        <v>728</v>
      </c>
      <c r="B17" s="32" t="s">
        <v>666</v>
      </c>
      <c r="C17" s="31" t="s">
        <v>667</v>
      </c>
      <c r="D17" s="20" t="s">
        <v>377</v>
      </c>
      <c r="E17" s="7">
        <v>43970</v>
      </c>
      <c r="F17" s="7">
        <v>44590</v>
      </c>
      <c r="G17" s="34"/>
      <c r="H17" s="8">
        <f t="shared" si="3"/>
        <v>44680</v>
      </c>
      <c r="I17" s="11">
        <f t="shared" ca="1" si="0"/>
        <v>87</v>
      </c>
      <c r="J17" s="9" t="str">
        <f t="shared" ca="1" si="1"/>
        <v>NOT DUE</v>
      </c>
      <c r="K17" s="31"/>
      <c r="L17" s="10" t="s">
        <v>3102</v>
      </c>
    </row>
    <row r="18" spans="1:12" ht="24.95" customHeight="1" x14ac:dyDescent="0.25">
      <c r="A18" s="9" t="s">
        <v>729</v>
      </c>
      <c r="B18" s="14" t="s">
        <v>668</v>
      </c>
      <c r="C18" s="31" t="s">
        <v>669</v>
      </c>
      <c r="D18" s="20" t="s">
        <v>89</v>
      </c>
      <c r="E18" s="7">
        <v>43970</v>
      </c>
      <c r="F18" s="7">
        <v>44324</v>
      </c>
      <c r="G18" s="34"/>
      <c r="H18" s="8">
        <f>F18+365</f>
        <v>44689</v>
      </c>
      <c r="I18" s="11">
        <f t="shared" ca="1" si="0"/>
        <v>96</v>
      </c>
      <c r="J18" s="9" t="str">
        <f t="shared" ca="1" si="1"/>
        <v>NOT DUE</v>
      </c>
      <c r="K18" s="31" t="s">
        <v>713</v>
      </c>
      <c r="L18" s="10" t="s">
        <v>2782</v>
      </c>
    </row>
    <row r="19" spans="1:12" x14ac:dyDescent="0.25">
      <c r="A19" s="9" t="s">
        <v>730</v>
      </c>
      <c r="B19" s="14" t="s">
        <v>491</v>
      </c>
      <c r="C19" s="31" t="s">
        <v>670</v>
      </c>
      <c r="D19" s="20" t="s">
        <v>89</v>
      </c>
      <c r="E19" s="7">
        <v>43970</v>
      </c>
      <c r="F19" s="7">
        <v>44324</v>
      </c>
      <c r="G19" s="34"/>
      <c r="H19" s="8">
        <f t="shared" ref="H19:H23" si="4">F19+365</f>
        <v>44689</v>
      </c>
      <c r="I19" s="11">
        <f t="shared" ca="1" si="0"/>
        <v>96</v>
      </c>
      <c r="J19" s="9" t="str">
        <f t="shared" ca="1" si="1"/>
        <v>NOT DUE</v>
      </c>
      <c r="K19" s="31"/>
      <c r="L19" s="10" t="s">
        <v>3095</v>
      </c>
    </row>
    <row r="20" spans="1:12" x14ac:dyDescent="0.25">
      <c r="A20" s="9" t="s">
        <v>731</v>
      </c>
      <c r="B20" s="14" t="s">
        <v>671</v>
      </c>
      <c r="C20" s="31" t="s">
        <v>672</v>
      </c>
      <c r="D20" s="20" t="s">
        <v>89</v>
      </c>
      <c r="E20" s="7">
        <v>43970</v>
      </c>
      <c r="F20" s="7">
        <v>44324</v>
      </c>
      <c r="G20" s="34"/>
      <c r="H20" s="8">
        <f t="shared" si="4"/>
        <v>44689</v>
      </c>
      <c r="I20" s="11">
        <f t="shared" ca="1" si="0"/>
        <v>96</v>
      </c>
      <c r="J20" s="9" t="str">
        <f t="shared" ca="1" si="1"/>
        <v>NOT DUE</v>
      </c>
      <c r="K20" s="31"/>
      <c r="L20" s="10"/>
    </row>
    <row r="21" spans="1:12" x14ac:dyDescent="0.25">
      <c r="A21" s="9" t="s">
        <v>732</v>
      </c>
      <c r="B21" s="14" t="s">
        <v>673</v>
      </c>
      <c r="C21" s="31" t="s">
        <v>674</v>
      </c>
      <c r="D21" s="20" t="s">
        <v>89</v>
      </c>
      <c r="E21" s="7">
        <v>43970</v>
      </c>
      <c r="F21" s="7">
        <v>44324</v>
      </c>
      <c r="G21" s="34"/>
      <c r="H21" s="8">
        <f t="shared" si="4"/>
        <v>44689</v>
      </c>
      <c r="I21" s="11">
        <f t="shared" ca="1" si="0"/>
        <v>96</v>
      </c>
      <c r="J21" s="9" t="str">
        <f t="shared" ca="1" si="1"/>
        <v>NOT DUE</v>
      </c>
      <c r="K21" s="31"/>
      <c r="L21" s="10"/>
    </row>
    <row r="22" spans="1:12" x14ac:dyDescent="0.25">
      <c r="A22" s="9" t="s">
        <v>733</v>
      </c>
      <c r="B22" s="14" t="s">
        <v>675</v>
      </c>
      <c r="C22" s="31" t="s">
        <v>661</v>
      </c>
      <c r="D22" s="20" t="s">
        <v>89</v>
      </c>
      <c r="E22" s="7">
        <v>43970</v>
      </c>
      <c r="F22" s="7">
        <v>44324</v>
      </c>
      <c r="G22" s="34"/>
      <c r="H22" s="8">
        <f t="shared" si="4"/>
        <v>44689</v>
      </c>
      <c r="I22" s="11">
        <f t="shared" ca="1" si="0"/>
        <v>96</v>
      </c>
      <c r="J22" s="9" t="str">
        <f t="shared" ca="1" si="1"/>
        <v>NOT DUE</v>
      </c>
      <c r="K22" s="31"/>
      <c r="L22" s="10"/>
    </row>
    <row r="23" spans="1:12" x14ac:dyDescent="0.25">
      <c r="A23" s="9" t="s">
        <v>734</v>
      </c>
      <c r="B23" s="14" t="s">
        <v>676</v>
      </c>
      <c r="C23" s="31" t="s">
        <v>677</v>
      </c>
      <c r="D23" s="20" t="s">
        <v>89</v>
      </c>
      <c r="E23" s="7">
        <v>43970</v>
      </c>
      <c r="F23" s="7">
        <v>44324</v>
      </c>
      <c r="G23" s="34"/>
      <c r="H23" s="8">
        <f t="shared" si="4"/>
        <v>44689</v>
      </c>
      <c r="I23" s="11">
        <f t="shared" ca="1" si="0"/>
        <v>96</v>
      </c>
      <c r="J23" s="9" t="str">
        <f t="shared" ca="1" si="1"/>
        <v>NOT DUE</v>
      </c>
      <c r="K23" s="31"/>
      <c r="L23" s="10"/>
    </row>
    <row r="24" spans="1:12" x14ac:dyDescent="0.25">
      <c r="A24" s="9" t="s">
        <v>735</v>
      </c>
      <c r="B24" s="14" t="s">
        <v>491</v>
      </c>
      <c r="C24" s="31" t="s">
        <v>678</v>
      </c>
      <c r="D24" s="20" t="s">
        <v>1</v>
      </c>
      <c r="E24" s="7">
        <v>43970</v>
      </c>
      <c r="F24" s="7">
        <v>44506</v>
      </c>
      <c r="G24" s="34"/>
      <c r="H24" s="8">
        <f t="shared" ref="H24:H35" si="5">F24+182</f>
        <v>44688</v>
      </c>
      <c r="I24" s="11">
        <f t="shared" ca="1" si="0"/>
        <v>95</v>
      </c>
      <c r="J24" s="9" t="str">
        <f t="shared" ca="1" si="1"/>
        <v>NOT DUE</v>
      </c>
      <c r="K24" s="31"/>
      <c r="L24" s="10"/>
    </row>
    <row r="25" spans="1:12" x14ac:dyDescent="0.25">
      <c r="A25" s="9" t="s">
        <v>736</v>
      </c>
      <c r="B25" s="14" t="s">
        <v>679</v>
      </c>
      <c r="C25" s="31" t="s">
        <v>678</v>
      </c>
      <c r="D25" s="20" t="s">
        <v>1</v>
      </c>
      <c r="E25" s="7">
        <v>43970</v>
      </c>
      <c r="F25" s="7">
        <v>44506</v>
      </c>
      <c r="G25" s="34"/>
      <c r="H25" s="8">
        <f t="shared" si="5"/>
        <v>44688</v>
      </c>
      <c r="I25" s="11">
        <f t="shared" ca="1" si="0"/>
        <v>95</v>
      </c>
      <c r="J25" s="9" t="str">
        <f t="shared" ca="1" si="1"/>
        <v>NOT DUE</v>
      </c>
      <c r="K25" s="31"/>
      <c r="L25" s="10"/>
    </row>
    <row r="26" spans="1:12" x14ac:dyDescent="0.25">
      <c r="A26" s="9" t="s">
        <v>737</v>
      </c>
      <c r="B26" s="14" t="s">
        <v>680</v>
      </c>
      <c r="C26" s="31" t="s">
        <v>681</v>
      </c>
      <c r="D26" s="20" t="s">
        <v>1</v>
      </c>
      <c r="E26" s="7">
        <v>43970</v>
      </c>
      <c r="F26" s="7">
        <v>44506</v>
      </c>
      <c r="G26" s="34"/>
      <c r="H26" s="8">
        <f t="shared" si="5"/>
        <v>44688</v>
      </c>
      <c r="I26" s="11">
        <f t="shared" ca="1" si="0"/>
        <v>95</v>
      </c>
      <c r="J26" s="9" t="str">
        <f t="shared" ca="1" si="1"/>
        <v>NOT DUE</v>
      </c>
      <c r="K26" s="31"/>
      <c r="L26" s="10"/>
    </row>
    <row r="27" spans="1:12" x14ac:dyDescent="0.25">
      <c r="A27" s="9" t="s">
        <v>738</v>
      </c>
      <c r="B27" s="14" t="s">
        <v>682</v>
      </c>
      <c r="C27" s="31" t="s">
        <v>681</v>
      </c>
      <c r="D27" s="20" t="s">
        <v>1</v>
      </c>
      <c r="E27" s="7">
        <v>43970</v>
      </c>
      <c r="F27" s="7">
        <v>44506</v>
      </c>
      <c r="G27" s="34"/>
      <c r="H27" s="8">
        <f t="shared" si="5"/>
        <v>44688</v>
      </c>
      <c r="I27" s="11">
        <f t="shared" ca="1" si="0"/>
        <v>95</v>
      </c>
      <c r="J27" s="9" t="str">
        <f t="shared" ca="1" si="1"/>
        <v>NOT DUE</v>
      </c>
      <c r="K27" s="31"/>
      <c r="L27" s="10"/>
    </row>
    <row r="28" spans="1:12" x14ac:dyDescent="0.25">
      <c r="A28" s="9" t="s">
        <v>739</v>
      </c>
      <c r="B28" s="14" t="s">
        <v>683</v>
      </c>
      <c r="C28" s="31" t="s">
        <v>684</v>
      </c>
      <c r="D28" s="20" t="s">
        <v>1</v>
      </c>
      <c r="E28" s="7">
        <v>43970</v>
      </c>
      <c r="F28" s="7">
        <v>44506</v>
      </c>
      <c r="G28" s="34"/>
      <c r="H28" s="8">
        <f t="shared" si="5"/>
        <v>44688</v>
      </c>
      <c r="I28" s="11">
        <f t="shared" ca="1" si="0"/>
        <v>95</v>
      </c>
      <c r="J28" s="9" t="str">
        <f t="shared" ca="1" si="1"/>
        <v>NOT DUE</v>
      </c>
      <c r="K28" s="31"/>
      <c r="L28" s="10"/>
    </row>
    <row r="29" spans="1:12" x14ac:dyDescent="0.25">
      <c r="A29" s="9" t="s">
        <v>740</v>
      </c>
      <c r="B29" s="14" t="s">
        <v>685</v>
      </c>
      <c r="C29" s="31" t="s">
        <v>684</v>
      </c>
      <c r="D29" s="20" t="s">
        <v>1</v>
      </c>
      <c r="E29" s="7">
        <v>43970</v>
      </c>
      <c r="F29" s="7">
        <v>44506</v>
      </c>
      <c r="G29" s="34"/>
      <c r="H29" s="8">
        <f t="shared" si="5"/>
        <v>44688</v>
      </c>
      <c r="I29" s="11">
        <f t="shared" ca="1" si="0"/>
        <v>95</v>
      </c>
      <c r="J29" s="9" t="str">
        <f t="shared" ca="1" si="1"/>
        <v>NOT DUE</v>
      </c>
      <c r="K29" s="31"/>
      <c r="L29" s="10"/>
    </row>
    <row r="30" spans="1:12" ht="25.5" x14ac:dyDescent="0.25">
      <c r="A30" s="9" t="s">
        <v>741</v>
      </c>
      <c r="B30" s="14" t="s">
        <v>686</v>
      </c>
      <c r="C30" s="31" t="s">
        <v>687</v>
      </c>
      <c r="D30" s="20" t="s">
        <v>377</v>
      </c>
      <c r="E30" s="7">
        <v>43970</v>
      </c>
      <c r="F30" s="7">
        <v>44590</v>
      </c>
      <c r="G30" s="34"/>
      <c r="H30" s="8">
        <f>F30+90</f>
        <v>44680</v>
      </c>
      <c r="I30" s="11">
        <f t="shared" ca="1" si="0"/>
        <v>87</v>
      </c>
      <c r="J30" s="9" t="str">
        <f t="shared" ca="1" si="1"/>
        <v>NOT DUE</v>
      </c>
      <c r="K30" s="31" t="s">
        <v>714</v>
      </c>
      <c r="L30" s="10" t="s">
        <v>3102</v>
      </c>
    </row>
    <row r="31" spans="1:12" x14ac:dyDescent="0.25">
      <c r="A31" s="9" t="s">
        <v>742</v>
      </c>
      <c r="B31" s="14" t="s">
        <v>652</v>
      </c>
      <c r="C31" s="31" t="s">
        <v>688</v>
      </c>
      <c r="D31" s="20" t="s">
        <v>89</v>
      </c>
      <c r="E31" s="7">
        <v>43970</v>
      </c>
      <c r="F31" s="7">
        <v>44324</v>
      </c>
      <c r="G31" s="34"/>
      <c r="H31" s="8">
        <f t="shared" ref="H31:H32" si="6">F31+365</f>
        <v>44689</v>
      </c>
      <c r="I31" s="11">
        <f t="shared" ca="1" si="0"/>
        <v>96</v>
      </c>
      <c r="J31" s="9" t="str">
        <f t="shared" ca="1" si="1"/>
        <v>NOT DUE</v>
      </c>
      <c r="K31" s="31"/>
      <c r="L31" s="10"/>
    </row>
    <row r="32" spans="1:12" ht="25.5" x14ac:dyDescent="0.25">
      <c r="A32" s="9" t="s">
        <v>743</v>
      </c>
      <c r="B32" s="14" t="s">
        <v>652</v>
      </c>
      <c r="C32" s="31" t="s">
        <v>689</v>
      </c>
      <c r="D32" s="20" t="s">
        <v>89</v>
      </c>
      <c r="E32" s="7">
        <v>43970</v>
      </c>
      <c r="F32" s="7">
        <v>44324</v>
      </c>
      <c r="G32" s="34"/>
      <c r="H32" s="8">
        <f t="shared" si="6"/>
        <v>44689</v>
      </c>
      <c r="I32" s="11">
        <f t="shared" ca="1" si="0"/>
        <v>96</v>
      </c>
      <c r="J32" s="9" t="str">
        <f t="shared" ca="1" si="1"/>
        <v>NOT DUE</v>
      </c>
      <c r="K32" s="31"/>
      <c r="L32" s="10"/>
    </row>
    <row r="33" spans="1:12" ht="25.5" x14ac:dyDescent="0.25">
      <c r="A33" s="9" t="s">
        <v>744</v>
      </c>
      <c r="B33" s="14" t="s">
        <v>690</v>
      </c>
      <c r="C33" s="31" t="s">
        <v>691</v>
      </c>
      <c r="D33" s="20" t="s">
        <v>1</v>
      </c>
      <c r="E33" s="7">
        <v>43970</v>
      </c>
      <c r="F33" s="7">
        <v>44506</v>
      </c>
      <c r="G33" s="34"/>
      <c r="H33" s="8">
        <f t="shared" si="5"/>
        <v>44688</v>
      </c>
      <c r="I33" s="11">
        <f t="shared" ca="1" si="0"/>
        <v>95</v>
      </c>
      <c r="J33" s="9" t="str">
        <f t="shared" ca="1" si="1"/>
        <v>NOT DUE</v>
      </c>
      <c r="K33" s="31"/>
      <c r="L33" s="75" t="s">
        <v>2782</v>
      </c>
    </row>
    <row r="34" spans="1:12" ht="25.5" x14ac:dyDescent="0.25">
      <c r="A34" s="9" t="s">
        <v>745</v>
      </c>
      <c r="B34" s="14" t="s">
        <v>690</v>
      </c>
      <c r="C34" s="31" t="s">
        <v>692</v>
      </c>
      <c r="D34" s="20" t="s">
        <v>1</v>
      </c>
      <c r="E34" s="7">
        <v>43970</v>
      </c>
      <c r="F34" s="7">
        <v>44506</v>
      </c>
      <c r="G34" s="34"/>
      <c r="H34" s="8">
        <f t="shared" si="5"/>
        <v>44688</v>
      </c>
      <c r="I34" s="11">
        <f t="shared" ca="1" si="0"/>
        <v>95</v>
      </c>
      <c r="J34" s="9" t="str">
        <f t="shared" ca="1" si="1"/>
        <v>NOT DUE</v>
      </c>
      <c r="K34" s="31" t="s">
        <v>715</v>
      </c>
      <c r="L34" s="75" t="s">
        <v>2782</v>
      </c>
    </row>
    <row r="35" spans="1:12" ht="20.100000000000001" customHeight="1" x14ac:dyDescent="0.25">
      <c r="A35" s="9" t="s">
        <v>746</v>
      </c>
      <c r="B35" s="14" t="s">
        <v>693</v>
      </c>
      <c r="C35" s="31" t="s">
        <v>692</v>
      </c>
      <c r="D35" s="20" t="s">
        <v>1</v>
      </c>
      <c r="E35" s="7">
        <v>43970</v>
      </c>
      <c r="F35" s="7">
        <v>44506</v>
      </c>
      <c r="G35" s="34"/>
      <c r="H35" s="8">
        <f t="shared" si="5"/>
        <v>44688</v>
      </c>
      <c r="I35" s="11">
        <f t="shared" ca="1" si="0"/>
        <v>95</v>
      </c>
      <c r="J35" s="9" t="str">
        <f t="shared" ca="1" si="1"/>
        <v>NOT DUE</v>
      </c>
      <c r="K35" s="31" t="s">
        <v>715</v>
      </c>
      <c r="L35" s="75" t="s">
        <v>2782</v>
      </c>
    </row>
    <row r="36" spans="1:12" x14ac:dyDescent="0.25">
      <c r="A36" s="9" t="s">
        <v>747</v>
      </c>
      <c r="B36" s="14" t="s">
        <v>693</v>
      </c>
      <c r="C36" s="31" t="s">
        <v>694</v>
      </c>
      <c r="D36" s="20" t="s">
        <v>2</v>
      </c>
      <c r="E36" s="7">
        <v>43970</v>
      </c>
      <c r="F36" s="7">
        <v>44590</v>
      </c>
      <c r="G36" s="34"/>
      <c r="H36" s="8">
        <f t="shared" ref="H36:H39" si="7">F36+30</f>
        <v>44620</v>
      </c>
      <c r="I36" s="11">
        <f t="shared" ca="1" si="0"/>
        <v>27</v>
      </c>
      <c r="J36" s="9" t="str">
        <f t="shared" ca="1" si="1"/>
        <v>NOT DUE</v>
      </c>
      <c r="K36" s="31"/>
      <c r="L36" s="75" t="s">
        <v>2782</v>
      </c>
    </row>
    <row r="37" spans="1:12" x14ac:dyDescent="0.25">
      <c r="A37" s="9" t="s">
        <v>748</v>
      </c>
      <c r="B37" s="14" t="s">
        <v>693</v>
      </c>
      <c r="C37" s="31" t="s">
        <v>695</v>
      </c>
      <c r="D37" s="20" t="s">
        <v>2</v>
      </c>
      <c r="E37" s="7">
        <v>43970</v>
      </c>
      <c r="F37" s="7">
        <v>44590</v>
      </c>
      <c r="G37" s="34"/>
      <c r="H37" s="8">
        <f t="shared" si="7"/>
        <v>44620</v>
      </c>
      <c r="I37" s="11">
        <f t="shared" ca="1" si="0"/>
        <v>27</v>
      </c>
      <c r="J37" s="9" t="str">
        <f t="shared" ca="1" si="1"/>
        <v>NOT DUE</v>
      </c>
      <c r="K37" s="31"/>
      <c r="L37" s="75" t="s">
        <v>2782</v>
      </c>
    </row>
    <row r="38" spans="1:12" x14ac:dyDescent="0.25">
      <c r="A38" s="9" t="s">
        <v>749</v>
      </c>
      <c r="B38" s="14" t="s">
        <v>693</v>
      </c>
      <c r="C38" s="31" t="s">
        <v>696</v>
      </c>
      <c r="D38" s="20" t="s">
        <v>2</v>
      </c>
      <c r="E38" s="7">
        <v>43970</v>
      </c>
      <c r="F38" s="7">
        <v>44590</v>
      </c>
      <c r="G38" s="34"/>
      <c r="H38" s="8">
        <f t="shared" si="7"/>
        <v>44620</v>
      </c>
      <c r="I38" s="11">
        <f t="shared" ca="1" si="0"/>
        <v>27</v>
      </c>
      <c r="J38" s="9" t="str">
        <f t="shared" ca="1" si="1"/>
        <v>NOT DUE</v>
      </c>
      <c r="K38" s="31"/>
      <c r="L38" s="75" t="s">
        <v>2782</v>
      </c>
    </row>
    <row r="39" spans="1:12" x14ac:dyDescent="0.25">
      <c r="A39" s="9" t="s">
        <v>750</v>
      </c>
      <c r="B39" s="14" t="s">
        <v>693</v>
      </c>
      <c r="C39" s="31" t="s">
        <v>697</v>
      </c>
      <c r="D39" s="20" t="s">
        <v>2</v>
      </c>
      <c r="E39" s="7">
        <v>43970</v>
      </c>
      <c r="F39" s="7">
        <v>44590</v>
      </c>
      <c r="G39" s="34"/>
      <c r="H39" s="8">
        <f t="shared" si="7"/>
        <v>44620</v>
      </c>
      <c r="I39" s="11">
        <f t="shared" ca="1" si="0"/>
        <v>27</v>
      </c>
      <c r="J39" s="9" t="str">
        <f t="shared" ca="1" si="1"/>
        <v>NOT DUE</v>
      </c>
      <c r="K39" s="31"/>
      <c r="L39" s="75" t="s">
        <v>2782</v>
      </c>
    </row>
    <row r="40" spans="1:12" ht="15" customHeight="1" x14ac:dyDescent="0.25">
      <c r="A40" s="9" t="s">
        <v>751</v>
      </c>
      <c r="B40" s="14" t="s">
        <v>374</v>
      </c>
      <c r="C40" s="31" t="s">
        <v>698</v>
      </c>
      <c r="D40" s="20" t="s">
        <v>89</v>
      </c>
      <c r="E40" s="7">
        <v>43970</v>
      </c>
      <c r="F40" s="7">
        <v>44530</v>
      </c>
      <c r="G40" s="34"/>
      <c r="H40" s="8">
        <f t="shared" ref="H40:H46" si="8">F40+365</f>
        <v>44895</v>
      </c>
      <c r="I40" s="11">
        <f t="shared" ca="1" si="0"/>
        <v>302</v>
      </c>
      <c r="J40" s="9" t="str">
        <f t="shared" ca="1" si="1"/>
        <v>NOT DUE</v>
      </c>
      <c r="K40" s="31" t="s">
        <v>716</v>
      </c>
      <c r="L40" s="10"/>
    </row>
    <row r="41" spans="1:12" x14ac:dyDescent="0.25">
      <c r="A41" s="9" t="s">
        <v>752</v>
      </c>
      <c r="B41" s="14" t="s">
        <v>374</v>
      </c>
      <c r="C41" s="31" t="s">
        <v>699</v>
      </c>
      <c r="D41" s="20" t="s">
        <v>89</v>
      </c>
      <c r="E41" s="7">
        <v>43970</v>
      </c>
      <c r="F41" s="7">
        <v>44324</v>
      </c>
      <c r="G41" s="34"/>
      <c r="H41" s="8">
        <f t="shared" si="8"/>
        <v>44689</v>
      </c>
      <c r="I41" s="11">
        <f t="shared" ca="1" si="0"/>
        <v>96</v>
      </c>
      <c r="J41" s="9" t="str">
        <f t="shared" ca="1" si="1"/>
        <v>NOT DUE</v>
      </c>
      <c r="K41" s="31"/>
      <c r="L41" s="10"/>
    </row>
    <row r="42" spans="1:12" ht="38.25" x14ac:dyDescent="0.25">
      <c r="A42" s="9" t="s">
        <v>753</v>
      </c>
      <c r="B42" s="14" t="s">
        <v>478</v>
      </c>
      <c r="C42" s="31" t="s">
        <v>700</v>
      </c>
      <c r="D42" s="20" t="s">
        <v>89</v>
      </c>
      <c r="E42" s="7">
        <v>43970</v>
      </c>
      <c r="F42" s="7">
        <v>44324</v>
      </c>
      <c r="G42" s="34"/>
      <c r="H42" s="8">
        <f t="shared" si="8"/>
        <v>44689</v>
      </c>
      <c r="I42" s="11">
        <f t="shared" ca="1" si="0"/>
        <v>96</v>
      </c>
      <c r="J42" s="9" t="str">
        <f t="shared" ca="1" si="1"/>
        <v>NOT DUE</v>
      </c>
      <c r="K42" s="31"/>
      <c r="L42" s="10"/>
    </row>
    <row r="43" spans="1:12" x14ac:dyDescent="0.25">
      <c r="A43" s="9" t="s">
        <v>754</v>
      </c>
      <c r="B43" s="14" t="s">
        <v>478</v>
      </c>
      <c r="C43" s="31" t="s">
        <v>701</v>
      </c>
      <c r="D43" s="20" t="s">
        <v>89</v>
      </c>
      <c r="E43" s="7">
        <v>43970</v>
      </c>
      <c r="F43" s="7">
        <v>44324</v>
      </c>
      <c r="G43" s="34"/>
      <c r="H43" s="8">
        <f t="shared" si="8"/>
        <v>44689</v>
      </c>
      <c r="I43" s="11">
        <f t="shared" ca="1" si="0"/>
        <v>96</v>
      </c>
      <c r="J43" s="9" t="str">
        <f t="shared" ca="1" si="1"/>
        <v>NOT DUE</v>
      </c>
      <c r="K43" s="31"/>
      <c r="L43" s="10"/>
    </row>
    <row r="44" spans="1:12" x14ac:dyDescent="0.25">
      <c r="A44" s="9" t="s">
        <v>755</v>
      </c>
      <c r="B44" s="14" t="s">
        <v>478</v>
      </c>
      <c r="C44" s="31" t="s">
        <v>702</v>
      </c>
      <c r="D44" s="20" t="s">
        <v>89</v>
      </c>
      <c r="E44" s="7">
        <v>43970</v>
      </c>
      <c r="F44" s="7">
        <v>44324</v>
      </c>
      <c r="G44" s="34"/>
      <c r="H44" s="8">
        <f t="shared" si="8"/>
        <v>44689</v>
      </c>
      <c r="I44" s="11">
        <f t="shared" ca="1" si="0"/>
        <v>96</v>
      </c>
      <c r="J44" s="9" t="str">
        <f t="shared" ca="1" si="1"/>
        <v>NOT DUE</v>
      </c>
      <c r="K44" s="31"/>
      <c r="L44" s="10" t="s">
        <v>2287</v>
      </c>
    </row>
    <row r="45" spans="1:12" ht="25.5" x14ac:dyDescent="0.25">
      <c r="A45" s="9" t="s">
        <v>756</v>
      </c>
      <c r="B45" s="14" t="s">
        <v>703</v>
      </c>
      <c r="C45" s="31" t="s">
        <v>704</v>
      </c>
      <c r="D45" s="20" t="s">
        <v>89</v>
      </c>
      <c r="E45" s="7">
        <v>43970</v>
      </c>
      <c r="F45" s="7">
        <v>44324</v>
      </c>
      <c r="G45" s="34"/>
      <c r="H45" s="8">
        <f t="shared" si="8"/>
        <v>44689</v>
      </c>
      <c r="I45" s="11">
        <f t="shared" ca="1" si="0"/>
        <v>96</v>
      </c>
      <c r="J45" s="9" t="str">
        <f t="shared" ca="1" si="1"/>
        <v>NOT DUE</v>
      </c>
      <c r="K45" s="31"/>
      <c r="L45" s="10" t="s">
        <v>2287</v>
      </c>
    </row>
    <row r="46" spans="1:12" x14ac:dyDescent="0.25">
      <c r="A46" s="9" t="s">
        <v>757</v>
      </c>
      <c r="B46" s="14" t="s">
        <v>705</v>
      </c>
      <c r="C46" s="31" t="s">
        <v>706</v>
      </c>
      <c r="D46" s="20" t="s">
        <v>89</v>
      </c>
      <c r="E46" s="7">
        <v>43970</v>
      </c>
      <c r="F46" s="7">
        <v>44324</v>
      </c>
      <c r="G46" s="34"/>
      <c r="H46" s="8">
        <f t="shared" si="8"/>
        <v>44689</v>
      </c>
      <c r="I46" s="11">
        <f t="shared" ca="1" si="0"/>
        <v>96</v>
      </c>
      <c r="J46" s="9" t="str">
        <f t="shared" ca="1" si="1"/>
        <v>NOT DUE</v>
      </c>
      <c r="K46" s="31"/>
      <c r="L46" s="10"/>
    </row>
    <row r="47" spans="1:12" ht="38.25" x14ac:dyDescent="0.25">
      <c r="A47" s="9" t="s">
        <v>758</v>
      </c>
      <c r="B47" s="14" t="s">
        <v>707</v>
      </c>
      <c r="C47" s="31" t="s">
        <v>708</v>
      </c>
      <c r="D47" s="20" t="s">
        <v>2</v>
      </c>
      <c r="E47" s="7">
        <v>43970</v>
      </c>
      <c r="F47" s="7">
        <v>44590</v>
      </c>
      <c r="G47" s="34"/>
      <c r="H47" s="8">
        <f t="shared" ref="H47:H49" si="9">F47+30</f>
        <v>44620</v>
      </c>
      <c r="I47" s="11">
        <f t="shared" ca="1" si="0"/>
        <v>27</v>
      </c>
      <c r="J47" s="9" t="str">
        <f t="shared" ca="1" si="1"/>
        <v>NOT DUE</v>
      </c>
      <c r="K47" s="31"/>
      <c r="L47" s="10" t="s">
        <v>3102</v>
      </c>
    </row>
    <row r="48" spans="1:12" ht="25.5" x14ac:dyDescent="0.25">
      <c r="A48" s="9" t="s">
        <v>759</v>
      </c>
      <c r="B48" s="14" t="s">
        <v>709</v>
      </c>
      <c r="C48" s="31" t="s">
        <v>710</v>
      </c>
      <c r="D48" s="20" t="s">
        <v>2</v>
      </c>
      <c r="E48" s="7">
        <v>43970</v>
      </c>
      <c r="F48" s="7">
        <v>44590</v>
      </c>
      <c r="G48" s="34"/>
      <c r="H48" s="8">
        <f t="shared" si="9"/>
        <v>44620</v>
      </c>
      <c r="I48" s="11">
        <f t="shared" ca="1" si="0"/>
        <v>27</v>
      </c>
      <c r="J48" s="9" t="str">
        <f t="shared" ca="1" si="1"/>
        <v>NOT DUE</v>
      </c>
      <c r="K48" s="31"/>
      <c r="L48" s="10" t="s">
        <v>3102</v>
      </c>
    </row>
    <row r="49" spans="1:12" ht="25.5" x14ac:dyDescent="0.25">
      <c r="A49" s="9" t="s">
        <v>760</v>
      </c>
      <c r="B49" s="32" t="s">
        <v>711</v>
      </c>
      <c r="C49" s="31" t="s">
        <v>712</v>
      </c>
      <c r="D49" s="20" t="s">
        <v>2</v>
      </c>
      <c r="E49" s="7">
        <v>43970</v>
      </c>
      <c r="F49" s="7">
        <v>44590</v>
      </c>
      <c r="G49" s="34"/>
      <c r="H49" s="8">
        <f t="shared" si="9"/>
        <v>44620</v>
      </c>
      <c r="I49" s="11">
        <f t="shared" ca="1" si="0"/>
        <v>27</v>
      </c>
      <c r="J49" s="9" t="str">
        <f t="shared" ca="1" si="1"/>
        <v>NOT DUE</v>
      </c>
      <c r="K49" s="31"/>
      <c r="L49" s="10" t="s">
        <v>3102</v>
      </c>
    </row>
    <row r="53" spans="1:12" x14ac:dyDescent="0.25">
      <c r="B53" t="s">
        <v>1414</v>
      </c>
      <c r="D53" s="27" t="s">
        <v>1415</v>
      </c>
      <c r="G53" t="s">
        <v>1416</v>
      </c>
    </row>
    <row r="56" spans="1:12" x14ac:dyDescent="0.25">
      <c r="C56" s="71"/>
      <c r="G56" s="72"/>
      <c r="H56" s="72"/>
    </row>
    <row r="57" spans="1:12" x14ac:dyDescent="0.25">
      <c r="B57" s="23"/>
      <c r="C57" s="69"/>
    </row>
    <row r="58" spans="1:12" x14ac:dyDescent="0.25">
      <c r="B58" s="154" t="s">
        <v>3322</v>
      </c>
      <c r="D58" s="193" t="s">
        <v>3322</v>
      </c>
      <c r="E58" s="193"/>
      <c r="G58" s="191" t="s">
        <v>3319</v>
      </c>
      <c r="H58" s="191"/>
    </row>
    <row r="59" spans="1:12" x14ac:dyDescent="0.25">
      <c r="B59" s="69" t="s">
        <v>2274</v>
      </c>
      <c r="D59" s="69" t="s">
        <v>2274</v>
      </c>
      <c r="E59" s="69"/>
      <c r="G59" s="188" t="s">
        <v>2277</v>
      </c>
      <c r="H59" s="188"/>
    </row>
  </sheetData>
  <sheetProtection selectLockedCells="1"/>
  <mergeCells count="12">
    <mergeCell ref="G59:H59"/>
    <mergeCell ref="A4:B4"/>
    <mergeCell ref="D4:E4"/>
    <mergeCell ref="A5:B5"/>
    <mergeCell ref="A1:B1"/>
    <mergeCell ref="D1:E1"/>
    <mergeCell ref="A2:B2"/>
    <mergeCell ref="D2:E2"/>
    <mergeCell ref="A3:B3"/>
    <mergeCell ref="D3:E3"/>
    <mergeCell ref="D58:E58"/>
    <mergeCell ref="G58:H58"/>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761</v>
      </c>
      <c r="D3" s="190" t="s">
        <v>9</v>
      </c>
      <c r="E3" s="190"/>
      <c r="F3" s="3" t="s">
        <v>1159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1160</v>
      </c>
      <c r="B8" s="14" t="s">
        <v>651</v>
      </c>
      <c r="C8" s="31" t="s">
        <v>392</v>
      </c>
      <c r="D8" s="20" t="s">
        <v>2</v>
      </c>
      <c r="E8" s="7">
        <v>43970</v>
      </c>
      <c r="F8" s="7">
        <v>44590</v>
      </c>
      <c r="G8" s="34"/>
      <c r="H8" s="8">
        <f>F8+30</f>
        <v>44620</v>
      </c>
      <c r="I8" s="11">
        <f t="shared" ref="I8:I46" ca="1" si="0">IF(ISBLANK(H8),"",H8-DATE(YEAR(NOW()),MONTH(NOW()),DAY(NOW())))</f>
        <v>27</v>
      </c>
      <c r="J8" s="9" t="str">
        <f t="shared" ref="J8:J46" ca="1" si="1">IF(I8="","",IF(I8&lt;0,"OVERDUE","NOT DUE"))</f>
        <v>NOT DUE</v>
      </c>
      <c r="K8" s="10" t="s">
        <v>3102</v>
      </c>
      <c r="L8" s="10" t="s">
        <v>3102</v>
      </c>
    </row>
    <row r="9" spans="1:12" x14ac:dyDescent="0.25">
      <c r="A9" s="9" t="s">
        <v>1161</v>
      </c>
      <c r="B9" s="14" t="s">
        <v>762</v>
      </c>
      <c r="C9" s="31" t="s">
        <v>763</v>
      </c>
      <c r="D9" s="20" t="s">
        <v>2</v>
      </c>
      <c r="E9" s="7">
        <v>43970</v>
      </c>
      <c r="F9" s="7">
        <v>44590</v>
      </c>
      <c r="G9" s="34"/>
      <c r="H9" s="8">
        <f t="shared" ref="H9:H15" si="2">F9+30</f>
        <v>44620</v>
      </c>
      <c r="I9" s="11">
        <f t="shared" ca="1" si="0"/>
        <v>27</v>
      </c>
      <c r="J9" s="9" t="str">
        <f t="shared" ca="1" si="1"/>
        <v>NOT DUE</v>
      </c>
      <c r="K9" s="10" t="s">
        <v>3102</v>
      </c>
      <c r="L9" s="10" t="s">
        <v>3102</v>
      </c>
    </row>
    <row r="10" spans="1:12" x14ac:dyDescent="0.25">
      <c r="A10" s="9" t="s">
        <v>1162</v>
      </c>
      <c r="B10" s="14" t="s">
        <v>764</v>
      </c>
      <c r="C10" s="31" t="s">
        <v>763</v>
      </c>
      <c r="D10" s="20" t="s">
        <v>2</v>
      </c>
      <c r="E10" s="7">
        <v>43970</v>
      </c>
      <c r="F10" s="7">
        <v>44590</v>
      </c>
      <c r="G10" s="34"/>
      <c r="H10" s="8">
        <f t="shared" si="2"/>
        <v>44620</v>
      </c>
      <c r="I10" s="11">
        <f t="shared" ca="1" si="0"/>
        <v>27</v>
      </c>
      <c r="J10" s="9" t="str">
        <f t="shared" ca="1" si="1"/>
        <v>NOT DUE</v>
      </c>
      <c r="K10" s="10" t="s">
        <v>3102</v>
      </c>
      <c r="L10" s="10" t="s">
        <v>3102</v>
      </c>
    </row>
    <row r="11" spans="1:12" x14ac:dyDescent="0.25">
      <c r="A11" s="9" t="s">
        <v>1163</v>
      </c>
      <c r="B11" s="14" t="s">
        <v>711</v>
      </c>
      <c r="C11" s="31" t="s">
        <v>763</v>
      </c>
      <c r="D11" s="20" t="s">
        <v>2</v>
      </c>
      <c r="E11" s="7">
        <v>43970</v>
      </c>
      <c r="F11" s="7">
        <v>44590</v>
      </c>
      <c r="G11" s="34"/>
      <c r="H11" s="8">
        <f t="shared" si="2"/>
        <v>44620</v>
      </c>
      <c r="I11" s="11">
        <f t="shared" ca="1" si="0"/>
        <v>27</v>
      </c>
      <c r="J11" s="9" t="str">
        <f t="shared" ca="1" si="1"/>
        <v>NOT DUE</v>
      </c>
      <c r="K11" s="10" t="s">
        <v>3102</v>
      </c>
      <c r="L11" s="10" t="s">
        <v>3102</v>
      </c>
    </row>
    <row r="12" spans="1:12" x14ac:dyDescent="0.25">
      <c r="A12" s="9" t="s">
        <v>1164</v>
      </c>
      <c r="B12" s="14" t="s">
        <v>652</v>
      </c>
      <c r="C12" s="31" t="s">
        <v>653</v>
      </c>
      <c r="D12" s="20" t="s">
        <v>2</v>
      </c>
      <c r="E12" s="7">
        <v>43970</v>
      </c>
      <c r="F12" s="7">
        <v>44590</v>
      </c>
      <c r="G12" s="34"/>
      <c r="H12" s="8">
        <f t="shared" si="2"/>
        <v>44620</v>
      </c>
      <c r="I12" s="11">
        <f t="shared" ca="1" si="0"/>
        <v>27</v>
      </c>
      <c r="J12" s="9" t="str">
        <f t="shared" ca="1" si="1"/>
        <v>NOT DUE</v>
      </c>
      <c r="K12" s="10" t="s">
        <v>3102</v>
      </c>
      <c r="L12" s="10" t="s">
        <v>3102</v>
      </c>
    </row>
    <row r="13" spans="1:12" x14ac:dyDescent="0.25">
      <c r="A13" s="9" t="s">
        <v>1165</v>
      </c>
      <c r="B13" s="32" t="s">
        <v>656</v>
      </c>
      <c r="C13" s="31" t="s">
        <v>657</v>
      </c>
      <c r="D13" s="20" t="s">
        <v>2</v>
      </c>
      <c r="E13" s="7">
        <v>43970</v>
      </c>
      <c r="F13" s="7">
        <v>44590</v>
      </c>
      <c r="G13" s="34"/>
      <c r="H13" s="8">
        <f t="shared" si="2"/>
        <v>44620</v>
      </c>
      <c r="I13" s="11">
        <f t="shared" ca="1" si="0"/>
        <v>27</v>
      </c>
      <c r="J13" s="9" t="str">
        <f t="shared" ca="1" si="1"/>
        <v>NOT DUE</v>
      </c>
      <c r="K13" s="10" t="s">
        <v>3102</v>
      </c>
      <c r="L13" s="10" t="s">
        <v>3102</v>
      </c>
    </row>
    <row r="14" spans="1:12" x14ac:dyDescent="0.25">
      <c r="A14" s="9" t="s">
        <v>1166</v>
      </c>
      <c r="B14" s="14" t="s">
        <v>658</v>
      </c>
      <c r="C14" s="31" t="s">
        <v>659</v>
      </c>
      <c r="D14" s="20" t="s">
        <v>2</v>
      </c>
      <c r="E14" s="7">
        <v>43970</v>
      </c>
      <c r="F14" s="7">
        <v>44590</v>
      </c>
      <c r="G14" s="34"/>
      <c r="H14" s="8">
        <f t="shared" si="2"/>
        <v>44620</v>
      </c>
      <c r="I14" s="11">
        <f t="shared" ca="1" si="0"/>
        <v>27</v>
      </c>
      <c r="J14" s="9" t="str">
        <f t="shared" ca="1" si="1"/>
        <v>NOT DUE</v>
      </c>
      <c r="K14" s="10" t="s">
        <v>3102</v>
      </c>
      <c r="L14" s="10" t="s">
        <v>3102</v>
      </c>
    </row>
    <row r="15" spans="1:12" ht="25.5" x14ac:dyDescent="0.25">
      <c r="A15" s="9" t="s">
        <v>1167</v>
      </c>
      <c r="B15" s="14" t="s">
        <v>660</v>
      </c>
      <c r="C15" s="31" t="s">
        <v>661</v>
      </c>
      <c r="D15" s="20" t="s">
        <v>2</v>
      </c>
      <c r="E15" s="7">
        <v>43970</v>
      </c>
      <c r="F15" s="7">
        <v>44590</v>
      </c>
      <c r="G15" s="34"/>
      <c r="H15" s="8">
        <f t="shared" si="2"/>
        <v>44620</v>
      </c>
      <c r="I15" s="11">
        <f t="shared" ca="1" si="0"/>
        <v>27</v>
      </c>
      <c r="J15" s="9" t="str">
        <f t="shared" ca="1" si="1"/>
        <v>NOT DUE</v>
      </c>
      <c r="K15" s="10" t="s">
        <v>3102</v>
      </c>
      <c r="L15" s="10" t="s">
        <v>3102</v>
      </c>
    </row>
    <row r="16" spans="1:12" x14ac:dyDescent="0.25">
      <c r="A16" s="9" t="s">
        <v>1168</v>
      </c>
      <c r="B16" s="14" t="s">
        <v>662</v>
      </c>
      <c r="C16" s="31" t="s">
        <v>663</v>
      </c>
      <c r="D16" s="20" t="s">
        <v>377</v>
      </c>
      <c r="E16" s="7">
        <v>43970</v>
      </c>
      <c r="F16" s="7">
        <v>44590</v>
      </c>
      <c r="G16" s="34"/>
      <c r="H16" s="8">
        <f t="shared" ref="H16" si="3">F16+90</f>
        <v>44680</v>
      </c>
      <c r="I16" s="11">
        <f t="shared" ca="1" si="0"/>
        <v>87</v>
      </c>
      <c r="J16" s="9" t="str">
        <f t="shared" ca="1" si="1"/>
        <v>NOT DUE</v>
      </c>
      <c r="K16" s="10" t="s">
        <v>3102</v>
      </c>
      <c r="L16" s="10" t="s">
        <v>3102</v>
      </c>
    </row>
    <row r="17" spans="1:12" ht="24.95" customHeight="1" x14ac:dyDescent="0.25">
      <c r="A17" s="9" t="s">
        <v>1169</v>
      </c>
      <c r="B17" s="14" t="s">
        <v>668</v>
      </c>
      <c r="C17" s="31" t="s">
        <v>669</v>
      </c>
      <c r="D17" s="20" t="s">
        <v>89</v>
      </c>
      <c r="E17" s="7">
        <v>43970</v>
      </c>
      <c r="F17" s="7">
        <v>44324</v>
      </c>
      <c r="G17" s="34"/>
      <c r="H17" s="8">
        <f>F17+365</f>
        <v>44689</v>
      </c>
      <c r="I17" s="11">
        <f t="shared" ca="1" si="0"/>
        <v>96</v>
      </c>
      <c r="J17" s="9" t="str">
        <f t="shared" ca="1" si="1"/>
        <v>NOT DUE</v>
      </c>
      <c r="K17" s="31" t="s">
        <v>713</v>
      </c>
      <c r="L17" s="10" t="s">
        <v>2782</v>
      </c>
    </row>
    <row r="18" spans="1:12" ht="15" customHeight="1" x14ac:dyDescent="0.25">
      <c r="A18" s="9" t="s">
        <v>1170</v>
      </c>
      <c r="B18" s="14" t="s">
        <v>491</v>
      </c>
      <c r="C18" s="31" t="s">
        <v>670</v>
      </c>
      <c r="D18" s="20" t="s">
        <v>89</v>
      </c>
      <c r="E18" s="7">
        <v>43970</v>
      </c>
      <c r="F18" s="7">
        <v>44324</v>
      </c>
      <c r="G18" s="34"/>
      <c r="H18" s="8">
        <f t="shared" ref="H18:H21" si="4">F18+365</f>
        <v>44689</v>
      </c>
      <c r="I18" s="11">
        <f t="shared" ca="1" si="0"/>
        <v>96</v>
      </c>
      <c r="J18" s="9" t="str">
        <f t="shared" ca="1" si="1"/>
        <v>NOT DUE</v>
      </c>
      <c r="K18" s="31"/>
      <c r="L18" s="10" t="s">
        <v>3095</v>
      </c>
    </row>
    <row r="19" spans="1:12" x14ac:dyDescent="0.25">
      <c r="A19" s="9" t="s">
        <v>1171</v>
      </c>
      <c r="B19" s="14" t="s">
        <v>671</v>
      </c>
      <c r="C19" s="31" t="s">
        <v>672</v>
      </c>
      <c r="D19" s="20" t="s">
        <v>89</v>
      </c>
      <c r="E19" s="7">
        <v>43970</v>
      </c>
      <c r="F19" s="7">
        <v>44324</v>
      </c>
      <c r="G19" s="34"/>
      <c r="H19" s="8">
        <f t="shared" si="4"/>
        <v>44689</v>
      </c>
      <c r="I19" s="11">
        <f t="shared" ca="1" si="0"/>
        <v>96</v>
      </c>
      <c r="J19" s="9" t="str">
        <f t="shared" ca="1" si="1"/>
        <v>NOT DUE</v>
      </c>
      <c r="K19" s="31"/>
      <c r="L19" s="10"/>
    </row>
    <row r="20" spans="1:12" x14ac:dyDescent="0.25">
      <c r="A20" s="9" t="s">
        <v>1172</v>
      </c>
      <c r="B20" s="14" t="s">
        <v>675</v>
      </c>
      <c r="C20" s="31" t="s">
        <v>661</v>
      </c>
      <c r="D20" s="20" t="s">
        <v>89</v>
      </c>
      <c r="E20" s="7">
        <v>43970</v>
      </c>
      <c r="F20" s="7">
        <v>44324</v>
      </c>
      <c r="G20" s="34"/>
      <c r="H20" s="8">
        <f t="shared" si="4"/>
        <v>44689</v>
      </c>
      <c r="I20" s="11">
        <f t="shared" ca="1" si="0"/>
        <v>96</v>
      </c>
      <c r="J20" s="9" t="str">
        <f t="shared" ca="1" si="1"/>
        <v>NOT DUE</v>
      </c>
      <c r="K20" s="31"/>
      <c r="L20" s="10"/>
    </row>
    <row r="21" spans="1:12" x14ac:dyDescent="0.25">
      <c r="A21" s="9" t="s">
        <v>1173</v>
      </c>
      <c r="B21" s="14" t="s">
        <v>676</v>
      </c>
      <c r="C21" s="31" t="s">
        <v>677</v>
      </c>
      <c r="D21" s="20" t="s">
        <v>89</v>
      </c>
      <c r="E21" s="7">
        <v>43970</v>
      </c>
      <c r="F21" s="7">
        <v>44324</v>
      </c>
      <c r="G21" s="34"/>
      <c r="H21" s="8">
        <f t="shared" si="4"/>
        <v>44689</v>
      </c>
      <c r="I21" s="11">
        <f t="shared" ca="1" si="0"/>
        <v>96</v>
      </c>
      <c r="J21" s="9" t="str">
        <f t="shared" ca="1" si="1"/>
        <v>NOT DUE</v>
      </c>
      <c r="K21" s="31"/>
      <c r="L21" s="10"/>
    </row>
    <row r="22" spans="1:12" x14ac:dyDescent="0.25">
      <c r="A22" s="9" t="s">
        <v>1174</v>
      </c>
      <c r="B22" s="14" t="s">
        <v>491</v>
      </c>
      <c r="C22" s="31" t="s">
        <v>678</v>
      </c>
      <c r="D22" s="20" t="s">
        <v>1</v>
      </c>
      <c r="E22" s="7">
        <v>43970</v>
      </c>
      <c r="F22" s="7">
        <v>44506</v>
      </c>
      <c r="G22" s="34"/>
      <c r="H22" s="8">
        <f t="shared" ref="H22:H33" si="5">F22+182</f>
        <v>44688</v>
      </c>
      <c r="I22" s="11">
        <f t="shared" ca="1" si="0"/>
        <v>95</v>
      </c>
      <c r="J22" s="9" t="str">
        <f t="shared" ca="1" si="1"/>
        <v>NOT DUE</v>
      </c>
      <c r="K22" s="31"/>
      <c r="L22" s="10"/>
    </row>
    <row r="23" spans="1:12" x14ac:dyDescent="0.25">
      <c r="A23" s="9" t="s">
        <v>1175</v>
      </c>
      <c r="B23" s="14" t="s">
        <v>679</v>
      </c>
      <c r="C23" s="31" t="s">
        <v>678</v>
      </c>
      <c r="D23" s="20" t="s">
        <v>1</v>
      </c>
      <c r="E23" s="7">
        <v>43970</v>
      </c>
      <c r="F23" s="7">
        <v>44506</v>
      </c>
      <c r="G23" s="34"/>
      <c r="H23" s="8">
        <f t="shared" si="5"/>
        <v>44688</v>
      </c>
      <c r="I23" s="11">
        <f t="shared" ca="1" si="0"/>
        <v>95</v>
      </c>
      <c r="J23" s="9" t="str">
        <f t="shared" ca="1" si="1"/>
        <v>NOT DUE</v>
      </c>
      <c r="K23" s="31"/>
      <c r="L23" s="10"/>
    </row>
    <row r="24" spans="1:12" x14ac:dyDescent="0.25">
      <c r="A24" s="9" t="s">
        <v>1176</v>
      </c>
      <c r="B24" s="14" t="s">
        <v>680</v>
      </c>
      <c r="C24" s="31" t="s">
        <v>681</v>
      </c>
      <c r="D24" s="20" t="s">
        <v>1</v>
      </c>
      <c r="E24" s="7">
        <v>43970</v>
      </c>
      <c r="F24" s="7">
        <v>44506</v>
      </c>
      <c r="G24" s="34"/>
      <c r="H24" s="8">
        <f t="shared" si="5"/>
        <v>44688</v>
      </c>
      <c r="I24" s="11">
        <f t="shared" ca="1" si="0"/>
        <v>95</v>
      </c>
      <c r="J24" s="9" t="str">
        <f t="shared" ca="1" si="1"/>
        <v>NOT DUE</v>
      </c>
      <c r="K24" s="31"/>
      <c r="L24" s="10"/>
    </row>
    <row r="25" spans="1:12" x14ac:dyDescent="0.25">
      <c r="A25" s="9" t="s">
        <v>1177</v>
      </c>
      <c r="B25" s="14" t="s">
        <v>765</v>
      </c>
      <c r="C25" s="31" t="s">
        <v>681</v>
      </c>
      <c r="D25" s="20" t="s">
        <v>1</v>
      </c>
      <c r="E25" s="7">
        <v>43970</v>
      </c>
      <c r="F25" s="7">
        <v>44506</v>
      </c>
      <c r="G25" s="34"/>
      <c r="H25" s="8">
        <f t="shared" si="5"/>
        <v>44688</v>
      </c>
      <c r="I25" s="11">
        <f t="shared" ca="1" si="0"/>
        <v>95</v>
      </c>
      <c r="J25" s="9" t="str">
        <f t="shared" ca="1" si="1"/>
        <v>NOT DUE</v>
      </c>
      <c r="K25" s="31"/>
      <c r="L25" s="10"/>
    </row>
    <row r="26" spans="1:12" x14ac:dyDescent="0.25">
      <c r="A26" s="9" t="s">
        <v>1178</v>
      </c>
      <c r="B26" s="14" t="s">
        <v>683</v>
      </c>
      <c r="C26" s="31" t="s">
        <v>684</v>
      </c>
      <c r="D26" s="20" t="s">
        <v>1</v>
      </c>
      <c r="E26" s="7">
        <v>43970</v>
      </c>
      <c r="F26" s="7">
        <v>44506</v>
      </c>
      <c r="G26" s="34"/>
      <c r="H26" s="8">
        <f t="shared" si="5"/>
        <v>44688</v>
      </c>
      <c r="I26" s="11">
        <f t="shared" ca="1" si="0"/>
        <v>95</v>
      </c>
      <c r="J26" s="9" t="str">
        <f t="shared" ca="1" si="1"/>
        <v>NOT DUE</v>
      </c>
      <c r="K26" s="31"/>
      <c r="L26" s="10"/>
    </row>
    <row r="27" spans="1:12" x14ac:dyDescent="0.25">
      <c r="A27" s="9" t="s">
        <v>1179</v>
      </c>
      <c r="B27" s="14" t="s">
        <v>658</v>
      </c>
      <c r="C27" s="31" t="s">
        <v>684</v>
      </c>
      <c r="D27" s="20" t="s">
        <v>1</v>
      </c>
      <c r="E27" s="7">
        <v>43970</v>
      </c>
      <c r="F27" s="7">
        <v>44506</v>
      </c>
      <c r="G27" s="34"/>
      <c r="H27" s="8">
        <f t="shared" si="5"/>
        <v>44688</v>
      </c>
      <c r="I27" s="11">
        <f t="shared" ca="1" si="0"/>
        <v>95</v>
      </c>
      <c r="J27" s="9" t="str">
        <f t="shared" ca="1" si="1"/>
        <v>NOT DUE</v>
      </c>
      <c r="K27" s="31"/>
      <c r="L27" s="10"/>
    </row>
    <row r="28" spans="1:12" ht="25.5" x14ac:dyDescent="0.25">
      <c r="A28" s="9" t="s">
        <v>1180</v>
      </c>
      <c r="B28" s="14" t="s">
        <v>686</v>
      </c>
      <c r="C28" s="31" t="s">
        <v>687</v>
      </c>
      <c r="D28" s="20" t="s">
        <v>377</v>
      </c>
      <c r="E28" s="7">
        <v>43970</v>
      </c>
      <c r="F28" s="7">
        <v>44590</v>
      </c>
      <c r="G28" s="34"/>
      <c r="H28" s="8">
        <f>F28+90</f>
        <v>44680</v>
      </c>
      <c r="I28" s="11">
        <f t="shared" ca="1" si="0"/>
        <v>87</v>
      </c>
      <c r="J28" s="9" t="str">
        <f t="shared" ca="1" si="1"/>
        <v>NOT DUE</v>
      </c>
      <c r="K28" s="31" t="s">
        <v>767</v>
      </c>
      <c r="L28" s="10" t="s">
        <v>3102</v>
      </c>
    </row>
    <row r="29" spans="1:12" x14ac:dyDescent="0.25">
      <c r="A29" s="9" t="s">
        <v>1181</v>
      </c>
      <c r="B29" s="14" t="s">
        <v>652</v>
      </c>
      <c r="C29" s="31" t="s">
        <v>688</v>
      </c>
      <c r="D29" s="20" t="s">
        <v>89</v>
      </c>
      <c r="E29" s="7">
        <v>43970</v>
      </c>
      <c r="F29" s="7">
        <v>44324</v>
      </c>
      <c r="G29" s="34"/>
      <c r="H29" s="8">
        <f t="shared" ref="H29:H30" si="6">F29+365</f>
        <v>44689</v>
      </c>
      <c r="I29" s="11">
        <f t="shared" ca="1" si="0"/>
        <v>96</v>
      </c>
      <c r="J29" s="9" t="str">
        <f t="shared" ca="1" si="1"/>
        <v>NOT DUE</v>
      </c>
      <c r="K29" s="31"/>
      <c r="L29" s="10"/>
    </row>
    <row r="30" spans="1:12" ht="25.5" x14ac:dyDescent="0.25">
      <c r="A30" s="9" t="s">
        <v>1182</v>
      </c>
      <c r="B30" s="14" t="s">
        <v>652</v>
      </c>
      <c r="C30" s="31" t="s">
        <v>689</v>
      </c>
      <c r="D30" s="20" t="s">
        <v>89</v>
      </c>
      <c r="E30" s="7">
        <v>43970</v>
      </c>
      <c r="F30" s="7">
        <v>44324</v>
      </c>
      <c r="G30" s="34"/>
      <c r="H30" s="8">
        <f t="shared" si="6"/>
        <v>44689</v>
      </c>
      <c r="I30" s="11">
        <f t="shared" ca="1" si="0"/>
        <v>96</v>
      </c>
      <c r="J30" s="9" t="str">
        <f t="shared" ca="1" si="1"/>
        <v>NOT DUE</v>
      </c>
      <c r="K30" s="31"/>
      <c r="L30" s="10"/>
    </row>
    <row r="31" spans="1:12" ht="25.5" x14ac:dyDescent="0.25">
      <c r="A31" s="9" t="s">
        <v>1183</v>
      </c>
      <c r="B31" s="14" t="s">
        <v>690</v>
      </c>
      <c r="C31" s="31" t="s">
        <v>691</v>
      </c>
      <c r="D31" s="20" t="s">
        <v>1</v>
      </c>
      <c r="E31" s="7">
        <v>43970</v>
      </c>
      <c r="F31" s="7">
        <v>44506</v>
      </c>
      <c r="G31" s="34"/>
      <c r="H31" s="8">
        <f t="shared" si="5"/>
        <v>44688</v>
      </c>
      <c r="I31" s="11">
        <f t="shared" ca="1" si="0"/>
        <v>95</v>
      </c>
      <c r="J31" s="9" t="str">
        <f t="shared" ca="1" si="1"/>
        <v>NOT DUE</v>
      </c>
      <c r="K31" s="31"/>
      <c r="L31" s="75" t="s">
        <v>2782</v>
      </c>
    </row>
    <row r="32" spans="1:12" ht="25.5" x14ac:dyDescent="0.25">
      <c r="A32" s="9" t="s">
        <v>1184</v>
      </c>
      <c r="B32" s="14" t="s">
        <v>690</v>
      </c>
      <c r="C32" s="31" t="s">
        <v>692</v>
      </c>
      <c r="D32" s="20" t="s">
        <v>1</v>
      </c>
      <c r="E32" s="7">
        <v>43970</v>
      </c>
      <c r="F32" s="7">
        <v>44506</v>
      </c>
      <c r="G32" s="34"/>
      <c r="H32" s="8">
        <f t="shared" si="5"/>
        <v>44688</v>
      </c>
      <c r="I32" s="11">
        <f t="shared" ca="1" si="0"/>
        <v>95</v>
      </c>
      <c r="J32" s="9" t="str">
        <f t="shared" ca="1" si="1"/>
        <v>NOT DUE</v>
      </c>
      <c r="K32" s="31" t="s">
        <v>715</v>
      </c>
      <c r="L32" s="75" t="s">
        <v>2782</v>
      </c>
    </row>
    <row r="33" spans="1:12" ht="20.100000000000001" customHeight="1" x14ac:dyDescent="0.25">
      <c r="A33" s="9" t="s">
        <v>1185</v>
      </c>
      <c r="B33" s="32" t="s">
        <v>693</v>
      </c>
      <c r="C33" s="31" t="s">
        <v>692</v>
      </c>
      <c r="D33" s="20" t="s">
        <v>1</v>
      </c>
      <c r="E33" s="7">
        <v>43970</v>
      </c>
      <c r="F33" s="7">
        <v>44506</v>
      </c>
      <c r="G33" s="34"/>
      <c r="H33" s="8">
        <f t="shared" si="5"/>
        <v>44688</v>
      </c>
      <c r="I33" s="11">
        <f t="shared" ca="1" si="0"/>
        <v>95</v>
      </c>
      <c r="J33" s="9" t="str">
        <f t="shared" ca="1" si="1"/>
        <v>NOT DUE</v>
      </c>
      <c r="K33" s="31" t="s">
        <v>715</v>
      </c>
      <c r="L33" s="75" t="s">
        <v>2782</v>
      </c>
    </row>
    <row r="34" spans="1:12" x14ac:dyDescent="0.25">
      <c r="A34" s="9" t="s">
        <v>1186</v>
      </c>
      <c r="B34" s="32" t="s">
        <v>693</v>
      </c>
      <c r="C34" s="31" t="s">
        <v>694</v>
      </c>
      <c r="D34" s="20" t="s">
        <v>2</v>
      </c>
      <c r="E34" s="7">
        <v>43970</v>
      </c>
      <c r="F34" s="7">
        <v>44590</v>
      </c>
      <c r="G34" s="34"/>
      <c r="H34" s="8">
        <f t="shared" ref="H34:H37" si="7">F34+30</f>
        <v>44620</v>
      </c>
      <c r="I34" s="11">
        <f t="shared" ca="1" si="0"/>
        <v>27</v>
      </c>
      <c r="J34" s="9" t="str">
        <f t="shared" ca="1" si="1"/>
        <v>NOT DUE</v>
      </c>
      <c r="K34" s="31"/>
      <c r="L34" s="75" t="s">
        <v>2782</v>
      </c>
    </row>
    <row r="35" spans="1:12" ht="15" customHeight="1" x14ac:dyDescent="0.25">
      <c r="A35" s="9" t="s">
        <v>1187</v>
      </c>
      <c r="B35" s="32" t="s">
        <v>693</v>
      </c>
      <c r="C35" s="31" t="s">
        <v>695</v>
      </c>
      <c r="D35" s="20" t="s">
        <v>2</v>
      </c>
      <c r="E35" s="7">
        <v>43970</v>
      </c>
      <c r="F35" s="7">
        <v>44590</v>
      </c>
      <c r="G35" s="34"/>
      <c r="H35" s="8">
        <f t="shared" si="7"/>
        <v>44620</v>
      </c>
      <c r="I35" s="11">
        <f t="shared" ca="1" si="0"/>
        <v>27</v>
      </c>
      <c r="J35" s="9" t="str">
        <f t="shared" ca="1" si="1"/>
        <v>NOT DUE</v>
      </c>
      <c r="K35" s="31"/>
      <c r="L35" s="75" t="s">
        <v>2782</v>
      </c>
    </row>
    <row r="36" spans="1:12" x14ac:dyDescent="0.25">
      <c r="A36" s="9" t="s">
        <v>1188</v>
      </c>
      <c r="B36" s="32" t="s">
        <v>693</v>
      </c>
      <c r="C36" s="31" t="s">
        <v>696</v>
      </c>
      <c r="D36" s="20" t="s">
        <v>2</v>
      </c>
      <c r="E36" s="7">
        <v>43970</v>
      </c>
      <c r="F36" s="7">
        <v>44590</v>
      </c>
      <c r="G36" s="34"/>
      <c r="H36" s="8">
        <f t="shared" si="7"/>
        <v>44620</v>
      </c>
      <c r="I36" s="11">
        <f t="shared" ca="1" si="0"/>
        <v>27</v>
      </c>
      <c r="J36" s="9" t="str">
        <f t="shared" ca="1" si="1"/>
        <v>NOT DUE</v>
      </c>
      <c r="K36" s="31"/>
      <c r="L36" s="75" t="s">
        <v>2782</v>
      </c>
    </row>
    <row r="37" spans="1:12" x14ac:dyDescent="0.25">
      <c r="A37" s="9" t="s">
        <v>1189</v>
      </c>
      <c r="B37" s="32" t="s">
        <v>693</v>
      </c>
      <c r="C37" s="31" t="s">
        <v>697</v>
      </c>
      <c r="D37" s="20" t="s">
        <v>2</v>
      </c>
      <c r="E37" s="7">
        <v>43970</v>
      </c>
      <c r="F37" s="7">
        <v>44590</v>
      </c>
      <c r="G37" s="34"/>
      <c r="H37" s="8">
        <f t="shared" si="7"/>
        <v>44620</v>
      </c>
      <c r="I37" s="11">
        <f t="shared" ca="1" si="0"/>
        <v>27</v>
      </c>
      <c r="J37" s="9" t="str">
        <f t="shared" ca="1" si="1"/>
        <v>NOT DUE</v>
      </c>
      <c r="K37" s="31"/>
      <c r="L37" s="75" t="s">
        <v>2782</v>
      </c>
    </row>
    <row r="38" spans="1:12" ht="15" customHeight="1" x14ac:dyDescent="0.25">
      <c r="A38" s="9" t="s">
        <v>1190</v>
      </c>
      <c r="B38" s="14" t="s">
        <v>374</v>
      </c>
      <c r="C38" s="31" t="s">
        <v>698</v>
      </c>
      <c r="D38" s="20" t="s">
        <v>89</v>
      </c>
      <c r="E38" s="7">
        <v>43970</v>
      </c>
      <c r="F38" s="7">
        <v>44324</v>
      </c>
      <c r="G38" s="34"/>
      <c r="H38" s="8">
        <f t="shared" ref="H38:H44" si="8">F38+365</f>
        <v>44689</v>
      </c>
      <c r="I38" s="11">
        <f t="shared" ca="1" si="0"/>
        <v>96</v>
      </c>
      <c r="J38" s="9" t="str">
        <f t="shared" ca="1" si="1"/>
        <v>NOT DUE</v>
      </c>
      <c r="K38" s="31" t="s">
        <v>716</v>
      </c>
      <c r="L38" s="10"/>
    </row>
    <row r="39" spans="1:12" x14ac:dyDescent="0.25">
      <c r="A39" s="9" t="s">
        <v>1191</v>
      </c>
      <c r="B39" s="14" t="s">
        <v>374</v>
      </c>
      <c r="C39" s="31" t="s">
        <v>699</v>
      </c>
      <c r="D39" s="20" t="s">
        <v>89</v>
      </c>
      <c r="E39" s="7">
        <v>43970</v>
      </c>
      <c r="F39" s="7">
        <v>44324</v>
      </c>
      <c r="G39" s="34"/>
      <c r="H39" s="8">
        <f t="shared" si="8"/>
        <v>44689</v>
      </c>
      <c r="I39" s="11">
        <f t="shared" ca="1" si="0"/>
        <v>96</v>
      </c>
      <c r="J39" s="9" t="str">
        <f t="shared" ca="1" si="1"/>
        <v>NOT DUE</v>
      </c>
      <c r="K39" s="31"/>
      <c r="L39" s="10"/>
    </row>
    <row r="40" spans="1:12" ht="15" customHeight="1" x14ac:dyDescent="0.25">
      <c r="A40" s="9" t="s">
        <v>1192</v>
      </c>
      <c r="B40" s="14" t="s">
        <v>478</v>
      </c>
      <c r="C40" s="31" t="s">
        <v>700</v>
      </c>
      <c r="D40" s="20" t="s">
        <v>89</v>
      </c>
      <c r="E40" s="7">
        <v>43970</v>
      </c>
      <c r="F40" s="7">
        <v>44324</v>
      </c>
      <c r="G40" s="34"/>
      <c r="H40" s="8">
        <f t="shared" si="8"/>
        <v>44689</v>
      </c>
      <c r="I40" s="11">
        <f t="shared" ca="1" si="0"/>
        <v>96</v>
      </c>
      <c r="J40" s="9" t="str">
        <f t="shared" ca="1" si="1"/>
        <v>NOT DUE</v>
      </c>
      <c r="K40" s="31"/>
      <c r="L40" s="10"/>
    </row>
    <row r="41" spans="1:12" x14ac:dyDescent="0.25">
      <c r="A41" s="9" t="s">
        <v>1193</v>
      </c>
      <c r="B41" s="14" t="s">
        <v>766</v>
      </c>
      <c r="C41" s="31" t="s">
        <v>701</v>
      </c>
      <c r="D41" s="20" t="s">
        <v>89</v>
      </c>
      <c r="E41" s="7">
        <v>43970</v>
      </c>
      <c r="F41" s="7">
        <v>44324</v>
      </c>
      <c r="G41" s="34"/>
      <c r="H41" s="8">
        <f t="shared" si="8"/>
        <v>44689</v>
      </c>
      <c r="I41" s="11">
        <f t="shared" ca="1" si="0"/>
        <v>96</v>
      </c>
      <c r="J41" s="9" t="str">
        <f t="shared" ca="1" si="1"/>
        <v>NOT DUE</v>
      </c>
      <c r="K41" s="31"/>
      <c r="L41" s="10"/>
    </row>
    <row r="42" spans="1:12" x14ac:dyDescent="0.25">
      <c r="A42" s="9" t="s">
        <v>1194</v>
      </c>
      <c r="B42" s="14" t="s">
        <v>478</v>
      </c>
      <c r="C42" s="31" t="s">
        <v>702</v>
      </c>
      <c r="D42" s="20" t="s">
        <v>89</v>
      </c>
      <c r="E42" s="7">
        <v>43970</v>
      </c>
      <c r="F42" s="7">
        <v>44324</v>
      </c>
      <c r="G42" s="34"/>
      <c r="H42" s="8">
        <f t="shared" si="8"/>
        <v>44689</v>
      </c>
      <c r="I42" s="11">
        <f t="shared" ca="1" si="0"/>
        <v>96</v>
      </c>
      <c r="J42" s="9" t="str">
        <f t="shared" ca="1" si="1"/>
        <v>NOT DUE</v>
      </c>
      <c r="K42" s="31"/>
      <c r="L42" s="10" t="s">
        <v>2287</v>
      </c>
    </row>
    <row r="43" spans="1:12" ht="25.5" x14ac:dyDescent="0.25">
      <c r="A43" s="9" t="s">
        <v>1195</v>
      </c>
      <c r="B43" s="14" t="s">
        <v>703</v>
      </c>
      <c r="C43" s="31" t="s">
        <v>704</v>
      </c>
      <c r="D43" s="20" t="s">
        <v>89</v>
      </c>
      <c r="E43" s="7">
        <v>43970</v>
      </c>
      <c r="F43" s="7">
        <v>44324</v>
      </c>
      <c r="G43" s="34"/>
      <c r="H43" s="8">
        <f t="shared" si="8"/>
        <v>44689</v>
      </c>
      <c r="I43" s="11">
        <f t="shared" ca="1" si="0"/>
        <v>96</v>
      </c>
      <c r="J43" s="9" t="str">
        <f t="shared" ca="1" si="1"/>
        <v>NOT DUE</v>
      </c>
      <c r="K43" s="31"/>
      <c r="L43" s="10" t="s">
        <v>2287</v>
      </c>
    </row>
    <row r="44" spans="1:12" x14ac:dyDescent="0.25">
      <c r="A44" s="9" t="s">
        <v>1196</v>
      </c>
      <c r="B44" s="14" t="s">
        <v>705</v>
      </c>
      <c r="C44" s="31" t="s">
        <v>706</v>
      </c>
      <c r="D44" s="20" t="s">
        <v>89</v>
      </c>
      <c r="E44" s="7">
        <v>43970</v>
      </c>
      <c r="F44" s="7">
        <v>44324</v>
      </c>
      <c r="G44" s="34"/>
      <c r="H44" s="8">
        <f t="shared" si="8"/>
        <v>44689</v>
      </c>
      <c r="I44" s="11">
        <f t="shared" ca="1" si="0"/>
        <v>96</v>
      </c>
      <c r="J44" s="9" t="str">
        <f t="shared" ca="1" si="1"/>
        <v>NOT DUE</v>
      </c>
      <c r="K44" s="31"/>
      <c r="L44" s="10"/>
    </row>
    <row r="45" spans="1:12" ht="38.25" x14ac:dyDescent="0.25">
      <c r="A45" s="9" t="s">
        <v>1197</v>
      </c>
      <c r="B45" s="32" t="s">
        <v>707</v>
      </c>
      <c r="C45" s="31" t="s">
        <v>708</v>
      </c>
      <c r="D45" s="20" t="s">
        <v>2</v>
      </c>
      <c r="E45" s="7">
        <v>43970</v>
      </c>
      <c r="F45" s="7">
        <v>44590</v>
      </c>
      <c r="G45" s="34"/>
      <c r="H45" s="8">
        <f t="shared" ref="H45:H46" si="9">F45+30</f>
        <v>44620</v>
      </c>
      <c r="I45" s="11">
        <f t="shared" ca="1" si="0"/>
        <v>27</v>
      </c>
      <c r="J45" s="9" t="str">
        <f t="shared" ca="1" si="1"/>
        <v>NOT DUE</v>
      </c>
      <c r="K45" s="31"/>
      <c r="L45" s="10" t="s">
        <v>3102</v>
      </c>
    </row>
    <row r="46" spans="1:12" ht="25.5" x14ac:dyDescent="0.25">
      <c r="A46" s="9" t="s">
        <v>1198</v>
      </c>
      <c r="B46" s="32" t="s">
        <v>709</v>
      </c>
      <c r="C46" s="31" t="s">
        <v>710</v>
      </c>
      <c r="D46" s="20" t="s">
        <v>2</v>
      </c>
      <c r="E46" s="7">
        <v>43970</v>
      </c>
      <c r="F46" s="7">
        <v>44590</v>
      </c>
      <c r="G46" s="34"/>
      <c r="H46" s="8">
        <f t="shared" si="9"/>
        <v>44620</v>
      </c>
      <c r="I46" s="11">
        <f t="shared" ca="1" si="0"/>
        <v>27</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154"/>
      <c r="D54" s="193"/>
      <c r="E54" s="193"/>
      <c r="G54" s="191"/>
      <c r="H54" s="191"/>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4">
    <mergeCell ref="G56:H56"/>
    <mergeCell ref="A4:B4"/>
    <mergeCell ref="D4:E4"/>
    <mergeCell ref="A5:B5"/>
    <mergeCell ref="A1:B1"/>
    <mergeCell ref="D1:E1"/>
    <mergeCell ref="A2:B2"/>
    <mergeCell ref="D2:E2"/>
    <mergeCell ref="A3:B3"/>
    <mergeCell ref="D3:E3"/>
    <mergeCell ref="G55:H55"/>
    <mergeCell ref="D54:E54"/>
    <mergeCell ref="G54:H54"/>
    <mergeCell ref="D55:E5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768</v>
      </c>
      <c r="D3" s="190" t="s">
        <v>9</v>
      </c>
      <c r="E3" s="190"/>
      <c r="F3" s="3" t="s">
        <v>1199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1200</v>
      </c>
      <c r="B8" s="14" t="s">
        <v>651</v>
      </c>
      <c r="C8" s="31" t="s">
        <v>392</v>
      </c>
      <c r="D8" s="20" t="s">
        <v>2</v>
      </c>
      <c r="E8" s="7">
        <v>43970</v>
      </c>
      <c r="F8" s="7">
        <v>44590</v>
      </c>
      <c r="G8" s="34"/>
      <c r="H8" s="8">
        <f>F8+30</f>
        <v>44620</v>
      </c>
      <c r="I8" s="11">
        <f t="shared" ref="I8:I46" ca="1" si="0">IF(ISBLANK(H8),"",H8-DATE(YEAR(NOW()),MONTH(NOW()),DAY(NOW())))</f>
        <v>27</v>
      </c>
      <c r="J8" s="9" t="str">
        <f t="shared" ref="J8:J46" ca="1" si="1">IF(I8="","",IF(I8&lt;0,"OVERDUE","NOT DUE"))</f>
        <v>NOT DUE</v>
      </c>
      <c r="K8" s="31"/>
      <c r="L8" s="10" t="s">
        <v>3102</v>
      </c>
    </row>
    <row r="9" spans="1:12" x14ac:dyDescent="0.25">
      <c r="A9" s="9" t="s">
        <v>1201</v>
      </c>
      <c r="B9" s="14" t="s">
        <v>762</v>
      </c>
      <c r="C9" s="31" t="s">
        <v>763</v>
      </c>
      <c r="D9" s="20" t="s">
        <v>2</v>
      </c>
      <c r="E9" s="7">
        <v>43970</v>
      </c>
      <c r="F9" s="7">
        <v>44590</v>
      </c>
      <c r="G9" s="34"/>
      <c r="H9" s="8">
        <f t="shared" ref="H9:H15" si="2">F9+30</f>
        <v>44620</v>
      </c>
      <c r="I9" s="11">
        <f t="shared" ca="1" si="0"/>
        <v>27</v>
      </c>
      <c r="J9" s="9" t="str">
        <f t="shared" ca="1" si="1"/>
        <v>NOT DUE</v>
      </c>
      <c r="K9" s="31"/>
      <c r="L9" s="10" t="s">
        <v>3102</v>
      </c>
    </row>
    <row r="10" spans="1:12" x14ac:dyDescent="0.25">
      <c r="A10" s="9" t="s">
        <v>1202</v>
      </c>
      <c r="B10" s="14" t="s">
        <v>764</v>
      </c>
      <c r="C10" s="31" t="s">
        <v>763</v>
      </c>
      <c r="D10" s="20" t="s">
        <v>2</v>
      </c>
      <c r="E10" s="7">
        <v>43970</v>
      </c>
      <c r="F10" s="7">
        <v>44590</v>
      </c>
      <c r="G10" s="34"/>
      <c r="H10" s="8">
        <f t="shared" si="2"/>
        <v>44620</v>
      </c>
      <c r="I10" s="11">
        <f t="shared" ca="1" si="0"/>
        <v>27</v>
      </c>
      <c r="J10" s="9" t="str">
        <f t="shared" ca="1" si="1"/>
        <v>NOT DUE</v>
      </c>
      <c r="K10" s="31"/>
      <c r="L10" s="10" t="s">
        <v>3102</v>
      </c>
    </row>
    <row r="11" spans="1:12" x14ac:dyDescent="0.25">
      <c r="A11" s="9" t="s">
        <v>1203</v>
      </c>
      <c r="B11" s="14" t="s">
        <v>711</v>
      </c>
      <c r="C11" s="31" t="s">
        <v>763</v>
      </c>
      <c r="D11" s="20" t="s">
        <v>2</v>
      </c>
      <c r="E11" s="7">
        <v>43970</v>
      </c>
      <c r="F11" s="7">
        <v>44590</v>
      </c>
      <c r="G11" s="34"/>
      <c r="H11" s="8">
        <f t="shared" si="2"/>
        <v>44620</v>
      </c>
      <c r="I11" s="11">
        <f t="shared" ca="1" si="0"/>
        <v>27</v>
      </c>
      <c r="J11" s="9" t="str">
        <f t="shared" ca="1" si="1"/>
        <v>NOT DUE</v>
      </c>
      <c r="K11" s="31"/>
      <c r="L11" s="10" t="s">
        <v>3102</v>
      </c>
    </row>
    <row r="12" spans="1:12" x14ac:dyDescent="0.25">
      <c r="A12" s="9" t="s">
        <v>1204</v>
      </c>
      <c r="B12" s="14" t="s">
        <v>652</v>
      </c>
      <c r="C12" s="31" t="s">
        <v>653</v>
      </c>
      <c r="D12" s="20" t="s">
        <v>2</v>
      </c>
      <c r="E12" s="7">
        <v>43970</v>
      </c>
      <c r="F12" s="7">
        <v>44590</v>
      </c>
      <c r="G12" s="34"/>
      <c r="H12" s="8">
        <f t="shared" si="2"/>
        <v>44620</v>
      </c>
      <c r="I12" s="11">
        <f t="shared" ca="1" si="0"/>
        <v>27</v>
      </c>
      <c r="J12" s="9" t="str">
        <f t="shared" ca="1" si="1"/>
        <v>NOT DUE</v>
      </c>
      <c r="K12" s="31"/>
      <c r="L12" s="10" t="s">
        <v>3102</v>
      </c>
    </row>
    <row r="13" spans="1:12" x14ac:dyDescent="0.25">
      <c r="A13" s="9" t="s">
        <v>1205</v>
      </c>
      <c r="B13" s="32" t="s">
        <v>656</v>
      </c>
      <c r="C13" s="31" t="s">
        <v>657</v>
      </c>
      <c r="D13" s="20" t="s">
        <v>2</v>
      </c>
      <c r="E13" s="7">
        <v>43970</v>
      </c>
      <c r="F13" s="7">
        <v>44590</v>
      </c>
      <c r="G13" s="34"/>
      <c r="H13" s="8">
        <f t="shared" si="2"/>
        <v>44620</v>
      </c>
      <c r="I13" s="11">
        <f t="shared" ca="1" si="0"/>
        <v>27</v>
      </c>
      <c r="J13" s="9" t="str">
        <f t="shared" ca="1" si="1"/>
        <v>NOT DUE</v>
      </c>
      <c r="K13" s="31"/>
      <c r="L13" s="10" t="s">
        <v>3102</v>
      </c>
    </row>
    <row r="14" spans="1:12" x14ac:dyDescent="0.25">
      <c r="A14" s="9" t="s">
        <v>1206</v>
      </c>
      <c r="B14" s="14" t="s">
        <v>658</v>
      </c>
      <c r="C14" s="31" t="s">
        <v>659</v>
      </c>
      <c r="D14" s="20" t="s">
        <v>2</v>
      </c>
      <c r="E14" s="7">
        <v>43970</v>
      </c>
      <c r="F14" s="7">
        <v>44590</v>
      </c>
      <c r="G14" s="34"/>
      <c r="H14" s="8">
        <f t="shared" si="2"/>
        <v>44620</v>
      </c>
      <c r="I14" s="11">
        <f t="shared" ca="1" si="0"/>
        <v>27</v>
      </c>
      <c r="J14" s="9" t="str">
        <f t="shared" ca="1" si="1"/>
        <v>NOT DUE</v>
      </c>
      <c r="K14" s="31"/>
      <c r="L14" s="10" t="s">
        <v>3102</v>
      </c>
    </row>
    <row r="15" spans="1:12" ht="25.5" x14ac:dyDescent="0.25">
      <c r="A15" s="9" t="s">
        <v>1207</v>
      </c>
      <c r="B15" s="14" t="s">
        <v>660</v>
      </c>
      <c r="C15" s="31" t="s">
        <v>661</v>
      </c>
      <c r="D15" s="20" t="s">
        <v>2</v>
      </c>
      <c r="E15" s="7">
        <v>43970</v>
      </c>
      <c r="F15" s="7">
        <v>44590</v>
      </c>
      <c r="G15" s="34"/>
      <c r="H15" s="8">
        <f t="shared" si="2"/>
        <v>44620</v>
      </c>
      <c r="I15" s="11">
        <f t="shared" ca="1" si="0"/>
        <v>27</v>
      </c>
      <c r="J15" s="9" t="str">
        <f t="shared" ca="1" si="1"/>
        <v>NOT DUE</v>
      </c>
      <c r="K15" s="31"/>
      <c r="L15" s="10" t="s">
        <v>3102</v>
      </c>
    </row>
    <row r="16" spans="1:12" x14ac:dyDescent="0.25">
      <c r="A16" s="9" t="s">
        <v>1208</v>
      </c>
      <c r="B16" s="14" t="s">
        <v>662</v>
      </c>
      <c r="C16" s="31" t="s">
        <v>663</v>
      </c>
      <c r="D16" s="20" t="s">
        <v>377</v>
      </c>
      <c r="E16" s="7">
        <v>43970</v>
      </c>
      <c r="F16" s="7">
        <v>44590</v>
      </c>
      <c r="G16" s="34"/>
      <c r="H16" s="8">
        <f t="shared" ref="H16" si="3">F16+90</f>
        <v>44680</v>
      </c>
      <c r="I16" s="11">
        <f t="shared" ca="1" si="0"/>
        <v>87</v>
      </c>
      <c r="J16" s="9" t="str">
        <f t="shared" ca="1" si="1"/>
        <v>NOT DUE</v>
      </c>
      <c r="K16" s="31"/>
      <c r="L16" s="10" t="s">
        <v>3102</v>
      </c>
    </row>
    <row r="17" spans="1:12" ht="15" customHeight="1" x14ac:dyDescent="0.25">
      <c r="A17" s="9" t="s">
        <v>1209</v>
      </c>
      <c r="B17" s="14" t="s">
        <v>668</v>
      </c>
      <c r="C17" s="31" t="s">
        <v>669</v>
      </c>
      <c r="D17" s="20" t="s">
        <v>89</v>
      </c>
      <c r="E17" s="7">
        <v>43970</v>
      </c>
      <c r="F17" s="7">
        <v>44324</v>
      </c>
      <c r="G17" s="34"/>
      <c r="H17" s="8">
        <f>F17+365</f>
        <v>44689</v>
      </c>
      <c r="I17" s="11">
        <f t="shared" ca="1" si="0"/>
        <v>96</v>
      </c>
      <c r="J17" s="9" t="str">
        <f t="shared" ca="1" si="1"/>
        <v>NOT DUE</v>
      </c>
      <c r="K17" s="31" t="s">
        <v>713</v>
      </c>
      <c r="L17" s="10" t="s">
        <v>2782</v>
      </c>
    </row>
    <row r="18" spans="1:12" ht="15" customHeight="1" x14ac:dyDescent="0.25">
      <c r="A18" s="9" t="s">
        <v>1210</v>
      </c>
      <c r="B18" s="14" t="s">
        <v>491</v>
      </c>
      <c r="C18" s="31" t="s">
        <v>670</v>
      </c>
      <c r="D18" s="20" t="s">
        <v>89</v>
      </c>
      <c r="E18" s="7">
        <v>43970</v>
      </c>
      <c r="F18" s="7">
        <v>44324</v>
      </c>
      <c r="G18" s="34"/>
      <c r="H18" s="8">
        <f t="shared" ref="H18:H21" si="4">F18+365</f>
        <v>44689</v>
      </c>
      <c r="I18" s="11">
        <f t="shared" ca="1" si="0"/>
        <v>96</v>
      </c>
      <c r="J18" s="9" t="str">
        <f t="shared" ca="1" si="1"/>
        <v>NOT DUE</v>
      </c>
      <c r="K18" s="31"/>
      <c r="L18" s="10" t="s">
        <v>3095</v>
      </c>
    </row>
    <row r="19" spans="1:12" x14ac:dyDescent="0.25">
      <c r="A19" s="9" t="s">
        <v>1211</v>
      </c>
      <c r="B19" s="14" t="s">
        <v>671</v>
      </c>
      <c r="C19" s="31" t="s">
        <v>672</v>
      </c>
      <c r="D19" s="20" t="s">
        <v>89</v>
      </c>
      <c r="E19" s="7">
        <v>43970</v>
      </c>
      <c r="F19" s="7">
        <v>44324</v>
      </c>
      <c r="G19" s="34"/>
      <c r="H19" s="8">
        <f t="shared" si="4"/>
        <v>44689</v>
      </c>
      <c r="I19" s="11">
        <f t="shared" ca="1" si="0"/>
        <v>96</v>
      </c>
      <c r="J19" s="9" t="str">
        <f t="shared" ca="1" si="1"/>
        <v>NOT DUE</v>
      </c>
      <c r="K19" s="31"/>
      <c r="L19" s="10"/>
    </row>
    <row r="20" spans="1:12" x14ac:dyDescent="0.25">
      <c r="A20" s="9" t="s">
        <v>1212</v>
      </c>
      <c r="B20" s="14" t="s">
        <v>675</v>
      </c>
      <c r="C20" s="31" t="s">
        <v>661</v>
      </c>
      <c r="D20" s="20" t="s">
        <v>89</v>
      </c>
      <c r="E20" s="7">
        <v>43970</v>
      </c>
      <c r="F20" s="7">
        <v>44324</v>
      </c>
      <c r="G20" s="34"/>
      <c r="H20" s="8">
        <f t="shared" si="4"/>
        <v>44689</v>
      </c>
      <c r="I20" s="11">
        <f t="shared" ca="1" si="0"/>
        <v>96</v>
      </c>
      <c r="J20" s="9" t="str">
        <f t="shared" ca="1" si="1"/>
        <v>NOT DUE</v>
      </c>
      <c r="K20" s="31"/>
      <c r="L20" s="10"/>
    </row>
    <row r="21" spans="1:12" x14ac:dyDescent="0.25">
      <c r="A21" s="9" t="s">
        <v>1213</v>
      </c>
      <c r="B21" s="14" t="s">
        <v>676</v>
      </c>
      <c r="C21" s="31" t="s">
        <v>677</v>
      </c>
      <c r="D21" s="20" t="s">
        <v>89</v>
      </c>
      <c r="E21" s="7">
        <v>43970</v>
      </c>
      <c r="F21" s="7">
        <v>44324</v>
      </c>
      <c r="G21" s="34"/>
      <c r="H21" s="8">
        <f t="shared" si="4"/>
        <v>44689</v>
      </c>
      <c r="I21" s="11">
        <f t="shared" ca="1" si="0"/>
        <v>96</v>
      </c>
      <c r="J21" s="9" t="str">
        <f t="shared" ca="1" si="1"/>
        <v>NOT DUE</v>
      </c>
      <c r="K21" s="31"/>
      <c r="L21" s="10"/>
    </row>
    <row r="22" spans="1:12" x14ac:dyDescent="0.25">
      <c r="A22" s="9" t="s">
        <v>1214</v>
      </c>
      <c r="B22" s="14" t="s">
        <v>491</v>
      </c>
      <c r="C22" s="31" t="s">
        <v>678</v>
      </c>
      <c r="D22" s="20" t="s">
        <v>1</v>
      </c>
      <c r="E22" s="7">
        <v>43970</v>
      </c>
      <c r="F22" s="7">
        <v>44506</v>
      </c>
      <c r="G22" s="34"/>
      <c r="H22" s="8">
        <f t="shared" ref="H22:H33" si="5">F22+182</f>
        <v>44688</v>
      </c>
      <c r="I22" s="11">
        <f t="shared" ca="1" si="0"/>
        <v>95</v>
      </c>
      <c r="J22" s="9" t="str">
        <f t="shared" ca="1" si="1"/>
        <v>NOT DUE</v>
      </c>
      <c r="K22" s="31"/>
      <c r="L22" s="10"/>
    </row>
    <row r="23" spans="1:12" x14ac:dyDescent="0.25">
      <c r="A23" s="9" t="s">
        <v>1215</v>
      </c>
      <c r="B23" s="14" t="s">
        <v>679</v>
      </c>
      <c r="C23" s="31" t="s">
        <v>678</v>
      </c>
      <c r="D23" s="20" t="s">
        <v>1</v>
      </c>
      <c r="E23" s="7">
        <v>43970</v>
      </c>
      <c r="F23" s="7">
        <v>44506</v>
      </c>
      <c r="G23" s="34"/>
      <c r="H23" s="8">
        <f t="shared" si="5"/>
        <v>44688</v>
      </c>
      <c r="I23" s="11">
        <f t="shared" ca="1" si="0"/>
        <v>95</v>
      </c>
      <c r="J23" s="9" t="str">
        <f t="shared" ca="1" si="1"/>
        <v>NOT DUE</v>
      </c>
      <c r="K23" s="31"/>
      <c r="L23" s="10"/>
    </row>
    <row r="24" spans="1:12" x14ac:dyDescent="0.25">
      <c r="A24" s="9" t="s">
        <v>1216</v>
      </c>
      <c r="B24" s="14" t="s">
        <v>680</v>
      </c>
      <c r="C24" s="31" t="s">
        <v>681</v>
      </c>
      <c r="D24" s="20" t="s">
        <v>1</v>
      </c>
      <c r="E24" s="7">
        <v>43970</v>
      </c>
      <c r="F24" s="7">
        <v>44506</v>
      </c>
      <c r="G24" s="34"/>
      <c r="H24" s="8">
        <f t="shared" si="5"/>
        <v>44688</v>
      </c>
      <c r="I24" s="11">
        <f t="shared" ca="1" si="0"/>
        <v>95</v>
      </c>
      <c r="J24" s="9" t="str">
        <f t="shared" ca="1" si="1"/>
        <v>NOT DUE</v>
      </c>
      <c r="K24" s="31"/>
      <c r="L24" s="10"/>
    </row>
    <row r="25" spans="1:12" x14ac:dyDescent="0.25">
      <c r="A25" s="9" t="s">
        <v>1217</v>
      </c>
      <c r="B25" s="14" t="s">
        <v>765</v>
      </c>
      <c r="C25" s="31" t="s">
        <v>681</v>
      </c>
      <c r="D25" s="20" t="s">
        <v>1</v>
      </c>
      <c r="E25" s="7">
        <v>43970</v>
      </c>
      <c r="F25" s="7">
        <v>44506</v>
      </c>
      <c r="G25" s="34"/>
      <c r="H25" s="8">
        <f t="shared" si="5"/>
        <v>44688</v>
      </c>
      <c r="I25" s="11">
        <f t="shared" ca="1" si="0"/>
        <v>95</v>
      </c>
      <c r="J25" s="9" t="str">
        <f t="shared" ca="1" si="1"/>
        <v>NOT DUE</v>
      </c>
      <c r="K25" s="31"/>
      <c r="L25" s="10"/>
    </row>
    <row r="26" spans="1:12" x14ac:dyDescent="0.25">
      <c r="A26" s="9" t="s">
        <v>1218</v>
      </c>
      <c r="B26" s="14" t="s">
        <v>683</v>
      </c>
      <c r="C26" s="31" t="s">
        <v>684</v>
      </c>
      <c r="D26" s="20" t="s">
        <v>1</v>
      </c>
      <c r="E26" s="7">
        <v>43970</v>
      </c>
      <c r="F26" s="7">
        <v>44506</v>
      </c>
      <c r="G26" s="34"/>
      <c r="H26" s="8">
        <f t="shared" si="5"/>
        <v>44688</v>
      </c>
      <c r="I26" s="11">
        <f t="shared" ca="1" si="0"/>
        <v>95</v>
      </c>
      <c r="J26" s="9" t="str">
        <f t="shared" ca="1" si="1"/>
        <v>NOT DUE</v>
      </c>
      <c r="K26" s="31"/>
      <c r="L26" s="10"/>
    </row>
    <row r="27" spans="1:12" x14ac:dyDescent="0.25">
      <c r="A27" s="9" t="s">
        <v>1219</v>
      </c>
      <c r="B27" s="14" t="s">
        <v>658</v>
      </c>
      <c r="C27" s="31" t="s">
        <v>684</v>
      </c>
      <c r="D27" s="20" t="s">
        <v>1</v>
      </c>
      <c r="E27" s="7">
        <v>43970</v>
      </c>
      <c r="F27" s="7">
        <v>44506</v>
      </c>
      <c r="G27" s="34"/>
      <c r="H27" s="8">
        <f t="shared" si="5"/>
        <v>44688</v>
      </c>
      <c r="I27" s="11">
        <f t="shared" ca="1" si="0"/>
        <v>95</v>
      </c>
      <c r="J27" s="9" t="str">
        <f t="shared" ca="1" si="1"/>
        <v>NOT DUE</v>
      </c>
      <c r="K27" s="31"/>
      <c r="L27" s="10"/>
    </row>
    <row r="28" spans="1:12" ht="25.5" x14ac:dyDescent="0.25">
      <c r="A28" s="9" t="s">
        <v>1220</v>
      </c>
      <c r="B28" s="14" t="s">
        <v>686</v>
      </c>
      <c r="C28" s="31" t="s">
        <v>687</v>
      </c>
      <c r="D28" s="20" t="s">
        <v>377</v>
      </c>
      <c r="E28" s="7">
        <v>43970</v>
      </c>
      <c r="F28" s="7">
        <v>44590</v>
      </c>
      <c r="G28" s="34"/>
      <c r="H28" s="8">
        <f>F28+90</f>
        <v>44680</v>
      </c>
      <c r="I28" s="11">
        <f t="shared" ca="1" si="0"/>
        <v>87</v>
      </c>
      <c r="J28" s="9" t="str">
        <f t="shared" ca="1" si="1"/>
        <v>NOT DUE</v>
      </c>
      <c r="K28" s="31" t="s">
        <v>767</v>
      </c>
      <c r="L28" s="10" t="s">
        <v>3102</v>
      </c>
    </row>
    <row r="29" spans="1:12" x14ac:dyDescent="0.25">
      <c r="A29" s="9" t="s">
        <v>1221</v>
      </c>
      <c r="B29" s="14" t="s">
        <v>652</v>
      </c>
      <c r="C29" s="31" t="s">
        <v>688</v>
      </c>
      <c r="D29" s="20" t="s">
        <v>89</v>
      </c>
      <c r="E29" s="7">
        <v>43970</v>
      </c>
      <c r="F29" s="7">
        <v>44324</v>
      </c>
      <c r="G29" s="34"/>
      <c r="H29" s="8">
        <f t="shared" ref="H29:H30" si="6">F29+365</f>
        <v>44689</v>
      </c>
      <c r="I29" s="11">
        <f t="shared" ca="1" si="0"/>
        <v>96</v>
      </c>
      <c r="J29" s="9" t="str">
        <f t="shared" ca="1" si="1"/>
        <v>NOT DUE</v>
      </c>
      <c r="K29" s="31"/>
      <c r="L29" s="10"/>
    </row>
    <row r="30" spans="1:12" ht="25.5" x14ac:dyDescent="0.25">
      <c r="A30" s="9" t="s">
        <v>1222</v>
      </c>
      <c r="B30" s="14" t="s">
        <v>652</v>
      </c>
      <c r="C30" s="31" t="s">
        <v>689</v>
      </c>
      <c r="D30" s="20" t="s">
        <v>89</v>
      </c>
      <c r="E30" s="7">
        <v>43970</v>
      </c>
      <c r="F30" s="7">
        <v>44324</v>
      </c>
      <c r="G30" s="34"/>
      <c r="H30" s="8">
        <f t="shared" si="6"/>
        <v>44689</v>
      </c>
      <c r="I30" s="11">
        <f t="shared" ca="1" si="0"/>
        <v>96</v>
      </c>
      <c r="J30" s="9" t="str">
        <f t="shared" ca="1" si="1"/>
        <v>NOT DUE</v>
      </c>
      <c r="K30" s="31"/>
      <c r="L30" s="10"/>
    </row>
    <row r="31" spans="1:12" ht="25.5" x14ac:dyDescent="0.25">
      <c r="A31" s="9" t="s">
        <v>1223</v>
      </c>
      <c r="B31" s="14" t="s">
        <v>690</v>
      </c>
      <c r="C31" s="31" t="s">
        <v>691</v>
      </c>
      <c r="D31" s="20" t="s">
        <v>1</v>
      </c>
      <c r="E31" s="7">
        <v>43970</v>
      </c>
      <c r="F31" s="7">
        <v>44506</v>
      </c>
      <c r="G31" s="34"/>
      <c r="H31" s="8">
        <f t="shared" si="5"/>
        <v>44688</v>
      </c>
      <c r="I31" s="11">
        <f t="shared" ca="1" si="0"/>
        <v>95</v>
      </c>
      <c r="J31" s="9" t="str">
        <f t="shared" ca="1" si="1"/>
        <v>NOT DUE</v>
      </c>
      <c r="K31" s="31"/>
      <c r="L31" s="75" t="s">
        <v>2782</v>
      </c>
    </row>
    <row r="32" spans="1:12" ht="25.5" x14ac:dyDescent="0.25">
      <c r="A32" s="9" t="s">
        <v>1224</v>
      </c>
      <c r="B32" s="14" t="s">
        <v>690</v>
      </c>
      <c r="C32" s="31" t="s">
        <v>692</v>
      </c>
      <c r="D32" s="20" t="s">
        <v>1</v>
      </c>
      <c r="E32" s="7">
        <v>43970</v>
      </c>
      <c r="F32" s="7">
        <v>44506</v>
      </c>
      <c r="G32" s="34"/>
      <c r="H32" s="8">
        <f t="shared" si="5"/>
        <v>44688</v>
      </c>
      <c r="I32" s="11">
        <f t="shared" ca="1" si="0"/>
        <v>95</v>
      </c>
      <c r="J32" s="9" t="str">
        <f t="shared" ca="1" si="1"/>
        <v>NOT DUE</v>
      </c>
      <c r="K32" s="31" t="s">
        <v>715</v>
      </c>
      <c r="L32" s="75" t="s">
        <v>2782</v>
      </c>
    </row>
    <row r="33" spans="1:12" ht="20.100000000000001" customHeight="1" x14ac:dyDescent="0.25">
      <c r="A33" s="9" t="s">
        <v>1225</v>
      </c>
      <c r="B33" s="32" t="s">
        <v>693</v>
      </c>
      <c r="C33" s="31" t="s">
        <v>692</v>
      </c>
      <c r="D33" s="20" t="s">
        <v>1</v>
      </c>
      <c r="E33" s="7">
        <v>43970</v>
      </c>
      <c r="F33" s="7">
        <v>44506</v>
      </c>
      <c r="G33" s="34"/>
      <c r="H33" s="8">
        <f t="shared" si="5"/>
        <v>44688</v>
      </c>
      <c r="I33" s="11">
        <f t="shared" ca="1" si="0"/>
        <v>95</v>
      </c>
      <c r="J33" s="9" t="str">
        <f t="shared" ca="1" si="1"/>
        <v>NOT DUE</v>
      </c>
      <c r="K33" s="31" t="s">
        <v>715</v>
      </c>
      <c r="L33" s="75" t="s">
        <v>2782</v>
      </c>
    </row>
    <row r="34" spans="1:12" x14ac:dyDescent="0.25">
      <c r="A34" s="9" t="s">
        <v>1226</v>
      </c>
      <c r="B34" s="32" t="s">
        <v>693</v>
      </c>
      <c r="C34" s="31" t="s">
        <v>694</v>
      </c>
      <c r="D34" s="20" t="s">
        <v>2</v>
      </c>
      <c r="E34" s="7">
        <v>43970</v>
      </c>
      <c r="F34" s="7">
        <v>44590</v>
      </c>
      <c r="G34" s="34"/>
      <c r="H34" s="8">
        <f t="shared" ref="H34:H37" si="7">F34+30</f>
        <v>44620</v>
      </c>
      <c r="I34" s="11">
        <f t="shared" ca="1" si="0"/>
        <v>27</v>
      </c>
      <c r="J34" s="9" t="str">
        <f t="shared" ca="1" si="1"/>
        <v>NOT DUE</v>
      </c>
      <c r="K34" s="31"/>
      <c r="L34" s="75" t="s">
        <v>2782</v>
      </c>
    </row>
    <row r="35" spans="1:12" ht="15" customHeight="1" x14ac:dyDescent="0.25">
      <c r="A35" s="9" t="s">
        <v>1227</v>
      </c>
      <c r="B35" s="32" t="s">
        <v>693</v>
      </c>
      <c r="C35" s="31" t="s">
        <v>695</v>
      </c>
      <c r="D35" s="20" t="s">
        <v>2</v>
      </c>
      <c r="E35" s="7">
        <v>43970</v>
      </c>
      <c r="F35" s="7">
        <v>44590</v>
      </c>
      <c r="G35" s="34"/>
      <c r="H35" s="8">
        <f t="shared" si="7"/>
        <v>44620</v>
      </c>
      <c r="I35" s="11">
        <f t="shared" ca="1" si="0"/>
        <v>27</v>
      </c>
      <c r="J35" s="9" t="str">
        <f t="shared" ca="1" si="1"/>
        <v>NOT DUE</v>
      </c>
      <c r="K35" s="31"/>
      <c r="L35" s="75" t="s">
        <v>2782</v>
      </c>
    </row>
    <row r="36" spans="1:12" x14ac:dyDescent="0.25">
      <c r="A36" s="9" t="s">
        <v>1228</v>
      </c>
      <c r="B36" s="32" t="s">
        <v>693</v>
      </c>
      <c r="C36" s="31" t="s">
        <v>696</v>
      </c>
      <c r="D36" s="20" t="s">
        <v>2</v>
      </c>
      <c r="E36" s="7">
        <v>43970</v>
      </c>
      <c r="F36" s="7">
        <v>44590</v>
      </c>
      <c r="G36" s="34"/>
      <c r="H36" s="8">
        <f t="shared" si="7"/>
        <v>44620</v>
      </c>
      <c r="I36" s="11">
        <f t="shared" ca="1" si="0"/>
        <v>27</v>
      </c>
      <c r="J36" s="9" t="str">
        <f t="shared" ca="1" si="1"/>
        <v>NOT DUE</v>
      </c>
      <c r="K36" s="31"/>
      <c r="L36" s="75" t="s">
        <v>2782</v>
      </c>
    </row>
    <row r="37" spans="1:12" x14ac:dyDescent="0.25">
      <c r="A37" s="9" t="s">
        <v>1229</v>
      </c>
      <c r="B37" s="32" t="s">
        <v>693</v>
      </c>
      <c r="C37" s="31" t="s">
        <v>697</v>
      </c>
      <c r="D37" s="20" t="s">
        <v>2</v>
      </c>
      <c r="E37" s="7">
        <v>43970</v>
      </c>
      <c r="F37" s="7">
        <v>44590</v>
      </c>
      <c r="G37" s="34"/>
      <c r="H37" s="8">
        <f t="shared" si="7"/>
        <v>44620</v>
      </c>
      <c r="I37" s="11">
        <f t="shared" ca="1" si="0"/>
        <v>27</v>
      </c>
      <c r="J37" s="9" t="str">
        <f t="shared" ca="1" si="1"/>
        <v>NOT DUE</v>
      </c>
      <c r="K37" s="31"/>
      <c r="L37" s="75" t="s">
        <v>2782</v>
      </c>
    </row>
    <row r="38" spans="1:12" ht="15" customHeight="1" x14ac:dyDescent="0.25">
      <c r="A38" s="9" t="s">
        <v>1230</v>
      </c>
      <c r="B38" s="14" t="s">
        <v>374</v>
      </c>
      <c r="C38" s="31" t="s">
        <v>698</v>
      </c>
      <c r="D38" s="20" t="s">
        <v>89</v>
      </c>
      <c r="E38" s="7">
        <v>43970</v>
      </c>
      <c r="F38" s="7">
        <v>44324</v>
      </c>
      <c r="G38" s="34"/>
      <c r="H38" s="8">
        <f t="shared" ref="H38:H44" si="8">F38+365</f>
        <v>44689</v>
      </c>
      <c r="I38" s="11">
        <f t="shared" ca="1" si="0"/>
        <v>96</v>
      </c>
      <c r="J38" s="9" t="str">
        <f t="shared" ca="1" si="1"/>
        <v>NOT DUE</v>
      </c>
      <c r="K38" s="31" t="s">
        <v>716</v>
      </c>
      <c r="L38" s="10"/>
    </row>
    <row r="39" spans="1:12" x14ac:dyDescent="0.25">
      <c r="A39" s="9" t="s">
        <v>1231</v>
      </c>
      <c r="B39" s="14" t="s">
        <v>374</v>
      </c>
      <c r="C39" s="31" t="s">
        <v>699</v>
      </c>
      <c r="D39" s="20" t="s">
        <v>89</v>
      </c>
      <c r="E39" s="7">
        <v>43970</v>
      </c>
      <c r="F39" s="7">
        <v>44324</v>
      </c>
      <c r="G39" s="34"/>
      <c r="H39" s="8">
        <f t="shared" si="8"/>
        <v>44689</v>
      </c>
      <c r="I39" s="11">
        <f t="shared" ca="1" si="0"/>
        <v>96</v>
      </c>
      <c r="J39" s="9" t="str">
        <f t="shared" ca="1" si="1"/>
        <v>NOT DUE</v>
      </c>
      <c r="K39" s="31"/>
      <c r="L39" s="10"/>
    </row>
    <row r="40" spans="1:12" ht="15" customHeight="1" x14ac:dyDescent="0.25">
      <c r="A40" s="9" t="s">
        <v>1232</v>
      </c>
      <c r="B40" s="14" t="s">
        <v>478</v>
      </c>
      <c r="C40" s="31" t="s">
        <v>700</v>
      </c>
      <c r="D40" s="20" t="s">
        <v>89</v>
      </c>
      <c r="E40" s="7">
        <v>43970</v>
      </c>
      <c r="F40" s="7">
        <v>44324</v>
      </c>
      <c r="G40" s="34"/>
      <c r="H40" s="8">
        <f t="shared" si="8"/>
        <v>44689</v>
      </c>
      <c r="I40" s="11">
        <f t="shared" ca="1" si="0"/>
        <v>96</v>
      </c>
      <c r="J40" s="9" t="str">
        <f t="shared" ca="1" si="1"/>
        <v>NOT DUE</v>
      </c>
      <c r="K40" s="31"/>
      <c r="L40" s="10"/>
    </row>
    <row r="41" spans="1:12" x14ac:dyDescent="0.25">
      <c r="A41" s="9" t="s">
        <v>1233</v>
      </c>
      <c r="B41" s="14" t="s">
        <v>766</v>
      </c>
      <c r="C41" s="31" t="s">
        <v>701</v>
      </c>
      <c r="D41" s="20" t="s">
        <v>89</v>
      </c>
      <c r="E41" s="7">
        <v>43970</v>
      </c>
      <c r="F41" s="7">
        <v>44324</v>
      </c>
      <c r="G41" s="34"/>
      <c r="H41" s="8">
        <f t="shared" si="8"/>
        <v>44689</v>
      </c>
      <c r="I41" s="11">
        <f t="shared" ca="1" si="0"/>
        <v>96</v>
      </c>
      <c r="J41" s="9" t="str">
        <f t="shared" ca="1" si="1"/>
        <v>NOT DUE</v>
      </c>
      <c r="K41" s="31"/>
      <c r="L41" s="10"/>
    </row>
    <row r="42" spans="1:12" x14ac:dyDescent="0.25">
      <c r="A42" s="9" t="s">
        <v>1234</v>
      </c>
      <c r="B42" s="14" t="s">
        <v>478</v>
      </c>
      <c r="C42" s="31" t="s">
        <v>702</v>
      </c>
      <c r="D42" s="20" t="s">
        <v>89</v>
      </c>
      <c r="E42" s="7">
        <v>43970</v>
      </c>
      <c r="F42" s="7">
        <v>44324</v>
      </c>
      <c r="G42" s="34"/>
      <c r="H42" s="8">
        <f t="shared" si="8"/>
        <v>44689</v>
      </c>
      <c r="I42" s="11">
        <f t="shared" ca="1" si="0"/>
        <v>96</v>
      </c>
      <c r="J42" s="9" t="str">
        <f t="shared" ca="1" si="1"/>
        <v>NOT DUE</v>
      </c>
      <c r="K42" s="31"/>
      <c r="L42" s="10" t="s">
        <v>2287</v>
      </c>
    </row>
    <row r="43" spans="1:12" ht="25.5" x14ac:dyDescent="0.25">
      <c r="A43" s="9" t="s">
        <v>1235</v>
      </c>
      <c r="B43" s="14" t="s">
        <v>703</v>
      </c>
      <c r="C43" s="31" t="s">
        <v>704</v>
      </c>
      <c r="D43" s="20" t="s">
        <v>89</v>
      </c>
      <c r="E43" s="7">
        <v>43970</v>
      </c>
      <c r="F43" s="7">
        <v>44324</v>
      </c>
      <c r="G43" s="34"/>
      <c r="H43" s="8">
        <f t="shared" si="8"/>
        <v>44689</v>
      </c>
      <c r="I43" s="11">
        <f t="shared" ca="1" si="0"/>
        <v>96</v>
      </c>
      <c r="J43" s="9" t="str">
        <f t="shared" ca="1" si="1"/>
        <v>NOT DUE</v>
      </c>
      <c r="K43" s="31"/>
      <c r="L43" s="10" t="s">
        <v>2287</v>
      </c>
    </row>
    <row r="44" spans="1:12" x14ac:dyDescent="0.25">
      <c r="A44" s="9" t="s">
        <v>1236</v>
      </c>
      <c r="B44" s="14" t="s">
        <v>705</v>
      </c>
      <c r="C44" s="31" t="s">
        <v>706</v>
      </c>
      <c r="D44" s="20" t="s">
        <v>89</v>
      </c>
      <c r="E44" s="7">
        <v>43970</v>
      </c>
      <c r="F44" s="7">
        <v>44324</v>
      </c>
      <c r="G44" s="34"/>
      <c r="H44" s="8">
        <f t="shared" si="8"/>
        <v>44689</v>
      </c>
      <c r="I44" s="11">
        <f t="shared" ca="1" si="0"/>
        <v>96</v>
      </c>
      <c r="J44" s="9" t="str">
        <f t="shared" ca="1" si="1"/>
        <v>NOT DUE</v>
      </c>
      <c r="K44" s="31"/>
      <c r="L44" s="10"/>
    </row>
    <row r="45" spans="1:12" ht="38.25" x14ac:dyDescent="0.25">
      <c r="A45" s="9" t="s">
        <v>1237</v>
      </c>
      <c r="B45" s="32" t="s">
        <v>707</v>
      </c>
      <c r="C45" s="31" t="s">
        <v>708</v>
      </c>
      <c r="D45" s="20" t="s">
        <v>2</v>
      </c>
      <c r="E45" s="7">
        <v>43970</v>
      </c>
      <c r="F45" s="7">
        <v>44590</v>
      </c>
      <c r="G45" s="34"/>
      <c r="H45" s="8">
        <f t="shared" ref="H45:H46" si="9">F45+30</f>
        <v>44620</v>
      </c>
      <c r="I45" s="11">
        <f t="shared" ca="1" si="0"/>
        <v>27</v>
      </c>
      <c r="J45" s="9" t="str">
        <f t="shared" ca="1" si="1"/>
        <v>NOT DUE</v>
      </c>
      <c r="K45" s="31"/>
      <c r="L45" s="10" t="s">
        <v>3102</v>
      </c>
    </row>
    <row r="46" spans="1:12" ht="25.5" x14ac:dyDescent="0.25">
      <c r="A46" s="9" t="s">
        <v>1238</v>
      </c>
      <c r="B46" s="32" t="s">
        <v>709</v>
      </c>
      <c r="C46" s="31" t="s">
        <v>710</v>
      </c>
      <c r="D46" s="20" t="s">
        <v>2</v>
      </c>
      <c r="E46" s="7">
        <v>43970</v>
      </c>
      <c r="F46" s="7">
        <v>44590</v>
      </c>
      <c r="G46" s="34"/>
      <c r="H46" s="8">
        <f t="shared" si="9"/>
        <v>44620</v>
      </c>
      <c r="I46" s="11">
        <f t="shared" ca="1" si="0"/>
        <v>27</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3323</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770</v>
      </c>
      <c r="D3" s="190" t="s">
        <v>9</v>
      </c>
      <c r="E3" s="190"/>
      <c r="F3" s="3" t="s">
        <v>1239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1240</v>
      </c>
      <c r="B8" s="14" t="s">
        <v>651</v>
      </c>
      <c r="C8" s="31" t="s">
        <v>392</v>
      </c>
      <c r="D8" s="20" t="s">
        <v>2</v>
      </c>
      <c r="E8" s="7">
        <v>43970</v>
      </c>
      <c r="F8" s="7">
        <v>44590</v>
      </c>
      <c r="G8" s="34"/>
      <c r="H8" s="8">
        <f>F8+30</f>
        <v>44620</v>
      </c>
      <c r="I8" s="11">
        <f t="shared" ref="I8:I46" ca="1" si="0">IF(ISBLANK(H8),"",H8-DATE(YEAR(NOW()),MONTH(NOW()),DAY(NOW())))</f>
        <v>27</v>
      </c>
      <c r="J8" s="9" t="str">
        <f t="shared" ref="J8:J46" ca="1" si="1">IF(I8="","",IF(I8&lt;0,"OVERDUE","NOT DUE"))</f>
        <v>NOT DUE</v>
      </c>
      <c r="K8" s="31"/>
      <c r="L8" s="10" t="s">
        <v>3102</v>
      </c>
    </row>
    <row r="9" spans="1:12" x14ac:dyDescent="0.25">
      <c r="A9" s="9" t="s">
        <v>1241</v>
      </c>
      <c r="B9" s="14" t="s">
        <v>762</v>
      </c>
      <c r="C9" s="31" t="s">
        <v>763</v>
      </c>
      <c r="D9" s="20" t="s">
        <v>2</v>
      </c>
      <c r="E9" s="7">
        <v>43970</v>
      </c>
      <c r="F9" s="7">
        <v>44590</v>
      </c>
      <c r="G9" s="34"/>
      <c r="H9" s="8">
        <f t="shared" ref="H9:H15" si="2">F9+30</f>
        <v>44620</v>
      </c>
      <c r="I9" s="11">
        <f t="shared" ca="1" si="0"/>
        <v>27</v>
      </c>
      <c r="J9" s="9" t="str">
        <f t="shared" ca="1" si="1"/>
        <v>NOT DUE</v>
      </c>
      <c r="K9" s="31"/>
      <c r="L9" s="10" t="s">
        <v>3102</v>
      </c>
    </row>
    <row r="10" spans="1:12" x14ac:dyDescent="0.25">
      <c r="A10" s="9" t="s">
        <v>1242</v>
      </c>
      <c r="B10" s="14" t="s">
        <v>764</v>
      </c>
      <c r="C10" s="31" t="s">
        <v>763</v>
      </c>
      <c r="D10" s="20" t="s">
        <v>2</v>
      </c>
      <c r="E10" s="7">
        <v>43970</v>
      </c>
      <c r="F10" s="7">
        <v>44590</v>
      </c>
      <c r="G10" s="34"/>
      <c r="H10" s="8">
        <f t="shared" si="2"/>
        <v>44620</v>
      </c>
      <c r="I10" s="11">
        <f t="shared" ca="1" si="0"/>
        <v>27</v>
      </c>
      <c r="J10" s="9" t="str">
        <f t="shared" ca="1" si="1"/>
        <v>NOT DUE</v>
      </c>
      <c r="K10" s="31"/>
      <c r="L10" s="10" t="s">
        <v>3102</v>
      </c>
    </row>
    <row r="11" spans="1:12" x14ac:dyDescent="0.25">
      <c r="A11" s="9" t="s">
        <v>1243</v>
      </c>
      <c r="B11" s="14" t="s">
        <v>711</v>
      </c>
      <c r="C11" s="31" t="s">
        <v>763</v>
      </c>
      <c r="D11" s="20" t="s">
        <v>2</v>
      </c>
      <c r="E11" s="7">
        <v>43970</v>
      </c>
      <c r="F11" s="7">
        <v>44590</v>
      </c>
      <c r="G11" s="34"/>
      <c r="H11" s="8">
        <f t="shared" si="2"/>
        <v>44620</v>
      </c>
      <c r="I11" s="11">
        <f t="shared" ca="1" si="0"/>
        <v>27</v>
      </c>
      <c r="J11" s="9" t="str">
        <f t="shared" ca="1" si="1"/>
        <v>NOT DUE</v>
      </c>
      <c r="K11" s="31"/>
      <c r="L11" s="10" t="s">
        <v>3102</v>
      </c>
    </row>
    <row r="12" spans="1:12" x14ac:dyDescent="0.25">
      <c r="A12" s="9" t="s">
        <v>1244</v>
      </c>
      <c r="B12" s="14" t="s">
        <v>652</v>
      </c>
      <c r="C12" s="31" t="s">
        <v>653</v>
      </c>
      <c r="D12" s="20" t="s">
        <v>2</v>
      </c>
      <c r="E12" s="7">
        <v>43970</v>
      </c>
      <c r="F12" s="7">
        <v>44590</v>
      </c>
      <c r="G12" s="34"/>
      <c r="H12" s="8">
        <f t="shared" si="2"/>
        <v>44620</v>
      </c>
      <c r="I12" s="11">
        <f t="shared" ca="1" si="0"/>
        <v>27</v>
      </c>
      <c r="J12" s="9" t="str">
        <f t="shared" ca="1" si="1"/>
        <v>NOT DUE</v>
      </c>
      <c r="K12" s="31"/>
      <c r="L12" s="10" t="s">
        <v>3102</v>
      </c>
    </row>
    <row r="13" spans="1:12" x14ac:dyDescent="0.25">
      <c r="A13" s="9" t="s">
        <v>1245</v>
      </c>
      <c r="B13" s="32" t="s">
        <v>656</v>
      </c>
      <c r="C13" s="31" t="s">
        <v>657</v>
      </c>
      <c r="D13" s="20" t="s">
        <v>2</v>
      </c>
      <c r="E13" s="7">
        <v>43970</v>
      </c>
      <c r="F13" s="7">
        <v>44590</v>
      </c>
      <c r="G13" s="34"/>
      <c r="H13" s="8">
        <f t="shared" si="2"/>
        <v>44620</v>
      </c>
      <c r="I13" s="11">
        <f t="shared" ca="1" si="0"/>
        <v>27</v>
      </c>
      <c r="J13" s="9" t="str">
        <f t="shared" ca="1" si="1"/>
        <v>NOT DUE</v>
      </c>
      <c r="K13" s="31"/>
      <c r="L13" s="10" t="s">
        <v>3102</v>
      </c>
    </row>
    <row r="14" spans="1:12" x14ac:dyDescent="0.25">
      <c r="A14" s="9" t="s">
        <v>1246</v>
      </c>
      <c r="B14" s="14" t="s">
        <v>658</v>
      </c>
      <c r="C14" s="31" t="s">
        <v>659</v>
      </c>
      <c r="D14" s="20" t="s">
        <v>2</v>
      </c>
      <c r="E14" s="7">
        <v>43970</v>
      </c>
      <c r="F14" s="7">
        <v>44590</v>
      </c>
      <c r="G14" s="34"/>
      <c r="H14" s="8">
        <f t="shared" si="2"/>
        <v>44620</v>
      </c>
      <c r="I14" s="11">
        <f t="shared" ca="1" si="0"/>
        <v>27</v>
      </c>
      <c r="J14" s="9" t="str">
        <f t="shared" ca="1" si="1"/>
        <v>NOT DUE</v>
      </c>
      <c r="K14" s="31"/>
      <c r="L14" s="10" t="s">
        <v>3102</v>
      </c>
    </row>
    <row r="15" spans="1:12" ht="25.5" x14ac:dyDescent="0.25">
      <c r="A15" s="9" t="s">
        <v>1247</v>
      </c>
      <c r="B15" s="14" t="s">
        <v>660</v>
      </c>
      <c r="C15" s="31" t="s">
        <v>661</v>
      </c>
      <c r="D15" s="20" t="s">
        <v>2</v>
      </c>
      <c r="E15" s="7">
        <v>43970</v>
      </c>
      <c r="F15" s="7">
        <v>44590</v>
      </c>
      <c r="G15" s="34"/>
      <c r="H15" s="8">
        <f t="shared" si="2"/>
        <v>44620</v>
      </c>
      <c r="I15" s="11">
        <f t="shared" ca="1" si="0"/>
        <v>27</v>
      </c>
      <c r="J15" s="9" t="str">
        <f t="shared" ca="1" si="1"/>
        <v>NOT DUE</v>
      </c>
      <c r="K15" s="31"/>
      <c r="L15" s="10" t="s">
        <v>3102</v>
      </c>
    </row>
    <row r="16" spans="1:12" x14ac:dyDescent="0.25">
      <c r="A16" s="9" t="s">
        <v>1248</v>
      </c>
      <c r="B16" s="14" t="s">
        <v>662</v>
      </c>
      <c r="C16" s="31" t="s">
        <v>663</v>
      </c>
      <c r="D16" s="20" t="s">
        <v>377</v>
      </c>
      <c r="E16" s="7">
        <v>43970</v>
      </c>
      <c r="F16" s="7">
        <v>44590</v>
      </c>
      <c r="G16" s="34"/>
      <c r="H16" s="8">
        <f t="shared" ref="H16" si="3">F16+90</f>
        <v>44680</v>
      </c>
      <c r="I16" s="11">
        <f t="shared" ca="1" si="0"/>
        <v>87</v>
      </c>
      <c r="J16" s="9" t="str">
        <f t="shared" ca="1" si="1"/>
        <v>NOT DUE</v>
      </c>
      <c r="K16" s="31"/>
      <c r="L16" s="10" t="s">
        <v>3102</v>
      </c>
    </row>
    <row r="17" spans="1:12" ht="22.5" customHeight="1" x14ac:dyDescent="0.25">
      <c r="A17" s="9" t="s">
        <v>1249</v>
      </c>
      <c r="B17" s="14" t="s">
        <v>668</v>
      </c>
      <c r="C17" s="31" t="s">
        <v>669</v>
      </c>
      <c r="D17" s="20" t="s">
        <v>89</v>
      </c>
      <c r="E17" s="7">
        <v>43970</v>
      </c>
      <c r="F17" s="7">
        <v>44324</v>
      </c>
      <c r="G17" s="34"/>
      <c r="H17" s="8">
        <f>F17+365</f>
        <v>44689</v>
      </c>
      <c r="I17" s="11">
        <f t="shared" ca="1" si="0"/>
        <v>96</v>
      </c>
      <c r="J17" s="9" t="str">
        <f t="shared" ca="1" si="1"/>
        <v>NOT DUE</v>
      </c>
      <c r="K17" s="31" t="s">
        <v>713</v>
      </c>
      <c r="L17" s="10" t="s">
        <v>2782</v>
      </c>
    </row>
    <row r="18" spans="1:12" ht="15" customHeight="1" x14ac:dyDescent="0.25">
      <c r="A18" s="9" t="s">
        <v>1250</v>
      </c>
      <c r="B18" s="14" t="s">
        <v>491</v>
      </c>
      <c r="C18" s="31" t="s">
        <v>670</v>
      </c>
      <c r="D18" s="20" t="s">
        <v>89</v>
      </c>
      <c r="E18" s="7">
        <v>43970</v>
      </c>
      <c r="F18" s="7">
        <v>44324</v>
      </c>
      <c r="G18" s="34"/>
      <c r="H18" s="8">
        <f t="shared" ref="H18:H21" si="4">F18+365</f>
        <v>44689</v>
      </c>
      <c r="I18" s="11">
        <f t="shared" ca="1" si="0"/>
        <v>96</v>
      </c>
      <c r="J18" s="9" t="str">
        <f t="shared" ca="1" si="1"/>
        <v>NOT DUE</v>
      </c>
      <c r="K18" s="31"/>
      <c r="L18" s="10" t="s">
        <v>3095</v>
      </c>
    </row>
    <row r="19" spans="1:12" x14ac:dyDescent="0.25">
      <c r="A19" s="9" t="s">
        <v>1251</v>
      </c>
      <c r="B19" s="14" t="s">
        <v>671</v>
      </c>
      <c r="C19" s="31" t="s">
        <v>672</v>
      </c>
      <c r="D19" s="20" t="s">
        <v>89</v>
      </c>
      <c r="E19" s="7">
        <v>43970</v>
      </c>
      <c r="F19" s="7">
        <v>44324</v>
      </c>
      <c r="G19" s="34"/>
      <c r="H19" s="8">
        <f t="shared" si="4"/>
        <v>44689</v>
      </c>
      <c r="I19" s="11">
        <f t="shared" ca="1" si="0"/>
        <v>96</v>
      </c>
      <c r="J19" s="9" t="str">
        <f t="shared" ca="1" si="1"/>
        <v>NOT DUE</v>
      </c>
      <c r="K19" s="31"/>
      <c r="L19" s="10"/>
    </row>
    <row r="20" spans="1:12" x14ac:dyDescent="0.25">
      <c r="A20" s="9" t="s">
        <v>1252</v>
      </c>
      <c r="B20" s="14" t="s">
        <v>675</v>
      </c>
      <c r="C20" s="31" t="s">
        <v>661</v>
      </c>
      <c r="D20" s="20" t="s">
        <v>89</v>
      </c>
      <c r="E20" s="7">
        <v>43970</v>
      </c>
      <c r="F20" s="7">
        <v>44324</v>
      </c>
      <c r="G20" s="34"/>
      <c r="H20" s="8">
        <f t="shared" si="4"/>
        <v>44689</v>
      </c>
      <c r="I20" s="11">
        <f t="shared" ca="1" si="0"/>
        <v>96</v>
      </c>
      <c r="J20" s="9" t="str">
        <f t="shared" ca="1" si="1"/>
        <v>NOT DUE</v>
      </c>
      <c r="K20" s="31"/>
      <c r="L20" s="10"/>
    </row>
    <row r="21" spans="1:12" x14ac:dyDescent="0.25">
      <c r="A21" s="9" t="s">
        <v>1253</v>
      </c>
      <c r="B21" s="14" t="s">
        <v>676</v>
      </c>
      <c r="C21" s="31" t="s">
        <v>677</v>
      </c>
      <c r="D21" s="20" t="s">
        <v>89</v>
      </c>
      <c r="E21" s="7">
        <v>43970</v>
      </c>
      <c r="F21" s="7">
        <v>44324</v>
      </c>
      <c r="G21" s="34"/>
      <c r="H21" s="8">
        <f t="shared" si="4"/>
        <v>44689</v>
      </c>
      <c r="I21" s="11">
        <f t="shared" ca="1" si="0"/>
        <v>96</v>
      </c>
      <c r="J21" s="9" t="str">
        <f t="shared" ca="1" si="1"/>
        <v>NOT DUE</v>
      </c>
      <c r="K21" s="31"/>
      <c r="L21" s="10"/>
    </row>
    <row r="22" spans="1:12" x14ac:dyDescent="0.25">
      <c r="A22" s="9" t="s">
        <v>1254</v>
      </c>
      <c r="B22" s="14" t="s">
        <v>491</v>
      </c>
      <c r="C22" s="31" t="s">
        <v>678</v>
      </c>
      <c r="D22" s="20" t="s">
        <v>1</v>
      </c>
      <c r="E22" s="7">
        <v>43970</v>
      </c>
      <c r="F22" s="7">
        <v>44506</v>
      </c>
      <c r="G22" s="34"/>
      <c r="H22" s="8">
        <f t="shared" ref="H22:H33" si="5">F22+182</f>
        <v>44688</v>
      </c>
      <c r="I22" s="11">
        <f t="shared" ca="1" si="0"/>
        <v>95</v>
      </c>
      <c r="J22" s="9" t="str">
        <f t="shared" ca="1" si="1"/>
        <v>NOT DUE</v>
      </c>
      <c r="K22" s="31"/>
      <c r="L22" s="10"/>
    </row>
    <row r="23" spans="1:12" x14ac:dyDescent="0.25">
      <c r="A23" s="9" t="s">
        <v>1255</v>
      </c>
      <c r="B23" s="14" t="s">
        <v>679</v>
      </c>
      <c r="C23" s="31" t="s">
        <v>678</v>
      </c>
      <c r="D23" s="20" t="s">
        <v>1</v>
      </c>
      <c r="E23" s="7">
        <v>43970</v>
      </c>
      <c r="F23" s="7">
        <v>44506</v>
      </c>
      <c r="G23" s="34"/>
      <c r="H23" s="8">
        <f t="shared" si="5"/>
        <v>44688</v>
      </c>
      <c r="I23" s="11">
        <f t="shared" ca="1" si="0"/>
        <v>95</v>
      </c>
      <c r="J23" s="9" t="str">
        <f t="shared" ca="1" si="1"/>
        <v>NOT DUE</v>
      </c>
      <c r="K23" s="31"/>
      <c r="L23" s="10"/>
    </row>
    <row r="24" spans="1:12" x14ac:dyDescent="0.25">
      <c r="A24" s="9" t="s">
        <v>1256</v>
      </c>
      <c r="B24" s="14" t="s">
        <v>680</v>
      </c>
      <c r="C24" s="31" t="s">
        <v>681</v>
      </c>
      <c r="D24" s="20" t="s">
        <v>1</v>
      </c>
      <c r="E24" s="7">
        <v>43970</v>
      </c>
      <c r="F24" s="7">
        <v>44506</v>
      </c>
      <c r="G24" s="34"/>
      <c r="H24" s="8">
        <f t="shared" si="5"/>
        <v>44688</v>
      </c>
      <c r="I24" s="11">
        <f t="shared" ca="1" si="0"/>
        <v>95</v>
      </c>
      <c r="J24" s="9" t="str">
        <f t="shared" ca="1" si="1"/>
        <v>NOT DUE</v>
      </c>
      <c r="K24" s="31"/>
      <c r="L24" s="10"/>
    </row>
    <row r="25" spans="1:12" x14ac:dyDescent="0.25">
      <c r="A25" s="9" t="s">
        <v>1257</v>
      </c>
      <c r="B25" s="14" t="s">
        <v>765</v>
      </c>
      <c r="C25" s="31" t="s">
        <v>681</v>
      </c>
      <c r="D25" s="20" t="s">
        <v>1</v>
      </c>
      <c r="E25" s="7">
        <v>43970</v>
      </c>
      <c r="F25" s="7">
        <v>44506</v>
      </c>
      <c r="G25" s="34"/>
      <c r="H25" s="8">
        <f t="shared" si="5"/>
        <v>44688</v>
      </c>
      <c r="I25" s="11">
        <f t="shared" ca="1" si="0"/>
        <v>95</v>
      </c>
      <c r="J25" s="9" t="str">
        <f t="shared" ca="1" si="1"/>
        <v>NOT DUE</v>
      </c>
      <c r="K25" s="31"/>
      <c r="L25" s="10"/>
    </row>
    <row r="26" spans="1:12" x14ac:dyDescent="0.25">
      <c r="A26" s="9" t="s">
        <v>1258</v>
      </c>
      <c r="B26" s="14" t="s">
        <v>683</v>
      </c>
      <c r="C26" s="31" t="s">
        <v>684</v>
      </c>
      <c r="D26" s="20" t="s">
        <v>1</v>
      </c>
      <c r="E26" s="7">
        <v>43970</v>
      </c>
      <c r="F26" s="7">
        <v>44506</v>
      </c>
      <c r="G26" s="34"/>
      <c r="H26" s="8">
        <f t="shared" si="5"/>
        <v>44688</v>
      </c>
      <c r="I26" s="11">
        <f t="shared" ca="1" si="0"/>
        <v>95</v>
      </c>
      <c r="J26" s="9" t="str">
        <f t="shared" ca="1" si="1"/>
        <v>NOT DUE</v>
      </c>
      <c r="K26" s="31"/>
      <c r="L26" s="10"/>
    </row>
    <row r="27" spans="1:12" x14ac:dyDescent="0.25">
      <c r="A27" s="9" t="s">
        <v>1259</v>
      </c>
      <c r="B27" s="14" t="s">
        <v>658</v>
      </c>
      <c r="C27" s="31" t="s">
        <v>684</v>
      </c>
      <c r="D27" s="20" t="s">
        <v>1</v>
      </c>
      <c r="E27" s="7">
        <v>43970</v>
      </c>
      <c r="F27" s="7">
        <v>44506</v>
      </c>
      <c r="G27" s="34"/>
      <c r="H27" s="8">
        <f t="shared" si="5"/>
        <v>44688</v>
      </c>
      <c r="I27" s="11">
        <f t="shared" ca="1" si="0"/>
        <v>95</v>
      </c>
      <c r="J27" s="9" t="str">
        <f t="shared" ca="1" si="1"/>
        <v>NOT DUE</v>
      </c>
      <c r="K27" s="31"/>
      <c r="L27" s="10"/>
    </row>
    <row r="28" spans="1:12" ht="25.5" x14ac:dyDescent="0.25">
      <c r="A28" s="9" t="s">
        <v>1260</v>
      </c>
      <c r="B28" s="14" t="s">
        <v>686</v>
      </c>
      <c r="C28" s="31" t="s">
        <v>687</v>
      </c>
      <c r="D28" s="20" t="s">
        <v>377</v>
      </c>
      <c r="E28" s="7">
        <v>43970</v>
      </c>
      <c r="F28" s="7">
        <v>44590</v>
      </c>
      <c r="G28" s="34"/>
      <c r="H28" s="8">
        <f>F28+90</f>
        <v>44680</v>
      </c>
      <c r="I28" s="11">
        <f t="shared" ca="1" si="0"/>
        <v>87</v>
      </c>
      <c r="J28" s="9" t="str">
        <f t="shared" ca="1" si="1"/>
        <v>NOT DUE</v>
      </c>
      <c r="K28" s="31" t="s">
        <v>767</v>
      </c>
      <c r="L28" s="10" t="s">
        <v>3102</v>
      </c>
    </row>
    <row r="29" spans="1:12" x14ac:dyDescent="0.25">
      <c r="A29" s="9" t="s">
        <v>1261</v>
      </c>
      <c r="B29" s="14" t="s">
        <v>652</v>
      </c>
      <c r="C29" s="31" t="s">
        <v>688</v>
      </c>
      <c r="D29" s="20" t="s">
        <v>89</v>
      </c>
      <c r="E29" s="7">
        <v>43970</v>
      </c>
      <c r="F29" s="7">
        <v>44324</v>
      </c>
      <c r="G29" s="34"/>
      <c r="H29" s="8">
        <f t="shared" ref="H29:H30" si="6">F29+365</f>
        <v>44689</v>
      </c>
      <c r="I29" s="11">
        <f t="shared" ca="1" si="0"/>
        <v>96</v>
      </c>
      <c r="J29" s="9" t="str">
        <f t="shared" ca="1" si="1"/>
        <v>NOT DUE</v>
      </c>
      <c r="K29" s="31"/>
      <c r="L29" s="10"/>
    </row>
    <row r="30" spans="1:12" ht="25.5" x14ac:dyDescent="0.25">
      <c r="A30" s="9" t="s">
        <v>1262</v>
      </c>
      <c r="B30" s="14" t="s">
        <v>652</v>
      </c>
      <c r="C30" s="31" t="s">
        <v>689</v>
      </c>
      <c r="D30" s="20" t="s">
        <v>89</v>
      </c>
      <c r="E30" s="7">
        <v>43970</v>
      </c>
      <c r="F30" s="7">
        <v>44324</v>
      </c>
      <c r="G30" s="34"/>
      <c r="H30" s="8">
        <f t="shared" si="6"/>
        <v>44689</v>
      </c>
      <c r="I30" s="11">
        <f t="shared" ca="1" si="0"/>
        <v>96</v>
      </c>
      <c r="J30" s="9" t="str">
        <f t="shared" ca="1" si="1"/>
        <v>NOT DUE</v>
      </c>
      <c r="K30" s="31"/>
      <c r="L30" s="10"/>
    </row>
    <row r="31" spans="1:12" ht="25.5" x14ac:dyDescent="0.25">
      <c r="A31" s="9" t="s">
        <v>1263</v>
      </c>
      <c r="B31" s="14" t="s">
        <v>690</v>
      </c>
      <c r="C31" s="31" t="s">
        <v>691</v>
      </c>
      <c r="D31" s="20" t="s">
        <v>1</v>
      </c>
      <c r="E31" s="7">
        <v>43970</v>
      </c>
      <c r="F31" s="7">
        <v>44506</v>
      </c>
      <c r="G31" s="34"/>
      <c r="H31" s="8">
        <f t="shared" si="5"/>
        <v>44688</v>
      </c>
      <c r="I31" s="11">
        <f t="shared" ca="1" si="0"/>
        <v>95</v>
      </c>
      <c r="J31" s="9" t="str">
        <f t="shared" ca="1" si="1"/>
        <v>NOT DUE</v>
      </c>
      <c r="K31" s="31"/>
      <c r="L31" s="75" t="s">
        <v>2782</v>
      </c>
    </row>
    <row r="32" spans="1:12" ht="25.5" x14ac:dyDescent="0.25">
      <c r="A32" s="9" t="s">
        <v>1264</v>
      </c>
      <c r="B32" s="14" t="s">
        <v>690</v>
      </c>
      <c r="C32" s="31" t="s">
        <v>692</v>
      </c>
      <c r="D32" s="20" t="s">
        <v>1</v>
      </c>
      <c r="E32" s="7">
        <v>43970</v>
      </c>
      <c r="F32" s="7">
        <v>44506</v>
      </c>
      <c r="G32" s="34"/>
      <c r="H32" s="8">
        <f t="shared" si="5"/>
        <v>44688</v>
      </c>
      <c r="I32" s="11">
        <f t="shared" ca="1" si="0"/>
        <v>95</v>
      </c>
      <c r="J32" s="9" t="str">
        <f t="shared" ca="1" si="1"/>
        <v>NOT DUE</v>
      </c>
      <c r="K32" s="31" t="s">
        <v>715</v>
      </c>
      <c r="L32" s="75" t="s">
        <v>2782</v>
      </c>
    </row>
    <row r="33" spans="1:12" ht="20.100000000000001" customHeight="1" x14ac:dyDescent="0.25">
      <c r="A33" s="9" t="s">
        <v>1265</v>
      </c>
      <c r="B33" s="32" t="s">
        <v>693</v>
      </c>
      <c r="C33" s="31" t="s">
        <v>692</v>
      </c>
      <c r="D33" s="20" t="s">
        <v>1</v>
      </c>
      <c r="E33" s="7">
        <v>43970</v>
      </c>
      <c r="F33" s="7">
        <v>44506</v>
      </c>
      <c r="G33" s="34"/>
      <c r="H33" s="8">
        <f t="shared" si="5"/>
        <v>44688</v>
      </c>
      <c r="I33" s="11">
        <f t="shared" ca="1" si="0"/>
        <v>95</v>
      </c>
      <c r="J33" s="9" t="str">
        <f t="shared" ca="1" si="1"/>
        <v>NOT DUE</v>
      </c>
      <c r="K33" s="31" t="s">
        <v>715</v>
      </c>
      <c r="L33" s="75" t="s">
        <v>2782</v>
      </c>
    </row>
    <row r="34" spans="1:12" x14ac:dyDescent="0.25">
      <c r="A34" s="9" t="s">
        <v>1266</v>
      </c>
      <c r="B34" s="32" t="s">
        <v>693</v>
      </c>
      <c r="C34" s="31" t="s">
        <v>694</v>
      </c>
      <c r="D34" s="20" t="s">
        <v>2</v>
      </c>
      <c r="E34" s="7">
        <v>43970</v>
      </c>
      <c r="F34" s="7">
        <v>44590</v>
      </c>
      <c r="G34" s="34"/>
      <c r="H34" s="8">
        <f t="shared" ref="H34:H37" si="7">F34+30</f>
        <v>44620</v>
      </c>
      <c r="I34" s="11">
        <f t="shared" ca="1" si="0"/>
        <v>27</v>
      </c>
      <c r="J34" s="9" t="str">
        <f t="shared" ca="1" si="1"/>
        <v>NOT DUE</v>
      </c>
      <c r="K34" s="31"/>
      <c r="L34" s="75" t="s">
        <v>2782</v>
      </c>
    </row>
    <row r="35" spans="1:12" ht="15" customHeight="1" x14ac:dyDescent="0.25">
      <c r="A35" s="9" t="s">
        <v>1267</v>
      </c>
      <c r="B35" s="32" t="s">
        <v>693</v>
      </c>
      <c r="C35" s="31" t="s">
        <v>695</v>
      </c>
      <c r="D35" s="20" t="s">
        <v>2</v>
      </c>
      <c r="E35" s="7">
        <v>43970</v>
      </c>
      <c r="F35" s="7">
        <v>44590</v>
      </c>
      <c r="G35" s="34"/>
      <c r="H35" s="8">
        <f t="shared" si="7"/>
        <v>44620</v>
      </c>
      <c r="I35" s="11">
        <f t="shared" ca="1" si="0"/>
        <v>27</v>
      </c>
      <c r="J35" s="9" t="str">
        <f t="shared" ca="1" si="1"/>
        <v>NOT DUE</v>
      </c>
      <c r="K35" s="31"/>
      <c r="L35" s="75" t="s">
        <v>2782</v>
      </c>
    </row>
    <row r="36" spans="1:12" x14ac:dyDescent="0.25">
      <c r="A36" s="9" t="s">
        <v>1268</v>
      </c>
      <c r="B36" s="32" t="s">
        <v>693</v>
      </c>
      <c r="C36" s="31" t="s">
        <v>696</v>
      </c>
      <c r="D36" s="20" t="s">
        <v>2</v>
      </c>
      <c r="E36" s="7">
        <v>43970</v>
      </c>
      <c r="F36" s="7">
        <v>44590</v>
      </c>
      <c r="G36" s="34"/>
      <c r="H36" s="8">
        <f t="shared" si="7"/>
        <v>44620</v>
      </c>
      <c r="I36" s="11">
        <f t="shared" ca="1" si="0"/>
        <v>27</v>
      </c>
      <c r="J36" s="9" t="str">
        <f t="shared" ca="1" si="1"/>
        <v>NOT DUE</v>
      </c>
      <c r="K36" s="31"/>
      <c r="L36" s="75" t="s">
        <v>2782</v>
      </c>
    </row>
    <row r="37" spans="1:12" x14ac:dyDescent="0.25">
      <c r="A37" s="9" t="s">
        <v>1269</v>
      </c>
      <c r="B37" s="32" t="s">
        <v>693</v>
      </c>
      <c r="C37" s="31" t="s">
        <v>697</v>
      </c>
      <c r="D37" s="20" t="s">
        <v>2</v>
      </c>
      <c r="E37" s="7">
        <v>43970</v>
      </c>
      <c r="F37" s="7">
        <v>44590</v>
      </c>
      <c r="G37" s="34"/>
      <c r="H37" s="8">
        <f t="shared" si="7"/>
        <v>44620</v>
      </c>
      <c r="I37" s="11">
        <f t="shared" ca="1" si="0"/>
        <v>27</v>
      </c>
      <c r="J37" s="9" t="str">
        <f t="shared" ca="1" si="1"/>
        <v>NOT DUE</v>
      </c>
      <c r="K37" s="31"/>
      <c r="L37" s="75" t="s">
        <v>2782</v>
      </c>
    </row>
    <row r="38" spans="1:12" ht="41.25" customHeight="1" x14ac:dyDescent="0.25">
      <c r="A38" s="9" t="s">
        <v>1270</v>
      </c>
      <c r="B38" s="14" t="s">
        <v>374</v>
      </c>
      <c r="C38" s="31" t="s">
        <v>698</v>
      </c>
      <c r="D38" s="20" t="s">
        <v>89</v>
      </c>
      <c r="E38" s="7">
        <v>43970</v>
      </c>
      <c r="F38" s="7">
        <v>44324</v>
      </c>
      <c r="G38" s="34"/>
      <c r="H38" s="8">
        <f t="shared" ref="H38:H44" si="8">F38+365</f>
        <v>44689</v>
      </c>
      <c r="I38" s="11">
        <f t="shared" ca="1" si="0"/>
        <v>96</v>
      </c>
      <c r="J38" s="9" t="str">
        <f t="shared" ca="1" si="1"/>
        <v>NOT DUE</v>
      </c>
      <c r="K38" s="31" t="s">
        <v>716</v>
      </c>
      <c r="L38" s="75"/>
    </row>
    <row r="39" spans="1:12" x14ac:dyDescent="0.25">
      <c r="A39" s="9" t="s">
        <v>1271</v>
      </c>
      <c r="B39" s="14" t="s">
        <v>374</v>
      </c>
      <c r="C39" s="31" t="s">
        <v>699</v>
      </c>
      <c r="D39" s="20" t="s">
        <v>89</v>
      </c>
      <c r="E39" s="7">
        <v>43970</v>
      </c>
      <c r="F39" s="7">
        <v>44324</v>
      </c>
      <c r="G39" s="34"/>
      <c r="H39" s="8">
        <f t="shared" si="8"/>
        <v>44689</v>
      </c>
      <c r="I39" s="11">
        <f t="shared" ca="1" si="0"/>
        <v>96</v>
      </c>
      <c r="J39" s="9" t="str">
        <f t="shared" ca="1" si="1"/>
        <v>NOT DUE</v>
      </c>
      <c r="K39" s="31"/>
      <c r="L39" s="10"/>
    </row>
    <row r="40" spans="1:12" ht="39.950000000000003" customHeight="1" x14ac:dyDescent="0.25">
      <c r="A40" s="9" t="s">
        <v>1272</v>
      </c>
      <c r="B40" s="14" t="s">
        <v>478</v>
      </c>
      <c r="C40" s="31" t="s">
        <v>700</v>
      </c>
      <c r="D40" s="20" t="s">
        <v>89</v>
      </c>
      <c r="E40" s="7">
        <v>43970</v>
      </c>
      <c r="F40" s="7">
        <v>44324</v>
      </c>
      <c r="G40" s="34"/>
      <c r="H40" s="8">
        <f t="shared" si="8"/>
        <v>44689</v>
      </c>
      <c r="I40" s="11">
        <f t="shared" ca="1" si="0"/>
        <v>96</v>
      </c>
      <c r="J40" s="9" t="str">
        <f t="shared" ca="1" si="1"/>
        <v>NOT DUE</v>
      </c>
      <c r="K40" s="31"/>
      <c r="L40" s="10"/>
    </row>
    <row r="41" spans="1:12" x14ac:dyDescent="0.25">
      <c r="A41" s="9" t="s">
        <v>1273</v>
      </c>
      <c r="B41" s="14" t="s">
        <v>766</v>
      </c>
      <c r="C41" s="31" t="s">
        <v>701</v>
      </c>
      <c r="D41" s="20" t="s">
        <v>89</v>
      </c>
      <c r="E41" s="7">
        <v>43970</v>
      </c>
      <c r="F41" s="7">
        <v>44324</v>
      </c>
      <c r="G41" s="34"/>
      <c r="H41" s="8">
        <f t="shared" si="8"/>
        <v>44689</v>
      </c>
      <c r="I41" s="11">
        <f t="shared" ca="1" si="0"/>
        <v>96</v>
      </c>
      <c r="J41" s="9" t="str">
        <f t="shared" ca="1" si="1"/>
        <v>NOT DUE</v>
      </c>
      <c r="K41" s="31"/>
      <c r="L41" s="10"/>
    </row>
    <row r="42" spans="1:12" x14ac:dyDescent="0.25">
      <c r="A42" s="9" t="s">
        <v>1274</v>
      </c>
      <c r="B42" s="14" t="s">
        <v>478</v>
      </c>
      <c r="C42" s="31" t="s">
        <v>702</v>
      </c>
      <c r="D42" s="20" t="s">
        <v>89</v>
      </c>
      <c r="E42" s="7">
        <v>43970</v>
      </c>
      <c r="F42" s="7">
        <v>44324</v>
      </c>
      <c r="G42" s="34"/>
      <c r="H42" s="8">
        <f t="shared" si="8"/>
        <v>44689</v>
      </c>
      <c r="I42" s="11">
        <f t="shared" ca="1" si="0"/>
        <v>96</v>
      </c>
      <c r="J42" s="9" t="str">
        <f t="shared" ca="1" si="1"/>
        <v>NOT DUE</v>
      </c>
      <c r="K42" s="31"/>
      <c r="L42" s="10" t="s">
        <v>2287</v>
      </c>
    </row>
    <row r="43" spans="1:12" ht="25.5" x14ac:dyDescent="0.25">
      <c r="A43" s="9" t="s">
        <v>1275</v>
      </c>
      <c r="B43" s="14" t="s">
        <v>703</v>
      </c>
      <c r="C43" s="31" t="s">
        <v>704</v>
      </c>
      <c r="D43" s="20" t="s">
        <v>89</v>
      </c>
      <c r="E43" s="7">
        <v>43970</v>
      </c>
      <c r="F43" s="7">
        <v>44324</v>
      </c>
      <c r="G43" s="34"/>
      <c r="H43" s="8">
        <f t="shared" si="8"/>
        <v>44689</v>
      </c>
      <c r="I43" s="11">
        <f t="shared" ca="1" si="0"/>
        <v>96</v>
      </c>
      <c r="J43" s="9" t="str">
        <f t="shared" ca="1" si="1"/>
        <v>NOT DUE</v>
      </c>
      <c r="K43" s="31"/>
      <c r="L43" s="10" t="s">
        <v>2287</v>
      </c>
    </row>
    <row r="44" spans="1:12" x14ac:dyDescent="0.25">
      <c r="A44" s="9" t="s">
        <v>1276</v>
      </c>
      <c r="B44" s="14" t="s">
        <v>705</v>
      </c>
      <c r="C44" s="31" t="s">
        <v>706</v>
      </c>
      <c r="D44" s="20" t="s">
        <v>89</v>
      </c>
      <c r="E44" s="7">
        <v>43970</v>
      </c>
      <c r="F44" s="7">
        <v>44324</v>
      </c>
      <c r="G44" s="34"/>
      <c r="H44" s="8">
        <f t="shared" si="8"/>
        <v>44689</v>
      </c>
      <c r="I44" s="11">
        <f t="shared" ca="1" si="0"/>
        <v>96</v>
      </c>
      <c r="J44" s="9" t="str">
        <f t="shared" ca="1" si="1"/>
        <v>NOT DUE</v>
      </c>
      <c r="K44" s="31"/>
      <c r="L44" s="10"/>
    </row>
    <row r="45" spans="1:12" ht="38.25" x14ac:dyDescent="0.25">
      <c r="A45" s="9" t="s">
        <v>1277</v>
      </c>
      <c r="B45" s="32" t="s">
        <v>707</v>
      </c>
      <c r="C45" s="31" t="s">
        <v>708</v>
      </c>
      <c r="D45" s="20" t="s">
        <v>2</v>
      </c>
      <c r="E45" s="7">
        <v>43970</v>
      </c>
      <c r="F45" s="7">
        <v>44590</v>
      </c>
      <c r="G45" s="34"/>
      <c r="H45" s="8">
        <f t="shared" ref="H45:H46" si="9">F45+30</f>
        <v>44620</v>
      </c>
      <c r="I45" s="11">
        <f t="shared" ca="1" si="0"/>
        <v>27</v>
      </c>
      <c r="J45" s="9" t="str">
        <f t="shared" ca="1" si="1"/>
        <v>NOT DUE</v>
      </c>
      <c r="K45" s="31"/>
      <c r="L45" s="10" t="s">
        <v>3102</v>
      </c>
    </row>
    <row r="46" spans="1:12" ht="25.5" x14ac:dyDescent="0.25">
      <c r="A46" s="9" t="s">
        <v>1278</v>
      </c>
      <c r="B46" s="32" t="s">
        <v>709</v>
      </c>
      <c r="C46" s="31" t="s">
        <v>710</v>
      </c>
      <c r="D46" s="20" t="s">
        <v>2</v>
      </c>
      <c r="E46" s="7">
        <v>43970</v>
      </c>
      <c r="F46" s="7">
        <v>44590</v>
      </c>
      <c r="G46" s="34"/>
      <c r="H46" s="8">
        <f t="shared" si="9"/>
        <v>44620</v>
      </c>
      <c r="I46" s="11">
        <f t="shared" ca="1" si="0"/>
        <v>27</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154"/>
      <c r="D54" s="193"/>
      <c r="E54" s="193"/>
      <c r="G54" s="191"/>
      <c r="H54" s="191"/>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4">
    <mergeCell ref="G56:H56"/>
    <mergeCell ref="A4:B4"/>
    <mergeCell ref="D4:E4"/>
    <mergeCell ref="A5:B5"/>
    <mergeCell ref="A1:B1"/>
    <mergeCell ref="D1:E1"/>
    <mergeCell ref="A2:B2"/>
    <mergeCell ref="D2:E2"/>
    <mergeCell ref="A3:B3"/>
    <mergeCell ref="D3:E3"/>
    <mergeCell ref="D54:E54"/>
    <mergeCell ref="G54:H54"/>
    <mergeCell ref="D55:E55"/>
    <mergeCell ref="G55:H5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771</v>
      </c>
      <c r="D3" s="190" t="s">
        <v>9</v>
      </c>
      <c r="E3" s="190"/>
      <c r="F3" s="3" t="s">
        <v>1279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1360</v>
      </c>
      <c r="B8" s="14" t="s">
        <v>651</v>
      </c>
      <c r="C8" s="31" t="s">
        <v>392</v>
      </c>
      <c r="D8" s="20" t="s">
        <v>2</v>
      </c>
      <c r="E8" s="7">
        <v>43970</v>
      </c>
      <c r="F8" s="7">
        <v>44590</v>
      </c>
      <c r="G8" s="34"/>
      <c r="H8" s="8">
        <f>F8+30</f>
        <v>44620</v>
      </c>
      <c r="I8" s="11">
        <f t="shared" ref="I8:I46" ca="1" si="0">IF(ISBLANK(H8),"",H8-DATE(YEAR(NOW()),MONTH(NOW()),DAY(NOW())))</f>
        <v>27</v>
      </c>
      <c r="J8" s="9" t="str">
        <f t="shared" ref="J8:J46" ca="1" si="1">IF(I8="","",IF(I8&lt;0,"OVERDUE","NOT DUE"))</f>
        <v>NOT DUE</v>
      </c>
      <c r="K8" s="31"/>
      <c r="L8" s="10" t="s">
        <v>3102</v>
      </c>
    </row>
    <row r="9" spans="1:12" x14ac:dyDescent="0.25">
      <c r="A9" s="9" t="s">
        <v>1361</v>
      </c>
      <c r="B9" s="14" t="s">
        <v>762</v>
      </c>
      <c r="C9" s="31" t="s">
        <v>763</v>
      </c>
      <c r="D9" s="20" t="s">
        <v>2</v>
      </c>
      <c r="E9" s="7">
        <v>43970</v>
      </c>
      <c r="F9" s="7">
        <v>44590</v>
      </c>
      <c r="G9" s="34"/>
      <c r="H9" s="8">
        <f t="shared" ref="H9:H15" si="2">F9+30</f>
        <v>44620</v>
      </c>
      <c r="I9" s="11">
        <f t="shared" ca="1" si="0"/>
        <v>27</v>
      </c>
      <c r="J9" s="9" t="str">
        <f t="shared" ca="1" si="1"/>
        <v>NOT DUE</v>
      </c>
      <c r="K9" s="31"/>
      <c r="L9" s="10" t="s">
        <v>3102</v>
      </c>
    </row>
    <row r="10" spans="1:12" x14ac:dyDescent="0.25">
      <c r="A10" s="9" t="s">
        <v>1362</v>
      </c>
      <c r="B10" s="14" t="s">
        <v>764</v>
      </c>
      <c r="C10" s="31" t="s">
        <v>763</v>
      </c>
      <c r="D10" s="20" t="s">
        <v>2</v>
      </c>
      <c r="E10" s="7">
        <v>43970</v>
      </c>
      <c r="F10" s="7">
        <v>44590</v>
      </c>
      <c r="G10" s="34"/>
      <c r="H10" s="8">
        <f t="shared" si="2"/>
        <v>44620</v>
      </c>
      <c r="I10" s="11">
        <f t="shared" ca="1" si="0"/>
        <v>27</v>
      </c>
      <c r="J10" s="9" t="str">
        <f t="shared" ca="1" si="1"/>
        <v>NOT DUE</v>
      </c>
      <c r="K10" s="31"/>
      <c r="L10" s="10" t="s">
        <v>3102</v>
      </c>
    </row>
    <row r="11" spans="1:12" x14ac:dyDescent="0.25">
      <c r="A11" s="9" t="s">
        <v>1363</v>
      </c>
      <c r="B11" s="14" t="s">
        <v>711</v>
      </c>
      <c r="C11" s="31" t="s">
        <v>763</v>
      </c>
      <c r="D11" s="20" t="s">
        <v>2</v>
      </c>
      <c r="E11" s="7">
        <v>43970</v>
      </c>
      <c r="F11" s="7">
        <v>44590</v>
      </c>
      <c r="G11" s="34"/>
      <c r="H11" s="8">
        <f t="shared" si="2"/>
        <v>44620</v>
      </c>
      <c r="I11" s="11">
        <f t="shared" ca="1" si="0"/>
        <v>27</v>
      </c>
      <c r="J11" s="9" t="str">
        <f t="shared" ca="1" si="1"/>
        <v>NOT DUE</v>
      </c>
      <c r="K11" s="31"/>
      <c r="L11" s="10" t="s">
        <v>3102</v>
      </c>
    </row>
    <row r="12" spans="1:12" x14ac:dyDescent="0.25">
      <c r="A12" s="9" t="s">
        <v>1364</v>
      </c>
      <c r="B12" s="14" t="s">
        <v>652</v>
      </c>
      <c r="C12" s="31" t="s">
        <v>653</v>
      </c>
      <c r="D12" s="20" t="s">
        <v>2</v>
      </c>
      <c r="E12" s="7">
        <v>43970</v>
      </c>
      <c r="F12" s="7">
        <v>44590</v>
      </c>
      <c r="G12" s="34"/>
      <c r="H12" s="8">
        <f t="shared" si="2"/>
        <v>44620</v>
      </c>
      <c r="I12" s="11">
        <f t="shared" ca="1" si="0"/>
        <v>27</v>
      </c>
      <c r="J12" s="9" t="str">
        <f t="shared" ca="1" si="1"/>
        <v>NOT DUE</v>
      </c>
      <c r="K12" s="31"/>
      <c r="L12" s="10" t="s">
        <v>3102</v>
      </c>
    </row>
    <row r="13" spans="1:12" x14ac:dyDescent="0.25">
      <c r="A13" s="9" t="s">
        <v>1365</v>
      </c>
      <c r="B13" s="32" t="s">
        <v>656</v>
      </c>
      <c r="C13" s="31" t="s">
        <v>657</v>
      </c>
      <c r="D13" s="20" t="s">
        <v>2</v>
      </c>
      <c r="E13" s="7">
        <v>43970</v>
      </c>
      <c r="F13" s="7">
        <v>44590</v>
      </c>
      <c r="G13" s="34"/>
      <c r="H13" s="8">
        <f t="shared" si="2"/>
        <v>44620</v>
      </c>
      <c r="I13" s="11">
        <f t="shared" ca="1" si="0"/>
        <v>27</v>
      </c>
      <c r="J13" s="9" t="str">
        <f t="shared" ca="1" si="1"/>
        <v>NOT DUE</v>
      </c>
      <c r="K13" s="31"/>
      <c r="L13" s="10" t="s">
        <v>3102</v>
      </c>
    </row>
    <row r="14" spans="1:12" x14ac:dyDescent="0.25">
      <c r="A14" s="9" t="s">
        <v>1366</v>
      </c>
      <c r="B14" s="14" t="s">
        <v>658</v>
      </c>
      <c r="C14" s="31" t="s">
        <v>659</v>
      </c>
      <c r="D14" s="20" t="s">
        <v>2</v>
      </c>
      <c r="E14" s="7">
        <v>43970</v>
      </c>
      <c r="F14" s="7">
        <v>44590</v>
      </c>
      <c r="G14" s="34"/>
      <c r="H14" s="8">
        <f t="shared" si="2"/>
        <v>44620</v>
      </c>
      <c r="I14" s="11">
        <f t="shared" ca="1" si="0"/>
        <v>27</v>
      </c>
      <c r="J14" s="9" t="str">
        <f t="shared" ca="1" si="1"/>
        <v>NOT DUE</v>
      </c>
      <c r="K14" s="31"/>
      <c r="L14" s="10" t="s">
        <v>3102</v>
      </c>
    </row>
    <row r="15" spans="1:12" ht="25.5" x14ac:dyDescent="0.25">
      <c r="A15" s="9" t="s">
        <v>1367</v>
      </c>
      <c r="B15" s="14" t="s">
        <v>660</v>
      </c>
      <c r="C15" s="31" t="s">
        <v>661</v>
      </c>
      <c r="D15" s="20" t="s">
        <v>2</v>
      </c>
      <c r="E15" s="7">
        <v>43970</v>
      </c>
      <c r="F15" s="7">
        <v>44567</v>
      </c>
      <c r="G15" s="34"/>
      <c r="H15" s="8">
        <f t="shared" si="2"/>
        <v>44597</v>
      </c>
      <c r="I15" s="11">
        <f t="shared" ca="1" si="0"/>
        <v>4</v>
      </c>
      <c r="J15" s="9" t="str">
        <f t="shared" ca="1" si="1"/>
        <v>NOT DUE</v>
      </c>
      <c r="K15" s="31"/>
      <c r="L15" s="10" t="s">
        <v>3102</v>
      </c>
    </row>
    <row r="16" spans="1:12" x14ac:dyDescent="0.25">
      <c r="A16" s="9" t="s">
        <v>1368</v>
      </c>
      <c r="B16" s="14" t="s">
        <v>662</v>
      </c>
      <c r="C16" s="31" t="s">
        <v>663</v>
      </c>
      <c r="D16" s="20" t="s">
        <v>377</v>
      </c>
      <c r="E16" s="7">
        <v>43970</v>
      </c>
      <c r="F16" s="7">
        <v>44538</v>
      </c>
      <c r="G16" s="34"/>
      <c r="H16" s="8">
        <f t="shared" ref="H16" si="3">F16+90</f>
        <v>44628</v>
      </c>
      <c r="I16" s="11">
        <f t="shared" ca="1" si="0"/>
        <v>35</v>
      </c>
      <c r="J16" s="9" t="str">
        <f t="shared" ca="1" si="1"/>
        <v>NOT DUE</v>
      </c>
      <c r="K16" s="31"/>
      <c r="L16" s="10"/>
    </row>
    <row r="17" spans="1:12" ht="29.25" customHeight="1" x14ac:dyDescent="0.25">
      <c r="A17" s="9" t="s">
        <v>1369</v>
      </c>
      <c r="B17" s="14" t="s">
        <v>668</v>
      </c>
      <c r="C17" s="31" t="s">
        <v>669</v>
      </c>
      <c r="D17" s="20" t="s">
        <v>89</v>
      </c>
      <c r="E17" s="7">
        <v>43970</v>
      </c>
      <c r="F17" s="7">
        <v>44324</v>
      </c>
      <c r="G17" s="34"/>
      <c r="H17" s="8">
        <f>F17+365</f>
        <v>44689</v>
      </c>
      <c r="I17" s="11">
        <f t="shared" ca="1" si="0"/>
        <v>96</v>
      </c>
      <c r="J17" s="9" t="str">
        <f t="shared" ca="1" si="1"/>
        <v>NOT DUE</v>
      </c>
      <c r="K17" s="31" t="s">
        <v>713</v>
      </c>
      <c r="L17" s="10" t="s">
        <v>2782</v>
      </c>
    </row>
    <row r="18" spans="1:12" ht="15" customHeight="1" x14ac:dyDescent="0.25">
      <c r="A18" s="9" t="s">
        <v>1370</v>
      </c>
      <c r="B18" s="14" t="s">
        <v>491</v>
      </c>
      <c r="C18" s="31" t="s">
        <v>670</v>
      </c>
      <c r="D18" s="20" t="s">
        <v>89</v>
      </c>
      <c r="E18" s="7">
        <v>43970</v>
      </c>
      <c r="F18" s="7">
        <v>44324</v>
      </c>
      <c r="G18" s="34"/>
      <c r="H18" s="8">
        <f t="shared" ref="H18:H21" si="4">F18+365</f>
        <v>44689</v>
      </c>
      <c r="I18" s="11">
        <f t="shared" ca="1" si="0"/>
        <v>96</v>
      </c>
      <c r="J18" s="9" t="str">
        <f t="shared" ca="1" si="1"/>
        <v>NOT DUE</v>
      </c>
      <c r="K18" s="31"/>
      <c r="L18" s="10" t="s">
        <v>3095</v>
      </c>
    </row>
    <row r="19" spans="1:12" x14ac:dyDescent="0.25">
      <c r="A19" s="9" t="s">
        <v>1371</v>
      </c>
      <c r="B19" s="14" t="s">
        <v>671</v>
      </c>
      <c r="C19" s="31" t="s">
        <v>672</v>
      </c>
      <c r="D19" s="20" t="s">
        <v>89</v>
      </c>
      <c r="E19" s="7">
        <v>43970</v>
      </c>
      <c r="F19" s="7">
        <v>44324</v>
      </c>
      <c r="G19" s="34"/>
      <c r="H19" s="8">
        <f t="shared" si="4"/>
        <v>44689</v>
      </c>
      <c r="I19" s="11">
        <f t="shared" ca="1" si="0"/>
        <v>96</v>
      </c>
      <c r="J19" s="9" t="str">
        <f t="shared" ca="1" si="1"/>
        <v>NOT DUE</v>
      </c>
      <c r="K19" s="31"/>
      <c r="L19" s="10"/>
    </row>
    <row r="20" spans="1:12" x14ac:dyDescent="0.25">
      <c r="A20" s="9" t="s">
        <v>1372</v>
      </c>
      <c r="B20" s="14" t="s">
        <v>675</v>
      </c>
      <c r="C20" s="31" t="s">
        <v>661</v>
      </c>
      <c r="D20" s="20" t="s">
        <v>89</v>
      </c>
      <c r="E20" s="7">
        <v>43970</v>
      </c>
      <c r="F20" s="7">
        <v>44324</v>
      </c>
      <c r="G20" s="34"/>
      <c r="H20" s="8">
        <f t="shared" si="4"/>
        <v>44689</v>
      </c>
      <c r="I20" s="11">
        <f t="shared" ca="1" si="0"/>
        <v>96</v>
      </c>
      <c r="J20" s="9" t="str">
        <f t="shared" ca="1" si="1"/>
        <v>NOT DUE</v>
      </c>
      <c r="K20" s="31"/>
      <c r="L20" s="10"/>
    </row>
    <row r="21" spans="1:12" x14ac:dyDescent="0.25">
      <c r="A21" s="9" t="s">
        <v>1373</v>
      </c>
      <c r="B21" s="14" t="s">
        <v>676</v>
      </c>
      <c r="C21" s="31" t="s">
        <v>677</v>
      </c>
      <c r="D21" s="20" t="s">
        <v>89</v>
      </c>
      <c r="E21" s="7">
        <v>43970</v>
      </c>
      <c r="F21" s="7">
        <v>44324</v>
      </c>
      <c r="G21" s="34"/>
      <c r="H21" s="8">
        <f t="shared" si="4"/>
        <v>44689</v>
      </c>
      <c r="I21" s="11">
        <f t="shared" ca="1" si="0"/>
        <v>96</v>
      </c>
      <c r="J21" s="9" t="str">
        <f t="shared" ca="1" si="1"/>
        <v>NOT DUE</v>
      </c>
      <c r="K21" s="31"/>
      <c r="L21" s="10"/>
    </row>
    <row r="22" spans="1:12" x14ac:dyDescent="0.25">
      <c r="A22" s="9" t="s">
        <v>1374</v>
      </c>
      <c r="B22" s="14" t="s">
        <v>491</v>
      </c>
      <c r="C22" s="31" t="s">
        <v>678</v>
      </c>
      <c r="D22" s="20" t="s">
        <v>1</v>
      </c>
      <c r="E22" s="7">
        <v>43970</v>
      </c>
      <c r="F22" s="7">
        <v>44506</v>
      </c>
      <c r="G22" s="34"/>
      <c r="H22" s="8">
        <f t="shared" ref="H22:H33" si="5">F22+182</f>
        <v>44688</v>
      </c>
      <c r="I22" s="11">
        <f t="shared" ca="1" si="0"/>
        <v>95</v>
      </c>
      <c r="J22" s="9" t="str">
        <f t="shared" ca="1" si="1"/>
        <v>NOT DUE</v>
      </c>
      <c r="K22" s="31"/>
      <c r="L22" s="10"/>
    </row>
    <row r="23" spans="1:12" x14ac:dyDescent="0.25">
      <c r="A23" s="9" t="s">
        <v>1375</v>
      </c>
      <c r="B23" s="14" t="s">
        <v>679</v>
      </c>
      <c r="C23" s="31" t="s">
        <v>678</v>
      </c>
      <c r="D23" s="20" t="s">
        <v>1</v>
      </c>
      <c r="E23" s="7">
        <v>43970</v>
      </c>
      <c r="F23" s="7">
        <v>44506</v>
      </c>
      <c r="G23" s="34"/>
      <c r="H23" s="8">
        <f t="shared" si="5"/>
        <v>44688</v>
      </c>
      <c r="I23" s="11">
        <f t="shared" ca="1" si="0"/>
        <v>95</v>
      </c>
      <c r="J23" s="9" t="str">
        <f t="shared" ca="1" si="1"/>
        <v>NOT DUE</v>
      </c>
      <c r="K23" s="31"/>
      <c r="L23" s="10"/>
    </row>
    <row r="24" spans="1:12" x14ac:dyDescent="0.25">
      <c r="A24" s="9" t="s">
        <v>1376</v>
      </c>
      <c r="B24" s="14" t="s">
        <v>680</v>
      </c>
      <c r="C24" s="31" t="s">
        <v>681</v>
      </c>
      <c r="D24" s="20" t="s">
        <v>1</v>
      </c>
      <c r="E24" s="7">
        <v>43970</v>
      </c>
      <c r="F24" s="7">
        <v>44506</v>
      </c>
      <c r="G24" s="34"/>
      <c r="H24" s="8">
        <f t="shared" si="5"/>
        <v>44688</v>
      </c>
      <c r="I24" s="11">
        <f t="shared" ca="1" si="0"/>
        <v>95</v>
      </c>
      <c r="J24" s="9" t="str">
        <f t="shared" ca="1" si="1"/>
        <v>NOT DUE</v>
      </c>
      <c r="K24" s="31"/>
      <c r="L24" s="10"/>
    </row>
    <row r="25" spans="1:12" x14ac:dyDescent="0.25">
      <c r="A25" s="9" t="s">
        <v>1377</v>
      </c>
      <c r="B25" s="14" t="s">
        <v>765</v>
      </c>
      <c r="C25" s="31" t="s">
        <v>681</v>
      </c>
      <c r="D25" s="20" t="s">
        <v>1</v>
      </c>
      <c r="E25" s="7">
        <v>43970</v>
      </c>
      <c r="F25" s="7">
        <v>44506</v>
      </c>
      <c r="G25" s="34"/>
      <c r="H25" s="8">
        <f t="shared" si="5"/>
        <v>44688</v>
      </c>
      <c r="I25" s="11">
        <f t="shared" ca="1" si="0"/>
        <v>95</v>
      </c>
      <c r="J25" s="9" t="str">
        <f t="shared" ca="1" si="1"/>
        <v>NOT DUE</v>
      </c>
      <c r="K25" s="31"/>
      <c r="L25" s="10"/>
    </row>
    <row r="26" spans="1:12" x14ac:dyDescent="0.25">
      <c r="A26" s="9" t="s">
        <v>1378</v>
      </c>
      <c r="B26" s="14" t="s">
        <v>683</v>
      </c>
      <c r="C26" s="31" t="s">
        <v>684</v>
      </c>
      <c r="D26" s="20" t="s">
        <v>1</v>
      </c>
      <c r="E26" s="7">
        <v>43970</v>
      </c>
      <c r="F26" s="7">
        <v>44506</v>
      </c>
      <c r="G26" s="34"/>
      <c r="H26" s="8">
        <f t="shared" si="5"/>
        <v>44688</v>
      </c>
      <c r="I26" s="11">
        <f t="shared" ca="1" si="0"/>
        <v>95</v>
      </c>
      <c r="J26" s="9" t="str">
        <f t="shared" ca="1" si="1"/>
        <v>NOT DUE</v>
      </c>
      <c r="K26" s="31"/>
      <c r="L26" s="10"/>
    </row>
    <row r="27" spans="1:12" x14ac:dyDescent="0.25">
      <c r="A27" s="9" t="s">
        <v>1379</v>
      </c>
      <c r="B27" s="14" t="s">
        <v>658</v>
      </c>
      <c r="C27" s="31" t="s">
        <v>684</v>
      </c>
      <c r="D27" s="20" t="s">
        <v>1</v>
      </c>
      <c r="E27" s="7">
        <v>43970</v>
      </c>
      <c r="F27" s="7">
        <v>44506</v>
      </c>
      <c r="G27" s="34"/>
      <c r="H27" s="8">
        <f t="shared" si="5"/>
        <v>44688</v>
      </c>
      <c r="I27" s="11">
        <f t="shared" ca="1" si="0"/>
        <v>95</v>
      </c>
      <c r="J27" s="9" t="str">
        <f t="shared" ca="1" si="1"/>
        <v>NOT DUE</v>
      </c>
      <c r="K27" s="31"/>
      <c r="L27" s="10"/>
    </row>
    <row r="28" spans="1:12" ht="25.5" x14ac:dyDescent="0.25">
      <c r="A28" s="9" t="s">
        <v>1380</v>
      </c>
      <c r="B28" s="14" t="s">
        <v>686</v>
      </c>
      <c r="C28" s="31" t="s">
        <v>687</v>
      </c>
      <c r="D28" s="20" t="s">
        <v>377</v>
      </c>
      <c r="E28" s="7">
        <v>43970</v>
      </c>
      <c r="F28" s="7">
        <v>44590</v>
      </c>
      <c r="G28" s="34"/>
      <c r="H28" s="8">
        <f>F28+90</f>
        <v>44680</v>
      </c>
      <c r="I28" s="11">
        <f t="shared" ca="1" si="0"/>
        <v>87</v>
      </c>
      <c r="J28" s="9" t="str">
        <f t="shared" ca="1" si="1"/>
        <v>NOT DUE</v>
      </c>
      <c r="K28" s="31" t="s">
        <v>767</v>
      </c>
      <c r="L28" s="10" t="s">
        <v>3102</v>
      </c>
    </row>
    <row r="29" spans="1:12" x14ac:dyDescent="0.25">
      <c r="A29" s="9" t="s">
        <v>1381</v>
      </c>
      <c r="B29" s="14" t="s">
        <v>652</v>
      </c>
      <c r="C29" s="31" t="s">
        <v>688</v>
      </c>
      <c r="D29" s="20" t="s">
        <v>89</v>
      </c>
      <c r="E29" s="7">
        <v>43970</v>
      </c>
      <c r="F29" s="7">
        <v>44324</v>
      </c>
      <c r="G29" s="34"/>
      <c r="H29" s="8">
        <f t="shared" ref="H29:H30" si="6">F29+365</f>
        <v>44689</v>
      </c>
      <c r="I29" s="11">
        <f t="shared" ca="1" si="0"/>
        <v>96</v>
      </c>
      <c r="J29" s="9" t="str">
        <f t="shared" ca="1" si="1"/>
        <v>NOT DUE</v>
      </c>
      <c r="K29" s="31"/>
      <c r="L29" s="10"/>
    </row>
    <row r="30" spans="1:12" ht="25.5" x14ac:dyDescent="0.25">
      <c r="A30" s="9" t="s">
        <v>1382</v>
      </c>
      <c r="B30" s="14" t="s">
        <v>652</v>
      </c>
      <c r="C30" s="31" t="s">
        <v>689</v>
      </c>
      <c r="D30" s="20" t="s">
        <v>89</v>
      </c>
      <c r="E30" s="7">
        <v>43970</v>
      </c>
      <c r="F30" s="7">
        <v>44324</v>
      </c>
      <c r="G30" s="34"/>
      <c r="H30" s="8">
        <f t="shared" si="6"/>
        <v>44689</v>
      </c>
      <c r="I30" s="11">
        <f t="shared" ca="1" si="0"/>
        <v>96</v>
      </c>
      <c r="J30" s="9" t="str">
        <f t="shared" ca="1" si="1"/>
        <v>NOT DUE</v>
      </c>
      <c r="K30" s="31"/>
      <c r="L30" s="10"/>
    </row>
    <row r="31" spans="1:12" ht="25.5" x14ac:dyDescent="0.25">
      <c r="A31" s="9" t="s">
        <v>1383</v>
      </c>
      <c r="B31" s="14" t="s">
        <v>690</v>
      </c>
      <c r="C31" s="31" t="s">
        <v>691</v>
      </c>
      <c r="D31" s="20" t="s">
        <v>1</v>
      </c>
      <c r="E31" s="7">
        <v>43970</v>
      </c>
      <c r="F31" s="7">
        <v>44506</v>
      </c>
      <c r="G31" s="34"/>
      <c r="H31" s="8">
        <f t="shared" si="5"/>
        <v>44688</v>
      </c>
      <c r="I31" s="11">
        <f t="shared" ca="1" si="0"/>
        <v>95</v>
      </c>
      <c r="J31" s="9" t="str">
        <f t="shared" ca="1" si="1"/>
        <v>NOT DUE</v>
      </c>
      <c r="K31" s="31"/>
      <c r="L31" s="75" t="s">
        <v>2782</v>
      </c>
    </row>
    <row r="32" spans="1:12" ht="25.5" x14ac:dyDescent="0.25">
      <c r="A32" s="9" t="s">
        <v>1384</v>
      </c>
      <c r="B32" s="14" t="s">
        <v>690</v>
      </c>
      <c r="C32" s="31" t="s">
        <v>692</v>
      </c>
      <c r="D32" s="20" t="s">
        <v>1</v>
      </c>
      <c r="E32" s="7">
        <v>43970</v>
      </c>
      <c r="F32" s="7">
        <v>44506</v>
      </c>
      <c r="G32" s="34"/>
      <c r="H32" s="8">
        <f t="shared" si="5"/>
        <v>44688</v>
      </c>
      <c r="I32" s="11">
        <f t="shared" ca="1" si="0"/>
        <v>95</v>
      </c>
      <c r="J32" s="9" t="str">
        <f t="shared" ca="1" si="1"/>
        <v>NOT DUE</v>
      </c>
      <c r="K32" s="31" t="s">
        <v>715</v>
      </c>
      <c r="L32" s="75" t="s">
        <v>2782</v>
      </c>
    </row>
    <row r="33" spans="1:12" ht="20.100000000000001" customHeight="1" x14ac:dyDescent="0.25">
      <c r="A33" s="9" t="s">
        <v>1385</v>
      </c>
      <c r="B33" s="32" t="s">
        <v>693</v>
      </c>
      <c r="C33" s="31" t="s">
        <v>692</v>
      </c>
      <c r="D33" s="20" t="s">
        <v>1</v>
      </c>
      <c r="E33" s="7">
        <v>43970</v>
      </c>
      <c r="F33" s="7">
        <v>44506</v>
      </c>
      <c r="G33" s="34"/>
      <c r="H33" s="8">
        <f t="shared" si="5"/>
        <v>44688</v>
      </c>
      <c r="I33" s="11">
        <f t="shared" ca="1" si="0"/>
        <v>95</v>
      </c>
      <c r="J33" s="9" t="str">
        <f t="shared" ca="1" si="1"/>
        <v>NOT DUE</v>
      </c>
      <c r="K33" s="31" t="s">
        <v>715</v>
      </c>
      <c r="L33" s="75" t="s">
        <v>2782</v>
      </c>
    </row>
    <row r="34" spans="1:12" x14ac:dyDescent="0.25">
      <c r="A34" s="9" t="s">
        <v>1386</v>
      </c>
      <c r="B34" s="32" t="s">
        <v>693</v>
      </c>
      <c r="C34" s="31" t="s">
        <v>694</v>
      </c>
      <c r="D34" s="20" t="s">
        <v>2</v>
      </c>
      <c r="E34" s="7">
        <v>43970</v>
      </c>
      <c r="F34" s="7">
        <v>44590</v>
      </c>
      <c r="G34" s="34"/>
      <c r="H34" s="8">
        <f t="shared" ref="H34:H37" si="7">F34+30</f>
        <v>44620</v>
      </c>
      <c r="I34" s="11">
        <f t="shared" ca="1" si="0"/>
        <v>27</v>
      </c>
      <c r="J34" s="9" t="str">
        <f t="shared" ca="1" si="1"/>
        <v>NOT DUE</v>
      </c>
      <c r="K34" s="31"/>
      <c r="L34" s="75" t="s">
        <v>2782</v>
      </c>
    </row>
    <row r="35" spans="1:12" ht="15" customHeight="1" x14ac:dyDescent="0.25">
      <c r="A35" s="9" t="s">
        <v>1387</v>
      </c>
      <c r="B35" s="32" t="s">
        <v>693</v>
      </c>
      <c r="C35" s="31" t="s">
        <v>695</v>
      </c>
      <c r="D35" s="20" t="s">
        <v>2</v>
      </c>
      <c r="E35" s="7">
        <v>43970</v>
      </c>
      <c r="F35" s="7">
        <v>44590</v>
      </c>
      <c r="G35" s="34"/>
      <c r="H35" s="8">
        <f t="shared" si="7"/>
        <v>44620</v>
      </c>
      <c r="I35" s="11">
        <f t="shared" ca="1" si="0"/>
        <v>27</v>
      </c>
      <c r="J35" s="9" t="str">
        <f t="shared" ca="1" si="1"/>
        <v>NOT DUE</v>
      </c>
      <c r="K35" s="31"/>
      <c r="L35" s="75" t="s">
        <v>2782</v>
      </c>
    </row>
    <row r="36" spans="1:12" x14ac:dyDescent="0.25">
      <c r="A36" s="9" t="s">
        <v>1388</v>
      </c>
      <c r="B36" s="32" t="s">
        <v>693</v>
      </c>
      <c r="C36" s="31" t="s">
        <v>696</v>
      </c>
      <c r="D36" s="20" t="s">
        <v>2</v>
      </c>
      <c r="E36" s="7">
        <v>43970</v>
      </c>
      <c r="F36" s="7">
        <v>44590</v>
      </c>
      <c r="G36" s="34"/>
      <c r="H36" s="8">
        <f t="shared" si="7"/>
        <v>44620</v>
      </c>
      <c r="I36" s="11">
        <f t="shared" ca="1" si="0"/>
        <v>27</v>
      </c>
      <c r="J36" s="9" t="str">
        <f t="shared" ca="1" si="1"/>
        <v>NOT DUE</v>
      </c>
      <c r="K36" s="31"/>
      <c r="L36" s="75" t="s">
        <v>2782</v>
      </c>
    </row>
    <row r="37" spans="1:12" x14ac:dyDescent="0.25">
      <c r="A37" s="9" t="s">
        <v>1389</v>
      </c>
      <c r="B37" s="32" t="s">
        <v>693</v>
      </c>
      <c r="C37" s="31" t="s">
        <v>697</v>
      </c>
      <c r="D37" s="20" t="s">
        <v>2</v>
      </c>
      <c r="E37" s="7">
        <v>43970</v>
      </c>
      <c r="F37" s="7">
        <v>44590</v>
      </c>
      <c r="G37" s="34"/>
      <c r="H37" s="8">
        <f t="shared" si="7"/>
        <v>44620</v>
      </c>
      <c r="I37" s="11">
        <f t="shared" ca="1" si="0"/>
        <v>27</v>
      </c>
      <c r="J37" s="9" t="str">
        <f t="shared" ca="1" si="1"/>
        <v>NOT DUE</v>
      </c>
      <c r="K37" s="31"/>
      <c r="L37" s="75" t="s">
        <v>2782</v>
      </c>
    </row>
    <row r="38" spans="1:12" ht="15" customHeight="1" x14ac:dyDescent="0.25">
      <c r="A38" s="9" t="s">
        <v>1390</v>
      </c>
      <c r="B38" s="14" t="s">
        <v>374</v>
      </c>
      <c r="C38" s="31" t="s">
        <v>698</v>
      </c>
      <c r="D38" s="20" t="s">
        <v>89</v>
      </c>
      <c r="E38" s="7">
        <v>43970</v>
      </c>
      <c r="F38" s="7">
        <v>44324</v>
      </c>
      <c r="G38" s="34"/>
      <c r="H38" s="8">
        <f t="shared" ref="H38:H44" si="8">F38+365</f>
        <v>44689</v>
      </c>
      <c r="I38" s="11">
        <f t="shared" ca="1" si="0"/>
        <v>96</v>
      </c>
      <c r="J38" s="9" t="str">
        <f t="shared" ca="1" si="1"/>
        <v>NOT DUE</v>
      </c>
      <c r="K38" s="31" t="s">
        <v>716</v>
      </c>
      <c r="L38" s="10"/>
    </row>
    <row r="39" spans="1:12" x14ac:dyDescent="0.25">
      <c r="A39" s="9" t="s">
        <v>1391</v>
      </c>
      <c r="B39" s="14" t="s">
        <v>374</v>
      </c>
      <c r="C39" s="31" t="s">
        <v>699</v>
      </c>
      <c r="D39" s="20" t="s">
        <v>89</v>
      </c>
      <c r="E39" s="7">
        <v>43970</v>
      </c>
      <c r="F39" s="7">
        <v>44324</v>
      </c>
      <c r="G39" s="34"/>
      <c r="H39" s="8">
        <f t="shared" si="8"/>
        <v>44689</v>
      </c>
      <c r="I39" s="11">
        <f t="shared" ca="1" si="0"/>
        <v>96</v>
      </c>
      <c r="J39" s="9" t="str">
        <f t="shared" ca="1" si="1"/>
        <v>NOT DUE</v>
      </c>
      <c r="K39" s="31"/>
      <c r="L39" s="10"/>
    </row>
    <row r="40" spans="1:12" ht="15" customHeight="1" x14ac:dyDescent="0.25">
      <c r="A40" s="9" t="s">
        <v>1392</v>
      </c>
      <c r="B40" s="14" t="s">
        <v>478</v>
      </c>
      <c r="C40" s="31" t="s">
        <v>700</v>
      </c>
      <c r="D40" s="20" t="s">
        <v>89</v>
      </c>
      <c r="E40" s="7">
        <v>43970</v>
      </c>
      <c r="F40" s="7">
        <v>44324</v>
      </c>
      <c r="G40" s="34"/>
      <c r="H40" s="8">
        <f t="shared" si="8"/>
        <v>44689</v>
      </c>
      <c r="I40" s="11">
        <f t="shared" ca="1" si="0"/>
        <v>96</v>
      </c>
      <c r="J40" s="9" t="str">
        <f t="shared" ca="1" si="1"/>
        <v>NOT DUE</v>
      </c>
      <c r="K40" s="31"/>
      <c r="L40" s="10"/>
    </row>
    <row r="41" spans="1:12" x14ac:dyDescent="0.25">
      <c r="A41" s="9" t="s">
        <v>1393</v>
      </c>
      <c r="B41" s="14" t="s">
        <v>766</v>
      </c>
      <c r="C41" s="31" t="s">
        <v>701</v>
      </c>
      <c r="D41" s="20" t="s">
        <v>89</v>
      </c>
      <c r="E41" s="7">
        <v>43970</v>
      </c>
      <c r="F41" s="7">
        <v>44324</v>
      </c>
      <c r="G41" s="34"/>
      <c r="H41" s="8">
        <f t="shared" si="8"/>
        <v>44689</v>
      </c>
      <c r="I41" s="11">
        <f t="shared" ca="1" si="0"/>
        <v>96</v>
      </c>
      <c r="J41" s="9" t="str">
        <f t="shared" ca="1" si="1"/>
        <v>NOT DUE</v>
      </c>
      <c r="K41" s="31"/>
      <c r="L41" s="10"/>
    </row>
    <row r="42" spans="1:12" x14ac:dyDescent="0.25">
      <c r="A42" s="9" t="s">
        <v>1394</v>
      </c>
      <c r="B42" s="14" t="s">
        <v>478</v>
      </c>
      <c r="C42" s="31" t="s">
        <v>702</v>
      </c>
      <c r="D42" s="20" t="s">
        <v>89</v>
      </c>
      <c r="E42" s="7">
        <v>43970</v>
      </c>
      <c r="F42" s="7">
        <v>44324</v>
      </c>
      <c r="G42" s="34"/>
      <c r="H42" s="8">
        <f t="shared" si="8"/>
        <v>44689</v>
      </c>
      <c r="I42" s="11">
        <f t="shared" ca="1" si="0"/>
        <v>96</v>
      </c>
      <c r="J42" s="9" t="str">
        <f t="shared" ca="1" si="1"/>
        <v>NOT DUE</v>
      </c>
      <c r="K42" s="31"/>
      <c r="L42" s="10" t="s">
        <v>2287</v>
      </c>
    </row>
    <row r="43" spans="1:12" ht="25.5" x14ac:dyDescent="0.25">
      <c r="A43" s="9" t="s">
        <v>1395</v>
      </c>
      <c r="B43" s="14" t="s">
        <v>703</v>
      </c>
      <c r="C43" s="31" t="s">
        <v>704</v>
      </c>
      <c r="D43" s="20" t="s">
        <v>89</v>
      </c>
      <c r="E43" s="7">
        <v>43970</v>
      </c>
      <c r="F43" s="7">
        <v>44324</v>
      </c>
      <c r="G43" s="34"/>
      <c r="H43" s="8">
        <f t="shared" si="8"/>
        <v>44689</v>
      </c>
      <c r="I43" s="11">
        <f t="shared" ca="1" si="0"/>
        <v>96</v>
      </c>
      <c r="J43" s="9" t="str">
        <f t="shared" ca="1" si="1"/>
        <v>NOT DUE</v>
      </c>
      <c r="K43" s="31"/>
      <c r="L43" s="10" t="s">
        <v>2287</v>
      </c>
    </row>
    <row r="44" spans="1:12" x14ac:dyDescent="0.25">
      <c r="A44" s="9" t="s">
        <v>1396</v>
      </c>
      <c r="B44" s="14" t="s">
        <v>705</v>
      </c>
      <c r="C44" s="31" t="s">
        <v>706</v>
      </c>
      <c r="D44" s="20" t="s">
        <v>89</v>
      </c>
      <c r="E44" s="7">
        <v>43970</v>
      </c>
      <c r="F44" s="7">
        <v>44324</v>
      </c>
      <c r="G44" s="34"/>
      <c r="H44" s="8">
        <f t="shared" si="8"/>
        <v>44689</v>
      </c>
      <c r="I44" s="11">
        <f t="shared" ca="1" si="0"/>
        <v>96</v>
      </c>
      <c r="J44" s="9" t="str">
        <f t="shared" ca="1" si="1"/>
        <v>NOT DUE</v>
      </c>
      <c r="K44" s="31"/>
      <c r="L44" s="10"/>
    </row>
    <row r="45" spans="1:12" ht="38.25" x14ac:dyDescent="0.25">
      <c r="A45" s="9" t="s">
        <v>1397</v>
      </c>
      <c r="B45" s="32" t="s">
        <v>707</v>
      </c>
      <c r="C45" s="31" t="s">
        <v>708</v>
      </c>
      <c r="D45" s="20" t="s">
        <v>2</v>
      </c>
      <c r="E45" s="7">
        <v>43970</v>
      </c>
      <c r="F45" s="7">
        <v>44590</v>
      </c>
      <c r="G45" s="34"/>
      <c r="H45" s="8">
        <f t="shared" ref="H45:H46" si="9">F45+30</f>
        <v>44620</v>
      </c>
      <c r="I45" s="11">
        <f t="shared" ca="1" si="0"/>
        <v>27</v>
      </c>
      <c r="J45" s="9" t="str">
        <f t="shared" ca="1" si="1"/>
        <v>NOT DUE</v>
      </c>
      <c r="K45" s="31"/>
      <c r="L45" s="10" t="s">
        <v>3102</v>
      </c>
    </row>
    <row r="46" spans="1:12" ht="25.5" x14ac:dyDescent="0.25">
      <c r="A46" s="9" t="s">
        <v>1398</v>
      </c>
      <c r="B46" s="32" t="s">
        <v>709</v>
      </c>
      <c r="C46" s="31" t="s">
        <v>710</v>
      </c>
      <c r="D46" s="20" t="s">
        <v>2</v>
      </c>
      <c r="E46" s="7">
        <v>43970</v>
      </c>
      <c r="F46" s="7">
        <v>44590</v>
      </c>
      <c r="G46" s="34"/>
      <c r="H46" s="8">
        <f t="shared" si="9"/>
        <v>44620</v>
      </c>
      <c r="I46" s="11">
        <f t="shared" ca="1" si="0"/>
        <v>27</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3322</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2" sqref="D2:E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89" t="s">
        <v>3</v>
      </c>
      <c r="B1" s="189"/>
      <c r="C1" s="15" t="s">
        <v>3105</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781</v>
      </c>
      <c r="D3" s="190" t="s">
        <v>9</v>
      </c>
      <c r="E3" s="190"/>
      <c r="F3" s="3" t="s">
        <v>780</v>
      </c>
    </row>
    <row r="4" spans="1:12" ht="18" customHeight="1" x14ac:dyDescent="0.25">
      <c r="A4" s="189" t="s">
        <v>22</v>
      </c>
      <c r="B4" s="189"/>
      <c r="C4" s="17" t="s">
        <v>782</v>
      </c>
      <c r="D4" s="190" t="s">
        <v>10</v>
      </c>
      <c r="E4" s="190"/>
      <c r="F4" s="34"/>
    </row>
    <row r="5" spans="1:12" ht="18" customHeight="1" x14ac:dyDescent="0.25">
      <c r="A5" s="189" t="s">
        <v>23</v>
      </c>
      <c r="B5" s="189"/>
      <c r="C5" s="18" t="s">
        <v>783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778</v>
      </c>
      <c r="B8" s="31" t="s">
        <v>774</v>
      </c>
      <c r="C8" s="31" t="s">
        <v>775</v>
      </c>
      <c r="D8" s="21" t="s">
        <v>1</v>
      </c>
      <c r="E8" s="7">
        <v>43970</v>
      </c>
      <c r="F8" s="7">
        <v>44507</v>
      </c>
      <c r="G8" s="34"/>
      <c r="H8" s="8">
        <f t="shared" ref="H8" si="0">F8+182</f>
        <v>44689</v>
      </c>
      <c r="I8" s="11">
        <f t="shared" ref="I8" ca="1" si="1">IF(ISBLANK(H8),"",H8-DATE(YEAR(NOW()),MONTH(NOW()),DAY(NOW())))</f>
        <v>96</v>
      </c>
      <c r="J8" s="9" t="str">
        <f ca="1">IF(I8="","",IF(I8&lt;0,"OVERDUE","NOT DUE"))</f>
        <v>NOT DUE</v>
      </c>
      <c r="K8" s="14"/>
      <c r="L8" s="10"/>
    </row>
    <row r="9" spans="1:12" ht="25.5" x14ac:dyDescent="0.25">
      <c r="A9" s="9" t="s">
        <v>779</v>
      </c>
      <c r="B9" s="31" t="s">
        <v>776</v>
      </c>
      <c r="C9" s="31" t="s">
        <v>777</v>
      </c>
      <c r="D9" s="21" t="s">
        <v>1</v>
      </c>
      <c r="E9" s="7">
        <v>43970</v>
      </c>
      <c r="F9" s="7">
        <v>44507</v>
      </c>
      <c r="G9" s="34"/>
      <c r="H9" s="8">
        <f t="shared" ref="H9" si="2">F9+182</f>
        <v>44689</v>
      </c>
      <c r="I9" s="11">
        <f t="shared" ref="I9" ca="1" si="3">IF(ISBLANK(H9),"",H9-DATE(YEAR(NOW()),MONTH(NOW()),DAY(NOW())))</f>
        <v>96</v>
      </c>
      <c r="J9" s="9" t="str">
        <f t="shared" ref="J9" ca="1" si="4">IF(I9="","",IF(I9&lt;0,"OVERDUE","NOT DUE"))</f>
        <v>NOT DUE</v>
      </c>
      <c r="K9" s="14"/>
      <c r="L9" s="10"/>
    </row>
    <row r="14" spans="1:12" x14ac:dyDescent="0.25">
      <c r="B14" t="s">
        <v>1414</v>
      </c>
      <c r="D14" s="27" t="s">
        <v>1415</v>
      </c>
      <c r="G14" t="s">
        <v>1416</v>
      </c>
    </row>
    <row r="16" spans="1:12" x14ac:dyDescent="0.25">
      <c r="C16" s="71"/>
      <c r="G16" s="72"/>
      <c r="H16" s="72"/>
    </row>
    <row r="17" spans="2:8" x14ac:dyDescent="0.25">
      <c r="B17" s="23"/>
      <c r="C17" s="69"/>
      <c r="D17" s="192"/>
      <c r="E17" s="192"/>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sheetProtection selectLockedCells="1"/>
  <mergeCells count="13">
    <mergeCell ref="G19:H19"/>
    <mergeCell ref="A4:B4"/>
    <mergeCell ref="D4:E4"/>
    <mergeCell ref="A5:B5"/>
    <mergeCell ref="A1:B1"/>
    <mergeCell ref="D1:E1"/>
    <mergeCell ref="A2:B2"/>
    <mergeCell ref="D2:E2"/>
    <mergeCell ref="A3:B3"/>
    <mergeCell ref="D3:E3"/>
    <mergeCell ref="G18:H18"/>
    <mergeCell ref="D17:E17"/>
    <mergeCell ref="D18:E18"/>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772</v>
      </c>
      <c r="D3" s="190" t="s">
        <v>9</v>
      </c>
      <c r="E3" s="190"/>
      <c r="F3" s="3" t="s">
        <v>1280</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1281</v>
      </c>
      <c r="B8" s="14" t="s">
        <v>651</v>
      </c>
      <c r="C8" s="31" t="s">
        <v>392</v>
      </c>
      <c r="D8" s="20" t="s">
        <v>2</v>
      </c>
      <c r="E8" s="7">
        <v>43970</v>
      </c>
      <c r="F8" s="7">
        <v>44590</v>
      </c>
      <c r="G8" s="34"/>
      <c r="H8" s="8">
        <f>F8+30</f>
        <v>44620</v>
      </c>
      <c r="I8" s="11">
        <f t="shared" ref="I8:I46" ca="1" si="0">IF(ISBLANK(H8),"",H8-DATE(YEAR(NOW()),MONTH(NOW()),DAY(NOW())))</f>
        <v>27</v>
      </c>
      <c r="J8" s="9" t="str">
        <f t="shared" ref="J8:J46" ca="1" si="1">IF(I8="","",IF(I8&lt;0,"OVERDUE","NOT DUE"))</f>
        <v>NOT DUE</v>
      </c>
      <c r="K8" s="31"/>
      <c r="L8" s="10" t="s">
        <v>3102</v>
      </c>
    </row>
    <row r="9" spans="1:12" x14ac:dyDescent="0.25">
      <c r="A9" s="9" t="s">
        <v>1282</v>
      </c>
      <c r="B9" s="14" t="s">
        <v>762</v>
      </c>
      <c r="C9" s="31" t="s">
        <v>763</v>
      </c>
      <c r="D9" s="20" t="s">
        <v>2</v>
      </c>
      <c r="E9" s="7">
        <v>43970</v>
      </c>
      <c r="F9" s="7">
        <v>44590</v>
      </c>
      <c r="G9" s="34"/>
      <c r="H9" s="8">
        <f t="shared" ref="H9:H15" si="2">F9+30</f>
        <v>44620</v>
      </c>
      <c r="I9" s="11">
        <f t="shared" ca="1" si="0"/>
        <v>27</v>
      </c>
      <c r="J9" s="9" t="str">
        <f t="shared" ca="1" si="1"/>
        <v>NOT DUE</v>
      </c>
      <c r="K9" s="31"/>
      <c r="L9" s="10" t="s">
        <v>3102</v>
      </c>
    </row>
    <row r="10" spans="1:12" x14ac:dyDescent="0.25">
      <c r="A10" s="9" t="s">
        <v>1283</v>
      </c>
      <c r="B10" s="14" t="s">
        <v>764</v>
      </c>
      <c r="C10" s="31" t="s">
        <v>763</v>
      </c>
      <c r="D10" s="20" t="s">
        <v>2</v>
      </c>
      <c r="E10" s="7">
        <v>43970</v>
      </c>
      <c r="F10" s="7">
        <v>44590</v>
      </c>
      <c r="G10" s="34"/>
      <c r="H10" s="8">
        <f t="shared" si="2"/>
        <v>44620</v>
      </c>
      <c r="I10" s="11">
        <f t="shared" ca="1" si="0"/>
        <v>27</v>
      </c>
      <c r="J10" s="9" t="str">
        <f t="shared" ca="1" si="1"/>
        <v>NOT DUE</v>
      </c>
      <c r="K10" s="31"/>
      <c r="L10" s="10" t="s">
        <v>3102</v>
      </c>
    </row>
    <row r="11" spans="1:12" x14ac:dyDescent="0.25">
      <c r="A11" s="9" t="s">
        <v>1284</v>
      </c>
      <c r="B11" s="14" t="s">
        <v>711</v>
      </c>
      <c r="C11" s="31" t="s">
        <v>763</v>
      </c>
      <c r="D11" s="20" t="s">
        <v>2</v>
      </c>
      <c r="E11" s="7">
        <v>43970</v>
      </c>
      <c r="F11" s="7">
        <v>44590</v>
      </c>
      <c r="G11" s="34"/>
      <c r="H11" s="8">
        <f t="shared" si="2"/>
        <v>44620</v>
      </c>
      <c r="I11" s="11">
        <f t="shared" ca="1" si="0"/>
        <v>27</v>
      </c>
      <c r="J11" s="9" t="str">
        <f t="shared" ca="1" si="1"/>
        <v>NOT DUE</v>
      </c>
      <c r="K11" s="31"/>
      <c r="L11" s="10" t="s">
        <v>3102</v>
      </c>
    </row>
    <row r="12" spans="1:12" x14ac:dyDescent="0.25">
      <c r="A12" s="9" t="s">
        <v>1285</v>
      </c>
      <c r="B12" s="14" t="s">
        <v>652</v>
      </c>
      <c r="C12" s="31" t="s">
        <v>653</v>
      </c>
      <c r="D12" s="20" t="s">
        <v>2</v>
      </c>
      <c r="E12" s="7">
        <v>43970</v>
      </c>
      <c r="F12" s="7">
        <v>44590</v>
      </c>
      <c r="G12" s="34"/>
      <c r="H12" s="8">
        <f t="shared" si="2"/>
        <v>44620</v>
      </c>
      <c r="I12" s="11">
        <f t="shared" ca="1" si="0"/>
        <v>27</v>
      </c>
      <c r="J12" s="9" t="str">
        <f t="shared" ca="1" si="1"/>
        <v>NOT DUE</v>
      </c>
      <c r="K12" s="31"/>
      <c r="L12" s="10" t="s">
        <v>3102</v>
      </c>
    </row>
    <row r="13" spans="1:12" x14ac:dyDescent="0.25">
      <c r="A13" s="9" t="s">
        <v>1286</v>
      </c>
      <c r="B13" s="32" t="s">
        <v>656</v>
      </c>
      <c r="C13" s="31" t="s">
        <v>657</v>
      </c>
      <c r="D13" s="20" t="s">
        <v>2</v>
      </c>
      <c r="E13" s="7">
        <v>43970</v>
      </c>
      <c r="F13" s="7">
        <v>44590</v>
      </c>
      <c r="G13" s="34"/>
      <c r="H13" s="8">
        <f t="shared" si="2"/>
        <v>44620</v>
      </c>
      <c r="I13" s="11">
        <f t="shared" ca="1" si="0"/>
        <v>27</v>
      </c>
      <c r="J13" s="9" t="str">
        <f t="shared" ca="1" si="1"/>
        <v>NOT DUE</v>
      </c>
      <c r="K13" s="31"/>
      <c r="L13" s="10" t="s">
        <v>3102</v>
      </c>
    </row>
    <row r="14" spans="1:12" x14ac:dyDescent="0.25">
      <c r="A14" s="9" t="s">
        <v>1287</v>
      </c>
      <c r="B14" s="14" t="s">
        <v>658</v>
      </c>
      <c r="C14" s="31" t="s">
        <v>659</v>
      </c>
      <c r="D14" s="20" t="s">
        <v>2</v>
      </c>
      <c r="E14" s="7">
        <v>43970</v>
      </c>
      <c r="F14" s="7">
        <v>44590</v>
      </c>
      <c r="G14" s="34"/>
      <c r="H14" s="8">
        <f t="shared" si="2"/>
        <v>44620</v>
      </c>
      <c r="I14" s="11">
        <f t="shared" ca="1" si="0"/>
        <v>27</v>
      </c>
      <c r="J14" s="9" t="str">
        <f t="shared" ca="1" si="1"/>
        <v>NOT DUE</v>
      </c>
      <c r="K14" s="31"/>
      <c r="L14" s="10" t="s">
        <v>3102</v>
      </c>
    </row>
    <row r="15" spans="1:12" ht="25.5" x14ac:dyDescent="0.25">
      <c r="A15" s="9" t="s">
        <v>1288</v>
      </c>
      <c r="B15" s="14" t="s">
        <v>660</v>
      </c>
      <c r="C15" s="31" t="s">
        <v>661</v>
      </c>
      <c r="D15" s="20" t="s">
        <v>2</v>
      </c>
      <c r="E15" s="7">
        <v>43970</v>
      </c>
      <c r="F15" s="7">
        <v>44590</v>
      </c>
      <c r="G15" s="34"/>
      <c r="H15" s="8">
        <f t="shared" si="2"/>
        <v>44620</v>
      </c>
      <c r="I15" s="11">
        <f t="shared" ca="1" si="0"/>
        <v>27</v>
      </c>
      <c r="J15" s="9" t="str">
        <f t="shared" ca="1" si="1"/>
        <v>NOT DUE</v>
      </c>
      <c r="K15" s="31"/>
      <c r="L15" s="10" t="s">
        <v>3102</v>
      </c>
    </row>
    <row r="16" spans="1:12" x14ac:dyDescent="0.25">
      <c r="A16" s="9" t="s">
        <v>1289</v>
      </c>
      <c r="B16" s="14" t="s">
        <v>662</v>
      </c>
      <c r="C16" s="31" t="s">
        <v>663</v>
      </c>
      <c r="D16" s="20" t="s">
        <v>377</v>
      </c>
      <c r="E16" s="7">
        <v>43970</v>
      </c>
      <c r="F16" s="7">
        <v>44590</v>
      </c>
      <c r="G16" s="34"/>
      <c r="H16" s="8">
        <f t="shared" ref="H16" si="3">F16+90</f>
        <v>44680</v>
      </c>
      <c r="I16" s="11">
        <f t="shared" ca="1" si="0"/>
        <v>87</v>
      </c>
      <c r="J16" s="9" t="str">
        <f t="shared" ca="1" si="1"/>
        <v>NOT DUE</v>
      </c>
      <c r="K16" s="31"/>
      <c r="L16" s="10" t="s">
        <v>3102</v>
      </c>
    </row>
    <row r="17" spans="1:12" ht="30.75" customHeight="1" x14ac:dyDescent="0.25">
      <c r="A17" s="9" t="s">
        <v>1290</v>
      </c>
      <c r="B17" s="14" t="s">
        <v>668</v>
      </c>
      <c r="C17" s="31" t="s">
        <v>669</v>
      </c>
      <c r="D17" s="20" t="s">
        <v>89</v>
      </c>
      <c r="E17" s="7">
        <v>43970</v>
      </c>
      <c r="F17" s="7">
        <v>44324</v>
      </c>
      <c r="G17" s="34"/>
      <c r="H17" s="8">
        <f>F17+365</f>
        <v>44689</v>
      </c>
      <c r="I17" s="11">
        <f t="shared" ca="1" si="0"/>
        <v>96</v>
      </c>
      <c r="J17" s="9" t="str">
        <f t="shared" ca="1" si="1"/>
        <v>NOT DUE</v>
      </c>
      <c r="K17" s="31" t="s">
        <v>713</v>
      </c>
      <c r="L17" s="10" t="s">
        <v>2782</v>
      </c>
    </row>
    <row r="18" spans="1:12" ht="15" customHeight="1" x14ac:dyDescent="0.25">
      <c r="A18" s="9" t="s">
        <v>1291</v>
      </c>
      <c r="B18" s="14" t="s">
        <v>491</v>
      </c>
      <c r="C18" s="31" t="s">
        <v>670</v>
      </c>
      <c r="D18" s="20" t="s">
        <v>89</v>
      </c>
      <c r="E18" s="7">
        <v>43970</v>
      </c>
      <c r="F18" s="7">
        <v>44324</v>
      </c>
      <c r="G18" s="34"/>
      <c r="H18" s="8">
        <f t="shared" ref="H18:H21" si="4">F18+365</f>
        <v>44689</v>
      </c>
      <c r="I18" s="11">
        <f t="shared" ca="1" si="0"/>
        <v>96</v>
      </c>
      <c r="J18" s="9" t="str">
        <f t="shared" ca="1" si="1"/>
        <v>NOT DUE</v>
      </c>
      <c r="K18" s="31"/>
      <c r="L18" s="10" t="s">
        <v>3095</v>
      </c>
    </row>
    <row r="19" spans="1:12" x14ac:dyDescent="0.25">
      <c r="A19" s="9" t="s">
        <v>1292</v>
      </c>
      <c r="B19" s="14" t="s">
        <v>671</v>
      </c>
      <c r="C19" s="31" t="s">
        <v>672</v>
      </c>
      <c r="D19" s="20" t="s">
        <v>89</v>
      </c>
      <c r="E19" s="7">
        <v>43970</v>
      </c>
      <c r="F19" s="7">
        <v>44324</v>
      </c>
      <c r="G19" s="34"/>
      <c r="H19" s="8">
        <f t="shared" si="4"/>
        <v>44689</v>
      </c>
      <c r="I19" s="11">
        <f t="shared" ca="1" si="0"/>
        <v>96</v>
      </c>
      <c r="J19" s="9" t="str">
        <f t="shared" ca="1" si="1"/>
        <v>NOT DUE</v>
      </c>
      <c r="K19" s="31"/>
      <c r="L19" s="10"/>
    </row>
    <row r="20" spans="1:12" x14ac:dyDescent="0.25">
      <c r="A20" s="9" t="s">
        <v>1293</v>
      </c>
      <c r="B20" s="14" t="s">
        <v>675</v>
      </c>
      <c r="C20" s="31" t="s">
        <v>661</v>
      </c>
      <c r="D20" s="20" t="s">
        <v>89</v>
      </c>
      <c r="E20" s="7">
        <v>43970</v>
      </c>
      <c r="F20" s="7">
        <v>44324</v>
      </c>
      <c r="G20" s="34"/>
      <c r="H20" s="8">
        <f t="shared" si="4"/>
        <v>44689</v>
      </c>
      <c r="I20" s="11">
        <f t="shared" ca="1" si="0"/>
        <v>96</v>
      </c>
      <c r="J20" s="9" t="str">
        <f t="shared" ca="1" si="1"/>
        <v>NOT DUE</v>
      </c>
      <c r="K20" s="31"/>
      <c r="L20" s="10"/>
    </row>
    <row r="21" spans="1:12" x14ac:dyDescent="0.25">
      <c r="A21" s="9" t="s">
        <v>1294</v>
      </c>
      <c r="B21" s="14" t="s">
        <v>676</v>
      </c>
      <c r="C21" s="31" t="s">
        <v>677</v>
      </c>
      <c r="D21" s="20" t="s">
        <v>89</v>
      </c>
      <c r="E21" s="7">
        <v>43970</v>
      </c>
      <c r="F21" s="7">
        <v>44324</v>
      </c>
      <c r="G21" s="34"/>
      <c r="H21" s="8">
        <f t="shared" si="4"/>
        <v>44689</v>
      </c>
      <c r="I21" s="11">
        <f t="shared" ca="1" si="0"/>
        <v>96</v>
      </c>
      <c r="J21" s="9" t="str">
        <f t="shared" ca="1" si="1"/>
        <v>NOT DUE</v>
      </c>
      <c r="K21" s="31"/>
      <c r="L21" s="10"/>
    </row>
    <row r="22" spans="1:12" x14ac:dyDescent="0.25">
      <c r="A22" s="9" t="s">
        <v>1295</v>
      </c>
      <c r="B22" s="14" t="s">
        <v>491</v>
      </c>
      <c r="C22" s="31" t="s">
        <v>678</v>
      </c>
      <c r="D22" s="20" t="s">
        <v>1</v>
      </c>
      <c r="E22" s="7">
        <v>43970</v>
      </c>
      <c r="F22" s="7">
        <v>44506</v>
      </c>
      <c r="G22" s="34"/>
      <c r="H22" s="8">
        <f t="shared" ref="H22:H33" si="5">F22+182</f>
        <v>44688</v>
      </c>
      <c r="I22" s="11">
        <f t="shared" ca="1" si="0"/>
        <v>95</v>
      </c>
      <c r="J22" s="9" t="str">
        <f t="shared" ca="1" si="1"/>
        <v>NOT DUE</v>
      </c>
      <c r="K22" s="31"/>
      <c r="L22" s="10"/>
    </row>
    <row r="23" spans="1:12" x14ac:dyDescent="0.25">
      <c r="A23" s="9" t="s">
        <v>1296</v>
      </c>
      <c r="B23" s="14" t="s">
        <v>679</v>
      </c>
      <c r="C23" s="31" t="s">
        <v>678</v>
      </c>
      <c r="D23" s="20" t="s">
        <v>1</v>
      </c>
      <c r="E23" s="7">
        <v>43970</v>
      </c>
      <c r="F23" s="7">
        <v>44506</v>
      </c>
      <c r="G23" s="34"/>
      <c r="H23" s="8">
        <f t="shared" si="5"/>
        <v>44688</v>
      </c>
      <c r="I23" s="11">
        <f t="shared" ca="1" si="0"/>
        <v>95</v>
      </c>
      <c r="J23" s="9" t="str">
        <f t="shared" ca="1" si="1"/>
        <v>NOT DUE</v>
      </c>
      <c r="K23" s="31"/>
      <c r="L23" s="10"/>
    </row>
    <row r="24" spans="1:12" x14ac:dyDescent="0.25">
      <c r="A24" s="9" t="s">
        <v>1297</v>
      </c>
      <c r="B24" s="14" t="s">
        <v>680</v>
      </c>
      <c r="C24" s="31" t="s">
        <v>681</v>
      </c>
      <c r="D24" s="20" t="s">
        <v>1</v>
      </c>
      <c r="E24" s="7">
        <v>43970</v>
      </c>
      <c r="F24" s="7">
        <v>44506</v>
      </c>
      <c r="G24" s="34"/>
      <c r="H24" s="8">
        <f t="shared" si="5"/>
        <v>44688</v>
      </c>
      <c r="I24" s="11">
        <f t="shared" ca="1" si="0"/>
        <v>95</v>
      </c>
      <c r="J24" s="9" t="str">
        <f t="shared" ca="1" si="1"/>
        <v>NOT DUE</v>
      </c>
      <c r="K24" s="31"/>
      <c r="L24" s="10"/>
    </row>
    <row r="25" spans="1:12" x14ac:dyDescent="0.25">
      <c r="A25" s="9" t="s">
        <v>1298</v>
      </c>
      <c r="B25" s="14" t="s">
        <v>765</v>
      </c>
      <c r="C25" s="31" t="s">
        <v>681</v>
      </c>
      <c r="D25" s="20" t="s">
        <v>1</v>
      </c>
      <c r="E25" s="7">
        <v>43970</v>
      </c>
      <c r="F25" s="7">
        <v>44506</v>
      </c>
      <c r="G25" s="34"/>
      <c r="H25" s="8">
        <f t="shared" si="5"/>
        <v>44688</v>
      </c>
      <c r="I25" s="11">
        <f t="shared" ca="1" si="0"/>
        <v>95</v>
      </c>
      <c r="J25" s="9" t="str">
        <f t="shared" ca="1" si="1"/>
        <v>NOT DUE</v>
      </c>
      <c r="K25" s="31"/>
      <c r="L25" s="10"/>
    </row>
    <row r="26" spans="1:12" x14ac:dyDescent="0.25">
      <c r="A26" s="9" t="s">
        <v>1299</v>
      </c>
      <c r="B26" s="14" t="s">
        <v>683</v>
      </c>
      <c r="C26" s="31" t="s">
        <v>684</v>
      </c>
      <c r="D26" s="20" t="s">
        <v>1</v>
      </c>
      <c r="E26" s="7">
        <v>43970</v>
      </c>
      <c r="F26" s="7">
        <v>44506</v>
      </c>
      <c r="G26" s="34"/>
      <c r="H26" s="8">
        <f t="shared" si="5"/>
        <v>44688</v>
      </c>
      <c r="I26" s="11">
        <f t="shared" ca="1" si="0"/>
        <v>95</v>
      </c>
      <c r="J26" s="9" t="str">
        <f t="shared" ca="1" si="1"/>
        <v>NOT DUE</v>
      </c>
      <c r="K26" s="31"/>
      <c r="L26" s="10"/>
    </row>
    <row r="27" spans="1:12" x14ac:dyDescent="0.25">
      <c r="A27" s="9" t="s">
        <v>1300</v>
      </c>
      <c r="B27" s="14" t="s">
        <v>658</v>
      </c>
      <c r="C27" s="31" t="s">
        <v>684</v>
      </c>
      <c r="D27" s="20" t="s">
        <v>1</v>
      </c>
      <c r="E27" s="7">
        <v>43970</v>
      </c>
      <c r="F27" s="7">
        <v>44506</v>
      </c>
      <c r="G27" s="34"/>
      <c r="H27" s="8">
        <f t="shared" si="5"/>
        <v>44688</v>
      </c>
      <c r="I27" s="11">
        <f t="shared" ca="1" si="0"/>
        <v>95</v>
      </c>
      <c r="J27" s="9" t="str">
        <f t="shared" ca="1" si="1"/>
        <v>NOT DUE</v>
      </c>
      <c r="K27" s="31"/>
      <c r="L27" s="10"/>
    </row>
    <row r="28" spans="1:12" ht="25.5" x14ac:dyDescent="0.25">
      <c r="A28" s="9" t="s">
        <v>1301</v>
      </c>
      <c r="B28" s="14" t="s">
        <v>686</v>
      </c>
      <c r="C28" s="31" t="s">
        <v>687</v>
      </c>
      <c r="D28" s="20" t="s">
        <v>377</v>
      </c>
      <c r="E28" s="7">
        <v>43970</v>
      </c>
      <c r="F28" s="7">
        <v>44590</v>
      </c>
      <c r="G28" s="34"/>
      <c r="H28" s="8">
        <f>F28+90</f>
        <v>44680</v>
      </c>
      <c r="I28" s="11">
        <f ca="1">IF(ISBLANK(H28),"",H28-DATE(YEAR(NOW()),MONTH(NOW()),DAY(NOW())))</f>
        <v>87</v>
      </c>
      <c r="J28" s="9" t="str">
        <f t="shared" ca="1" si="1"/>
        <v>NOT DUE</v>
      </c>
      <c r="K28" s="31" t="s">
        <v>767</v>
      </c>
      <c r="L28" s="10" t="s">
        <v>3102</v>
      </c>
    </row>
    <row r="29" spans="1:12" x14ac:dyDescent="0.25">
      <c r="A29" s="9" t="s">
        <v>1302</v>
      </c>
      <c r="B29" s="14" t="s">
        <v>652</v>
      </c>
      <c r="C29" s="31" t="s">
        <v>688</v>
      </c>
      <c r="D29" s="20" t="s">
        <v>89</v>
      </c>
      <c r="E29" s="7">
        <v>43970</v>
      </c>
      <c r="F29" s="7">
        <v>44324</v>
      </c>
      <c r="G29" s="34"/>
      <c r="H29" s="8">
        <f t="shared" ref="H29:H30" si="6">F29+365</f>
        <v>44689</v>
      </c>
      <c r="I29" s="11">
        <f t="shared" ca="1" si="0"/>
        <v>96</v>
      </c>
      <c r="J29" s="9" t="str">
        <f t="shared" ca="1" si="1"/>
        <v>NOT DUE</v>
      </c>
      <c r="K29" s="31"/>
      <c r="L29" s="10"/>
    </row>
    <row r="30" spans="1:12" ht="25.5" x14ac:dyDescent="0.25">
      <c r="A30" s="9" t="s">
        <v>1303</v>
      </c>
      <c r="B30" s="14" t="s">
        <v>652</v>
      </c>
      <c r="C30" s="31" t="s">
        <v>689</v>
      </c>
      <c r="D30" s="20" t="s">
        <v>89</v>
      </c>
      <c r="E30" s="7">
        <v>43970</v>
      </c>
      <c r="F30" s="7">
        <v>44324</v>
      </c>
      <c r="G30" s="34"/>
      <c r="H30" s="8">
        <f t="shared" si="6"/>
        <v>44689</v>
      </c>
      <c r="I30" s="11">
        <f t="shared" ca="1" si="0"/>
        <v>96</v>
      </c>
      <c r="J30" s="9" t="str">
        <f t="shared" ca="1" si="1"/>
        <v>NOT DUE</v>
      </c>
      <c r="K30" s="31"/>
      <c r="L30" s="10"/>
    </row>
    <row r="31" spans="1:12" ht="25.5" x14ac:dyDescent="0.25">
      <c r="A31" s="9" t="s">
        <v>1304</v>
      </c>
      <c r="B31" s="14" t="s">
        <v>690</v>
      </c>
      <c r="C31" s="31" t="s">
        <v>691</v>
      </c>
      <c r="D31" s="20" t="s">
        <v>1</v>
      </c>
      <c r="E31" s="7">
        <v>43970</v>
      </c>
      <c r="F31" s="7">
        <v>44506</v>
      </c>
      <c r="G31" s="34"/>
      <c r="H31" s="8">
        <f t="shared" si="5"/>
        <v>44688</v>
      </c>
      <c r="I31" s="11">
        <f t="shared" ca="1" si="0"/>
        <v>95</v>
      </c>
      <c r="J31" s="9" t="str">
        <f t="shared" ca="1" si="1"/>
        <v>NOT DUE</v>
      </c>
      <c r="K31" s="31"/>
      <c r="L31" s="75" t="s">
        <v>2782</v>
      </c>
    </row>
    <row r="32" spans="1:12" ht="25.5" x14ac:dyDescent="0.25">
      <c r="A32" s="9" t="s">
        <v>1305</v>
      </c>
      <c r="B32" s="14" t="s">
        <v>690</v>
      </c>
      <c r="C32" s="31" t="s">
        <v>692</v>
      </c>
      <c r="D32" s="20" t="s">
        <v>1</v>
      </c>
      <c r="E32" s="7">
        <v>43970</v>
      </c>
      <c r="F32" s="7">
        <v>44506</v>
      </c>
      <c r="G32" s="34"/>
      <c r="H32" s="8">
        <f t="shared" si="5"/>
        <v>44688</v>
      </c>
      <c r="I32" s="11">
        <f t="shared" ca="1" si="0"/>
        <v>95</v>
      </c>
      <c r="J32" s="9" t="str">
        <f t="shared" ca="1" si="1"/>
        <v>NOT DUE</v>
      </c>
      <c r="K32" s="31" t="s">
        <v>715</v>
      </c>
      <c r="L32" s="75" t="s">
        <v>2782</v>
      </c>
    </row>
    <row r="33" spans="1:12" ht="20.100000000000001" customHeight="1" x14ac:dyDescent="0.25">
      <c r="A33" s="9" t="s">
        <v>1306</v>
      </c>
      <c r="B33" s="32" t="s">
        <v>693</v>
      </c>
      <c r="C33" s="31" t="s">
        <v>692</v>
      </c>
      <c r="D33" s="20" t="s">
        <v>1</v>
      </c>
      <c r="E33" s="7">
        <v>43970</v>
      </c>
      <c r="F33" s="7">
        <v>44506</v>
      </c>
      <c r="G33" s="34"/>
      <c r="H33" s="8">
        <f t="shared" si="5"/>
        <v>44688</v>
      </c>
      <c r="I33" s="11">
        <f t="shared" ca="1" si="0"/>
        <v>95</v>
      </c>
      <c r="J33" s="9" t="str">
        <f t="shared" ca="1" si="1"/>
        <v>NOT DUE</v>
      </c>
      <c r="K33" s="31" t="s">
        <v>715</v>
      </c>
      <c r="L33" s="75" t="s">
        <v>2782</v>
      </c>
    </row>
    <row r="34" spans="1:12" x14ac:dyDescent="0.25">
      <c r="A34" s="9" t="s">
        <v>1307</v>
      </c>
      <c r="B34" s="32" t="s">
        <v>693</v>
      </c>
      <c r="C34" s="31" t="s">
        <v>694</v>
      </c>
      <c r="D34" s="20" t="s">
        <v>2</v>
      </c>
      <c r="E34" s="7">
        <v>43970</v>
      </c>
      <c r="F34" s="7">
        <v>44590</v>
      </c>
      <c r="G34" s="34"/>
      <c r="H34" s="8">
        <f t="shared" ref="H34:H37" si="7">F34+30</f>
        <v>44620</v>
      </c>
      <c r="I34" s="11">
        <f t="shared" ca="1" si="0"/>
        <v>27</v>
      </c>
      <c r="J34" s="9" t="str">
        <f t="shared" ca="1" si="1"/>
        <v>NOT DUE</v>
      </c>
      <c r="K34" s="31"/>
      <c r="L34" s="75" t="s">
        <v>2782</v>
      </c>
    </row>
    <row r="35" spans="1:12" ht="15" customHeight="1" x14ac:dyDescent="0.25">
      <c r="A35" s="9" t="s">
        <v>1308</v>
      </c>
      <c r="B35" s="32" t="s">
        <v>693</v>
      </c>
      <c r="C35" s="31" t="s">
        <v>695</v>
      </c>
      <c r="D35" s="20" t="s">
        <v>2</v>
      </c>
      <c r="E35" s="7">
        <v>43970</v>
      </c>
      <c r="F35" s="7">
        <v>44590</v>
      </c>
      <c r="G35" s="34"/>
      <c r="H35" s="8">
        <f t="shared" si="7"/>
        <v>44620</v>
      </c>
      <c r="I35" s="11">
        <f t="shared" ca="1" si="0"/>
        <v>27</v>
      </c>
      <c r="J35" s="9" t="str">
        <f t="shared" ca="1" si="1"/>
        <v>NOT DUE</v>
      </c>
      <c r="K35" s="31"/>
      <c r="L35" s="75" t="s">
        <v>2782</v>
      </c>
    </row>
    <row r="36" spans="1:12" x14ac:dyDescent="0.25">
      <c r="A36" s="9" t="s">
        <v>1309</v>
      </c>
      <c r="B36" s="32" t="s">
        <v>693</v>
      </c>
      <c r="C36" s="31" t="s">
        <v>696</v>
      </c>
      <c r="D36" s="20" t="s">
        <v>2</v>
      </c>
      <c r="E36" s="7">
        <v>43970</v>
      </c>
      <c r="F36" s="7">
        <v>44590</v>
      </c>
      <c r="G36" s="34"/>
      <c r="H36" s="8">
        <f t="shared" si="7"/>
        <v>44620</v>
      </c>
      <c r="I36" s="11">
        <f t="shared" ca="1" si="0"/>
        <v>27</v>
      </c>
      <c r="J36" s="9" t="str">
        <f t="shared" ca="1" si="1"/>
        <v>NOT DUE</v>
      </c>
      <c r="K36" s="31"/>
      <c r="L36" s="75" t="s">
        <v>2782</v>
      </c>
    </row>
    <row r="37" spans="1:12" x14ac:dyDescent="0.25">
      <c r="A37" s="9" t="s">
        <v>1310</v>
      </c>
      <c r="B37" s="32" t="s">
        <v>693</v>
      </c>
      <c r="C37" s="31" t="s">
        <v>697</v>
      </c>
      <c r="D37" s="20" t="s">
        <v>2</v>
      </c>
      <c r="E37" s="7">
        <v>43970</v>
      </c>
      <c r="F37" s="7">
        <v>44590</v>
      </c>
      <c r="G37" s="34"/>
      <c r="H37" s="8">
        <f t="shared" si="7"/>
        <v>44620</v>
      </c>
      <c r="I37" s="11">
        <f t="shared" ca="1" si="0"/>
        <v>27</v>
      </c>
      <c r="J37" s="9" t="str">
        <f t="shared" ca="1" si="1"/>
        <v>NOT DUE</v>
      </c>
      <c r="K37" s="31"/>
      <c r="L37" s="75" t="s">
        <v>2782</v>
      </c>
    </row>
    <row r="38" spans="1:12" ht="38.25" customHeight="1" x14ac:dyDescent="0.25">
      <c r="A38" s="9" t="s">
        <v>1311</v>
      </c>
      <c r="B38" s="14" t="s">
        <v>374</v>
      </c>
      <c r="C38" s="31" t="s">
        <v>698</v>
      </c>
      <c r="D38" s="20" t="s">
        <v>89</v>
      </c>
      <c r="E38" s="7">
        <v>43970</v>
      </c>
      <c r="F38" s="7">
        <v>44324</v>
      </c>
      <c r="G38" s="34"/>
      <c r="H38" s="8">
        <f t="shared" ref="H38:H44" si="8">F38+365</f>
        <v>44689</v>
      </c>
      <c r="I38" s="11">
        <f t="shared" ca="1" si="0"/>
        <v>96</v>
      </c>
      <c r="J38" s="9" t="str">
        <f t="shared" ca="1" si="1"/>
        <v>NOT DUE</v>
      </c>
      <c r="K38" s="31" t="s">
        <v>716</v>
      </c>
      <c r="L38" s="10"/>
    </row>
    <row r="39" spans="1:12" x14ac:dyDescent="0.25">
      <c r="A39" s="9" t="s">
        <v>1312</v>
      </c>
      <c r="B39" s="14" t="s">
        <v>374</v>
      </c>
      <c r="C39" s="31" t="s">
        <v>699</v>
      </c>
      <c r="D39" s="20" t="s">
        <v>89</v>
      </c>
      <c r="E39" s="7">
        <v>43970</v>
      </c>
      <c r="F39" s="7">
        <v>44324</v>
      </c>
      <c r="G39" s="34"/>
      <c r="H39" s="8">
        <f t="shared" si="8"/>
        <v>44689</v>
      </c>
      <c r="I39" s="11">
        <f t="shared" ca="1" si="0"/>
        <v>96</v>
      </c>
      <c r="J39" s="9" t="str">
        <f t="shared" ca="1" si="1"/>
        <v>NOT DUE</v>
      </c>
      <c r="K39" s="31"/>
      <c r="L39" s="10"/>
    </row>
    <row r="40" spans="1:12" ht="15" customHeight="1" x14ac:dyDescent="0.25">
      <c r="A40" s="9" t="s">
        <v>1313</v>
      </c>
      <c r="B40" s="14" t="s">
        <v>478</v>
      </c>
      <c r="C40" s="31" t="s">
        <v>700</v>
      </c>
      <c r="D40" s="20" t="s">
        <v>89</v>
      </c>
      <c r="E40" s="7">
        <v>43970</v>
      </c>
      <c r="F40" s="7">
        <v>44324</v>
      </c>
      <c r="G40" s="34"/>
      <c r="H40" s="8">
        <f t="shared" si="8"/>
        <v>44689</v>
      </c>
      <c r="I40" s="11">
        <f t="shared" ca="1" si="0"/>
        <v>96</v>
      </c>
      <c r="J40" s="9" t="str">
        <f t="shared" ca="1" si="1"/>
        <v>NOT DUE</v>
      </c>
      <c r="K40" s="31"/>
      <c r="L40" s="10"/>
    </row>
    <row r="41" spans="1:12" x14ac:dyDescent="0.25">
      <c r="A41" s="9" t="s">
        <v>1314</v>
      </c>
      <c r="B41" s="14" t="s">
        <v>766</v>
      </c>
      <c r="C41" s="31" t="s">
        <v>701</v>
      </c>
      <c r="D41" s="20" t="s">
        <v>89</v>
      </c>
      <c r="E41" s="7">
        <v>43970</v>
      </c>
      <c r="F41" s="7">
        <v>44324</v>
      </c>
      <c r="G41" s="34"/>
      <c r="H41" s="8">
        <f t="shared" si="8"/>
        <v>44689</v>
      </c>
      <c r="I41" s="11">
        <f t="shared" ca="1" si="0"/>
        <v>96</v>
      </c>
      <c r="J41" s="9" t="str">
        <f t="shared" ca="1" si="1"/>
        <v>NOT DUE</v>
      </c>
      <c r="K41" s="31"/>
      <c r="L41" s="10"/>
    </row>
    <row r="42" spans="1:12" x14ac:dyDescent="0.25">
      <c r="A42" s="9" t="s">
        <v>1315</v>
      </c>
      <c r="B42" s="14" t="s">
        <v>478</v>
      </c>
      <c r="C42" s="31" t="s">
        <v>702</v>
      </c>
      <c r="D42" s="20" t="s">
        <v>89</v>
      </c>
      <c r="E42" s="7">
        <v>43970</v>
      </c>
      <c r="F42" s="7">
        <v>44324</v>
      </c>
      <c r="G42" s="34"/>
      <c r="H42" s="8">
        <f t="shared" si="8"/>
        <v>44689</v>
      </c>
      <c r="I42" s="11">
        <f t="shared" ca="1" si="0"/>
        <v>96</v>
      </c>
      <c r="J42" s="9" t="str">
        <f t="shared" ca="1" si="1"/>
        <v>NOT DUE</v>
      </c>
      <c r="K42" s="31"/>
      <c r="L42" s="10" t="s">
        <v>2287</v>
      </c>
    </row>
    <row r="43" spans="1:12" ht="25.5" x14ac:dyDescent="0.25">
      <c r="A43" s="9" t="s">
        <v>1316</v>
      </c>
      <c r="B43" s="14" t="s">
        <v>703</v>
      </c>
      <c r="C43" s="31" t="s">
        <v>704</v>
      </c>
      <c r="D43" s="20" t="s">
        <v>89</v>
      </c>
      <c r="E43" s="7">
        <v>43970</v>
      </c>
      <c r="F43" s="7">
        <v>44324</v>
      </c>
      <c r="G43" s="34"/>
      <c r="H43" s="8">
        <f t="shared" si="8"/>
        <v>44689</v>
      </c>
      <c r="I43" s="11">
        <f t="shared" ca="1" si="0"/>
        <v>96</v>
      </c>
      <c r="J43" s="9" t="str">
        <f t="shared" ca="1" si="1"/>
        <v>NOT DUE</v>
      </c>
      <c r="K43" s="31"/>
      <c r="L43" s="10" t="s">
        <v>2287</v>
      </c>
    </row>
    <row r="44" spans="1:12" x14ac:dyDescent="0.25">
      <c r="A44" s="9" t="s">
        <v>1317</v>
      </c>
      <c r="B44" s="14" t="s">
        <v>705</v>
      </c>
      <c r="C44" s="31" t="s">
        <v>706</v>
      </c>
      <c r="D44" s="20" t="s">
        <v>89</v>
      </c>
      <c r="E44" s="7">
        <v>43970</v>
      </c>
      <c r="F44" s="7">
        <v>44324</v>
      </c>
      <c r="G44" s="34"/>
      <c r="H44" s="8">
        <f t="shared" si="8"/>
        <v>44689</v>
      </c>
      <c r="I44" s="11">
        <f t="shared" ca="1" si="0"/>
        <v>96</v>
      </c>
      <c r="J44" s="9" t="str">
        <f t="shared" ca="1" si="1"/>
        <v>NOT DUE</v>
      </c>
      <c r="K44" s="31"/>
      <c r="L44" s="10"/>
    </row>
    <row r="45" spans="1:12" ht="38.25" x14ac:dyDescent="0.25">
      <c r="A45" s="9" t="s">
        <v>1318</v>
      </c>
      <c r="B45" s="32" t="s">
        <v>707</v>
      </c>
      <c r="C45" s="31" t="s">
        <v>708</v>
      </c>
      <c r="D45" s="20" t="s">
        <v>2</v>
      </c>
      <c r="E45" s="7">
        <v>43970</v>
      </c>
      <c r="F45" s="7">
        <v>44590</v>
      </c>
      <c r="G45" s="34"/>
      <c r="H45" s="8">
        <f t="shared" ref="H45:H46" si="9">F45+30</f>
        <v>44620</v>
      </c>
      <c r="I45" s="11">
        <f t="shared" ca="1" si="0"/>
        <v>27</v>
      </c>
      <c r="J45" s="9" t="str">
        <f t="shared" ca="1" si="1"/>
        <v>NOT DUE</v>
      </c>
      <c r="K45" s="31"/>
      <c r="L45" s="10" t="s">
        <v>3102</v>
      </c>
    </row>
    <row r="46" spans="1:12" ht="25.5" x14ac:dyDescent="0.25">
      <c r="A46" s="9" t="s">
        <v>1319</v>
      </c>
      <c r="B46" s="32" t="s">
        <v>709</v>
      </c>
      <c r="C46" s="31" t="s">
        <v>710</v>
      </c>
      <c r="D46" s="20" t="s">
        <v>2</v>
      </c>
      <c r="E46" s="7">
        <v>43970</v>
      </c>
      <c r="F46" s="7">
        <v>44590</v>
      </c>
      <c r="G46" s="34"/>
      <c r="H46" s="8">
        <f t="shared" si="9"/>
        <v>44620</v>
      </c>
      <c r="I46" s="11">
        <f t="shared" ca="1" si="0"/>
        <v>27</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3323</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1"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773</v>
      </c>
      <c r="D3" s="190" t="s">
        <v>9</v>
      </c>
      <c r="E3" s="190"/>
      <c r="F3" s="3" t="s">
        <v>1320</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1321</v>
      </c>
      <c r="B8" s="14" t="s">
        <v>651</v>
      </c>
      <c r="C8" s="31" t="s">
        <v>392</v>
      </c>
      <c r="D8" s="20" t="s">
        <v>2</v>
      </c>
      <c r="E8" s="7">
        <v>43970</v>
      </c>
      <c r="F8" s="7">
        <v>44590</v>
      </c>
      <c r="G8" s="34"/>
      <c r="H8" s="8">
        <f>F8+30</f>
        <v>44620</v>
      </c>
      <c r="I8" s="11">
        <f t="shared" ref="I8:I46" ca="1" si="0">IF(ISBLANK(H8),"",H8-DATE(YEAR(NOW()),MONTH(NOW()),DAY(NOW())))</f>
        <v>27</v>
      </c>
      <c r="J8" s="9" t="str">
        <f t="shared" ref="J8:J46" ca="1" si="1">IF(I8="","",IF(I8&lt;0,"OVERDUE","NOT DUE"))</f>
        <v>NOT DUE</v>
      </c>
      <c r="K8" s="31"/>
      <c r="L8" s="10" t="s">
        <v>3102</v>
      </c>
    </row>
    <row r="9" spans="1:12" x14ac:dyDescent="0.25">
      <c r="A9" s="9" t="s">
        <v>1322</v>
      </c>
      <c r="B9" s="14" t="s">
        <v>762</v>
      </c>
      <c r="C9" s="31" t="s">
        <v>763</v>
      </c>
      <c r="D9" s="20" t="s">
        <v>2</v>
      </c>
      <c r="E9" s="7">
        <v>43970</v>
      </c>
      <c r="F9" s="7">
        <v>44590</v>
      </c>
      <c r="G9" s="34"/>
      <c r="H9" s="8">
        <f t="shared" ref="H9:H15" si="2">F9+30</f>
        <v>44620</v>
      </c>
      <c r="I9" s="11">
        <f t="shared" ca="1" si="0"/>
        <v>27</v>
      </c>
      <c r="J9" s="9" t="str">
        <f t="shared" ca="1" si="1"/>
        <v>NOT DUE</v>
      </c>
      <c r="K9" s="31"/>
      <c r="L9" s="10" t="s">
        <v>3102</v>
      </c>
    </row>
    <row r="10" spans="1:12" x14ac:dyDescent="0.25">
      <c r="A10" s="9" t="s">
        <v>1323</v>
      </c>
      <c r="B10" s="14" t="s">
        <v>764</v>
      </c>
      <c r="C10" s="31" t="s">
        <v>763</v>
      </c>
      <c r="D10" s="20" t="s">
        <v>2</v>
      </c>
      <c r="E10" s="7">
        <v>43970</v>
      </c>
      <c r="F10" s="7">
        <v>44590</v>
      </c>
      <c r="G10" s="34"/>
      <c r="H10" s="8">
        <f t="shared" si="2"/>
        <v>44620</v>
      </c>
      <c r="I10" s="11">
        <f t="shared" ca="1" si="0"/>
        <v>27</v>
      </c>
      <c r="J10" s="9" t="str">
        <f t="shared" ca="1" si="1"/>
        <v>NOT DUE</v>
      </c>
      <c r="K10" s="31"/>
      <c r="L10" s="10" t="s">
        <v>3102</v>
      </c>
    </row>
    <row r="11" spans="1:12" x14ac:dyDescent="0.25">
      <c r="A11" s="9" t="s">
        <v>1324</v>
      </c>
      <c r="B11" s="14" t="s">
        <v>711</v>
      </c>
      <c r="C11" s="31" t="s">
        <v>763</v>
      </c>
      <c r="D11" s="20" t="s">
        <v>2</v>
      </c>
      <c r="E11" s="7">
        <v>43970</v>
      </c>
      <c r="F11" s="7">
        <v>44590</v>
      </c>
      <c r="G11" s="34"/>
      <c r="H11" s="8">
        <f t="shared" si="2"/>
        <v>44620</v>
      </c>
      <c r="I11" s="11">
        <f t="shared" ca="1" si="0"/>
        <v>27</v>
      </c>
      <c r="J11" s="9" t="str">
        <f t="shared" ca="1" si="1"/>
        <v>NOT DUE</v>
      </c>
      <c r="K11" s="31"/>
      <c r="L11" s="10" t="s">
        <v>3102</v>
      </c>
    </row>
    <row r="12" spans="1:12" x14ac:dyDescent="0.25">
      <c r="A12" s="9" t="s">
        <v>1325</v>
      </c>
      <c r="B12" s="14" t="s">
        <v>652</v>
      </c>
      <c r="C12" s="31" t="s">
        <v>653</v>
      </c>
      <c r="D12" s="20" t="s">
        <v>2</v>
      </c>
      <c r="E12" s="7">
        <v>43970</v>
      </c>
      <c r="F12" s="7">
        <v>44590</v>
      </c>
      <c r="G12" s="34"/>
      <c r="H12" s="8">
        <f t="shared" si="2"/>
        <v>44620</v>
      </c>
      <c r="I12" s="11">
        <f t="shared" ca="1" si="0"/>
        <v>27</v>
      </c>
      <c r="J12" s="9" t="str">
        <f t="shared" ca="1" si="1"/>
        <v>NOT DUE</v>
      </c>
      <c r="K12" s="31"/>
      <c r="L12" s="10" t="s">
        <v>3102</v>
      </c>
    </row>
    <row r="13" spans="1:12" x14ac:dyDescent="0.25">
      <c r="A13" s="9" t="s">
        <v>1326</v>
      </c>
      <c r="B13" s="32" t="s">
        <v>656</v>
      </c>
      <c r="C13" s="31" t="s">
        <v>657</v>
      </c>
      <c r="D13" s="20" t="s">
        <v>2</v>
      </c>
      <c r="E13" s="7">
        <v>43970</v>
      </c>
      <c r="F13" s="7">
        <v>44590</v>
      </c>
      <c r="G13" s="34"/>
      <c r="H13" s="8">
        <f t="shared" si="2"/>
        <v>44620</v>
      </c>
      <c r="I13" s="11">
        <f t="shared" ca="1" si="0"/>
        <v>27</v>
      </c>
      <c r="J13" s="9" t="str">
        <f t="shared" ca="1" si="1"/>
        <v>NOT DUE</v>
      </c>
      <c r="K13" s="31"/>
      <c r="L13" s="10" t="s">
        <v>3102</v>
      </c>
    </row>
    <row r="14" spans="1:12" x14ac:dyDescent="0.25">
      <c r="A14" s="9" t="s">
        <v>1327</v>
      </c>
      <c r="B14" s="14" t="s">
        <v>658</v>
      </c>
      <c r="C14" s="31" t="s">
        <v>659</v>
      </c>
      <c r="D14" s="20" t="s">
        <v>2</v>
      </c>
      <c r="E14" s="7">
        <v>43970</v>
      </c>
      <c r="F14" s="7">
        <v>44590</v>
      </c>
      <c r="G14" s="34"/>
      <c r="H14" s="8">
        <f t="shared" si="2"/>
        <v>44620</v>
      </c>
      <c r="I14" s="11">
        <f t="shared" ca="1" si="0"/>
        <v>27</v>
      </c>
      <c r="J14" s="9" t="str">
        <f t="shared" ca="1" si="1"/>
        <v>NOT DUE</v>
      </c>
      <c r="K14" s="31"/>
      <c r="L14" s="10" t="s">
        <v>3102</v>
      </c>
    </row>
    <row r="15" spans="1:12" ht="25.5" x14ac:dyDescent="0.25">
      <c r="A15" s="9" t="s">
        <v>1328</v>
      </c>
      <c r="B15" s="14" t="s">
        <v>660</v>
      </c>
      <c r="C15" s="31" t="s">
        <v>661</v>
      </c>
      <c r="D15" s="20" t="s">
        <v>2</v>
      </c>
      <c r="E15" s="7">
        <v>43970</v>
      </c>
      <c r="F15" s="7">
        <v>44590</v>
      </c>
      <c r="G15" s="34"/>
      <c r="H15" s="8">
        <f t="shared" si="2"/>
        <v>44620</v>
      </c>
      <c r="I15" s="11">
        <f t="shared" ca="1" si="0"/>
        <v>27</v>
      </c>
      <c r="J15" s="9" t="str">
        <f t="shared" ca="1" si="1"/>
        <v>NOT DUE</v>
      </c>
      <c r="K15" s="31"/>
      <c r="L15" s="10" t="s">
        <v>3102</v>
      </c>
    </row>
    <row r="16" spans="1:12" x14ac:dyDescent="0.25">
      <c r="A16" s="9" t="s">
        <v>1329</v>
      </c>
      <c r="B16" s="14" t="s">
        <v>662</v>
      </c>
      <c r="C16" s="31" t="s">
        <v>663</v>
      </c>
      <c r="D16" s="20" t="s">
        <v>377</v>
      </c>
      <c r="E16" s="7">
        <v>43970</v>
      </c>
      <c r="F16" s="7">
        <v>44590</v>
      </c>
      <c r="G16" s="34"/>
      <c r="H16" s="8">
        <f t="shared" ref="H16" si="3">F16+90</f>
        <v>44680</v>
      </c>
      <c r="I16" s="11">
        <f t="shared" ca="1" si="0"/>
        <v>87</v>
      </c>
      <c r="J16" s="9" t="str">
        <f t="shared" ca="1" si="1"/>
        <v>NOT DUE</v>
      </c>
      <c r="K16" s="31"/>
      <c r="L16" s="10" t="s">
        <v>3102</v>
      </c>
    </row>
    <row r="17" spans="1:12" ht="29.25" customHeight="1" x14ac:dyDescent="0.25">
      <c r="A17" s="9" t="s">
        <v>1330</v>
      </c>
      <c r="B17" s="14" t="s">
        <v>668</v>
      </c>
      <c r="C17" s="31" t="s">
        <v>669</v>
      </c>
      <c r="D17" s="20" t="s">
        <v>89</v>
      </c>
      <c r="E17" s="7">
        <v>43970</v>
      </c>
      <c r="F17" s="7">
        <v>44324</v>
      </c>
      <c r="G17" s="34"/>
      <c r="H17" s="8">
        <f>F17+365</f>
        <v>44689</v>
      </c>
      <c r="I17" s="11">
        <f t="shared" ca="1" si="0"/>
        <v>96</v>
      </c>
      <c r="J17" s="9" t="str">
        <f t="shared" ca="1" si="1"/>
        <v>NOT DUE</v>
      </c>
      <c r="K17" s="31" t="s">
        <v>713</v>
      </c>
      <c r="L17" s="10" t="s">
        <v>2782</v>
      </c>
    </row>
    <row r="18" spans="1:12" ht="15" customHeight="1" x14ac:dyDescent="0.25">
      <c r="A18" s="9" t="s">
        <v>1331</v>
      </c>
      <c r="B18" s="14" t="s">
        <v>491</v>
      </c>
      <c r="C18" s="31" t="s">
        <v>670</v>
      </c>
      <c r="D18" s="20" t="s">
        <v>89</v>
      </c>
      <c r="E18" s="7">
        <v>43970</v>
      </c>
      <c r="F18" s="7">
        <v>44324</v>
      </c>
      <c r="G18" s="34"/>
      <c r="H18" s="8">
        <f t="shared" ref="H18:H21" si="4">F18+365</f>
        <v>44689</v>
      </c>
      <c r="I18" s="11">
        <f t="shared" ca="1" si="0"/>
        <v>96</v>
      </c>
      <c r="J18" s="9" t="str">
        <f t="shared" ca="1" si="1"/>
        <v>NOT DUE</v>
      </c>
      <c r="K18" s="31"/>
      <c r="L18" s="10" t="s">
        <v>3095</v>
      </c>
    </row>
    <row r="19" spans="1:12" x14ac:dyDescent="0.25">
      <c r="A19" s="9" t="s">
        <v>1332</v>
      </c>
      <c r="B19" s="14" t="s">
        <v>671</v>
      </c>
      <c r="C19" s="31" t="s">
        <v>672</v>
      </c>
      <c r="D19" s="20" t="s">
        <v>89</v>
      </c>
      <c r="E19" s="7">
        <v>43970</v>
      </c>
      <c r="F19" s="7">
        <v>44324</v>
      </c>
      <c r="G19" s="34"/>
      <c r="H19" s="8">
        <f t="shared" si="4"/>
        <v>44689</v>
      </c>
      <c r="I19" s="11">
        <f t="shared" ca="1" si="0"/>
        <v>96</v>
      </c>
      <c r="J19" s="9" t="str">
        <f t="shared" ca="1" si="1"/>
        <v>NOT DUE</v>
      </c>
      <c r="K19" s="31"/>
      <c r="L19" s="10"/>
    </row>
    <row r="20" spans="1:12" x14ac:dyDescent="0.25">
      <c r="A20" s="9" t="s">
        <v>1333</v>
      </c>
      <c r="B20" s="14" t="s">
        <v>675</v>
      </c>
      <c r="C20" s="31" t="s">
        <v>661</v>
      </c>
      <c r="D20" s="20" t="s">
        <v>89</v>
      </c>
      <c r="E20" s="7">
        <v>43970</v>
      </c>
      <c r="F20" s="7">
        <v>44324</v>
      </c>
      <c r="G20" s="34"/>
      <c r="H20" s="8">
        <f t="shared" si="4"/>
        <v>44689</v>
      </c>
      <c r="I20" s="11">
        <f t="shared" ca="1" si="0"/>
        <v>96</v>
      </c>
      <c r="J20" s="9" t="str">
        <f t="shared" ca="1" si="1"/>
        <v>NOT DUE</v>
      </c>
      <c r="K20" s="31"/>
      <c r="L20" s="10"/>
    </row>
    <row r="21" spans="1:12" x14ac:dyDescent="0.25">
      <c r="A21" s="9" t="s">
        <v>1334</v>
      </c>
      <c r="B21" s="14" t="s">
        <v>676</v>
      </c>
      <c r="C21" s="31" t="s">
        <v>677</v>
      </c>
      <c r="D21" s="20" t="s">
        <v>89</v>
      </c>
      <c r="E21" s="7">
        <v>43970</v>
      </c>
      <c r="F21" s="7">
        <v>44324</v>
      </c>
      <c r="G21" s="34"/>
      <c r="H21" s="8">
        <f t="shared" si="4"/>
        <v>44689</v>
      </c>
      <c r="I21" s="11">
        <f t="shared" ca="1" si="0"/>
        <v>96</v>
      </c>
      <c r="J21" s="9" t="str">
        <f t="shared" ca="1" si="1"/>
        <v>NOT DUE</v>
      </c>
      <c r="K21" s="31"/>
      <c r="L21" s="10"/>
    </row>
    <row r="22" spans="1:12" x14ac:dyDescent="0.25">
      <c r="A22" s="9" t="s">
        <v>1335</v>
      </c>
      <c r="B22" s="14" t="s">
        <v>491</v>
      </c>
      <c r="C22" s="31" t="s">
        <v>678</v>
      </c>
      <c r="D22" s="20" t="s">
        <v>1</v>
      </c>
      <c r="E22" s="7">
        <v>43970</v>
      </c>
      <c r="F22" s="7">
        <v>44506</v>
      </c>
      <c r="G22" s="34"/>
      <c r="H22" s="8">
        <f t="shared" ref="H22:H33" si="5">F22+182</f>
        <v>44688</v>
      </c>
      <c r="I22" s="11">
        <f t="shared" ca="1" si="0"/>
        <v>95</v>
      </c>
      <c r="J22" s="9" t="str">
        <f t="shared" ca="1" si="1"/>
        <v>NOT DUE</v>
      </c>
      <c r="K22" s="31"/>
      <c r="L22" s="10"/>
    </row>
    <row r="23" spans="1:12" x14ac:dyDescent="0.25">
      <c r="A23" s="9" t="s">
        <v>1336</v>
      </c>
      <c r="B23" s="14" t="s">
        <v>679</v>
      </c>
      <c r="C23" s="31" t="s">
        <v>678</v>
      </c>
      <c r="D23" s="20" t="s">
        <v>1</v>
      </c>
      <c r="E23" s="7">
        <v>43970</v>
      </c>
      <c r="F23" s="7">
        <v>44506</v>
      </c>
      <c r="G23" s="34"/>
      <c r="H23" s="8">
        <f t="shared" si="5"/>
        <v>44688</v>
      </c>
      <c r="I23" s="11">
        <f t="shared" ca="1" si="0"/>
        <v>95</v>
      </c>
      <c r="J23" s="9" t="str">
        <f t="shared" ca="1" si="1"/>
        <v>NOT DUE</v>
      </c>
      <c r="K23" s="31"/>
      <c r="L23" s="10"/>
    </row>
    <row r="24" spans="1:12" x14ac:dyDescent="0.25">
      <c r="A24" s="9" t="s">
        <v>1337</v>
      </c>
      <c r="B24" s="14" t="s">
        <v>680</v>
      </c>
      <c r="C24" s="31" t="s">
        <v>681</v>
      </c>
      <c r="D24" s="20" t="s">
        <v>1</v>
      </c>
      <c r="E24" s="7">
        <v>43970</v>
      </c>
      <c r="F24" s="7">
        <v>44506</v>
      </c>
      <c r="G24" s="34"/>
      <c r="H24" s="8">
        <f t="shared" si="5"/>
        <v>44688</v>
      </c>
      <c r="I24" s="11">
        <f t="shared" ca="1" si="0"/>
        <v>95</v>
      </c>
      <c r="J24" s="9" t="str">
        <f t="shared" ca="1" si="1"/>
        <v>NOT DUE</v>
      </c>
      <c r="K24" s="31"/>
      <c r="L24" s="10"/>
    </row>
    <row r="25" spans="1:12" x14ac:dyDescent="0.25">
      <c r="A25" s="9" t="s">
        <v>1338</v>
      </c>
      <c r="B25" s="14" t="s">
        <v>765</v>
      </c>
      <c r="C25" s="31" t="s">
        <v>681</v>
      </c>
      <c r="D25" s="20" t="s">
        <v>1</v>
      </c>
      <c r="E25" s="7">
        <v>43970</v>
      </c>
      <c r="F25" s="7">
        <v>44506</v>
      </c>
      <c r="G25" s="34"/>
      <c r="H25" s="8">
        <f t="shared" si="5"/>
        <v>44688</v>
      </c>
      <c r="I25" s="11">
        <f t="shared" ca="1" si="0"/>
        <v>95</v>
      </c>
      <c r="J25" s="9" t="str">
        <f t="shared" ca="1" si="1"/>
        <v>NOT DUE</v>
      </c>
      <c r="K25" s="31"/>
      <c r="L25" s="10"/>
    </row>
    <row r="26" spans="1:12" x14ac:dyDescent="0.25">
      <c r="A26" s="9" t="s">
        <v>1339</v>
      </c>
      <c r="B26" s="14" t="s">
        <v>683</v>
      </c>
      <c r="C26" s="31" t="s">
        <v>684</v>
      </c>
      <c r="D26" s="20" t="s">
        <v>1</v>
      </c>
      <c r="E26" s="7">
        <v>43970</v>
      </c>
      <c r="F26" s="7">
        <v>44506</v>
      </c>
      <c r="G26" s="34"/>
      <c r="H26" s="8">
        <f t="shared" si="5"/>
        <v>44688</v>
      </c>
      <c r="I26" s="11">
        <f t="shared" ca="1" si="0"/>
        <v>95</v>
      </c>
      <c r="J26" s="9" t="str">
        <f t="shared" ca="1" si="1"/>
        <v>NOT DUE</v>
      </c>
      <c r="K26" s="31"/>
      <c r="L26" s="10"/>
    </row>
    <row r="27" spans="1:12" x14ac:dyDescent="0.25">
      <c r="A27" s="9" t="s">
        <v>1340</v>
      </c>
      <c r="B27" s="14" t="s">
        <v>658</v>
      </c>
      <c r="C27" s="31" t="s">
        <v>684</v>
      </c>
      <c r="D27" s="20" t="s">
        <v>1</v>
      </c>
      <c r="E27" s="7">
        <v>43970</v>
      </c>
      <c r="F27" s="7">
        <v>44506</v>
      </c>
      <c r="G27" s="34"/>
      <c r="H27" s="8">
        <f t="shared" si="5"/>
        <v>44688</v>
      </c>
      <c r="I27" s="11">
        <f t="shared" ca="1" si="0"/>
        <v>95</v>
      </c>
      <c r="J27" s="9" t="str">
        <f t="shared" ca="1" si="1"/>
        <v>NOT DUE</v>
      </c>
      <c r="K27" s="31"/>
      <c r="L27" s="10"/>
    </row>
    <row r="28" spans="1:12" ht="25.5" x14ac:dyDescent="0.25">
      <c r="A28" s="9" t="s">
        <v>1341</v>
      </c>
      <c r="B28" s="14" t="s">
        <v>686</v>
      </c>
      <c r="C28" s="31" t="s">
        <v>687</v>
      </c>
      <c r="D28" s="20" t="s">
        <v>377</v>
      </c>
      <c r="E28" s="7">
        <v>43970</v>
      </c>
      <c r="F28" s="7">
        <v>44590</v>
      </c>
      <c r="G28" s="34"/>
      <c r="H28" s="8">
        <f>F28+90</f>
        <v>44680</v>
      </c>
      <c r="I28" s="11">
        <f t="shared" ca="1" si="0"/>
        <v>87</v>
      </c>
      <c r="J28" s="9" t="str">
        <f t="shared" ca="1" si="1"/>
        <v>NOT DUE</v>
      </c>
      <c r="K28" s="31" t="s">
        <v>767</v>
      </c>
      <c r="L28" s="10" t="s">
        <v>3102</v>
      </c>
    </row>
    <row r="29" spans="1:12" x14ac:dyDescent="0.25">
      <c r="A29" s="9" t="s">
        <v>1342</v>
      </c>
      <c r="B29" s="14" t="s">
        <v>652</v>
      </c>
      <c r="C29" s="31" t="s">
        <v>688</v>
      </c>
      <c r="D29" s="20" t="s">
        <v>89</v>
      </c>
      <c r="E29" s="7">
        <v>43970</v>
      </c>
      <c r="F29" s="7">
        <v>44324</v>
      </c>
      <c r="G29" s="34"/>
      <c r="H29" s="8">
        <f t="shared" ref="H29:H30" si="6">F29+365</f>
        <v>44689</v>
      </c>
      <c r="I29" s="11">
        <f t="shared" ca="1" si="0"/>
        <v>96</v>
      </c>
      <c r="J29" s="9" t="str">
        <f t="shared" ca="1" si="1"/>
        <v>NOT DUE</v>
      </c>
      <c r="K29" s="31"/>
      <c r="L29" s="10"/>
    </row>
    <row r="30" spans="1:12" ht="25.5" x14ac:dyDescent="0.25">
      <c r="A30" s="9" t="s">
        <v>1343</v>
      </c>
      <c r="B30" s="14" t="s">
        <v>652</v>
      </c>
      <c r="C30" s="31" t="s">
        <v>689</v>
      </c>
      <c r="D30" s="20" t="s">
        <v>89</v>
      </c>
      <c r="E30" s="7">
        <v>43970</v>
      </c>
      <c r="F30" s="7">
        <v>44324</v>
      </c>
      <c r="G30" s="34"/>
      <c r="H30" s="8">
        <f t="shared" si="6"/>
        <v>44689</v>
      </c>
      <c r="I30" s="11">
        <f t="shared" ca="1" si="0"/>
        <v>96</v>
      </c>
      <c r="J30" s="9" t="str">
        <f t="shared" ca="1" si="1"/>
        <v>NOT DUE</v>
      </c>
      <c r="K30" s="31"/>
      <c r="L30" s="10"/>
    </row>
    <row r="31" spans="1:12" ht="25.5" x14ac:dyDescent="0.25">
      <c r="A31" s="9" t="s">
        <v>1344</v>
      </c>
      <c r="B31" s="14" t="s">
        <v>690</v>
      </c>
      <c r="C31" s="31" t="s">
        <v>691</v>
      </c>
      <c r="D31" s="20" t="s">
        <v>1</v>
      </c>
      <c r="E31" s="7">
        <v>43970</v>
      </c>
      <c r="F31" s="7">
        <v>44506</v>
      </c>
      <c r="G31" s="34"/>
      <c r="H31" s="8">
        <f t="shared" si="5"/>
        <v>44688</v>
      </c>
      <c r="I31" s="11">
        <f t="shared" ca="1" si="0"/>
        <v>95</v>
      </c>
      <c r="J31" s="9" t="str">
        <f t="shared" ca="1" si="1"/>
        <v>NOT DUE</v>
      </c>
      <c r="K31" s="31"/>
      <c r="L31" s="75" t="s">
        <v>2782</v>
      </c>
    </row>
    <row r="32" spans="1:12" ht="25.5" x14ac:dyDescent="0.25">
      <c r="A32" s="9" t="s">
        <v>1345</v>
      </c>
      <c r="B32" s="14" t="s">
        <v>690</v>
      </c>
      <c r="C32" s="31" t="s">
        <v>692</v>
      </c>
      <c r="D32" s="20" t="s">
        <v>1</v>
      </c>
      <c r="E32" s="7">
        <v>43970</v>
      </c>
      <c r="F32" s="7">
        <v>44506</v>
      </c>
      <c r="G32" s="34"/>
      <c r="H32" s="8">
        <f t="shared" si="5"/>
        <v>44688</v>
      </c>
      <c r="I32" s="11">
        <f t="shared" ca="1" si="0"/>
        <v>95</v>
      </c>
      <c r="J32" s="9" t="str">
        <f t="shared" ca="1" si="1"/>
        <v>NOT DUE</v>
      </c>
      <c r="K32" s="31" t="s">
        <v>715</v>
      </c>
      <c r="L32" s="75" t="s">
        <v>2782</v>
      </c>
    </row>
    <row r="33" spans="1:12" ht="20.100000000000001" customHeight="1" x14ac:dyDescent="0.25">
      <c r="A33" s="9" t="s">
        <v>1346</v>
      </c>
      <c r="B33" s="32" t="s">
        <v>693</v>
      </c>
      <c r="C33" s="31" t="s">
        <v>692</v>
      </c>
      <c r="D33" s="20" t="s">
        <v>1</v>
      </c>
      <c r="E33" s="7">
        <v>43970</v>
      </c>
      <c r="F33" s="7">
        <v>44506</v>
      </c>
      <c r="G33" s="34"/>
      <c r="H33" s="8">
        <f t="shared" si="5"/>
        <v>44688</v>
      </c>
      <c r="I33" s="11">
        <f t="shared" ca="1" si="0"/>
        <v>95</v>
      </c>
      <c r="J33" s="9" t="str">
        <f t="shared" ca="1" si="1"/>
        <v>NOT DUE</v>
      </c>
      <c r="K33" s="31" t="s">
        <v>715</v>
      </c>
      <c r="L33" s="75" t="s">
        <v>2782</v>
      </c>
    </row>
    <row r="34" spans="1:12" x14ac:dyDescent="0.25">
      <c r="A34" s="9" t="s">
        <v>1347</v>
      </c>
      <c r="B34" s="32" t="s">
        <v>693</v>
      </c>
      <c r="C34" s="31" t="s">
        <v>694</v>
      </c>
      <c r="D34" s="20" t="s">
        <v>2</v>
      </c>
      <c r="E34" s="7">
        <v>43970</v>
      </c>
      <c r="F34" s="7">
        <v>44590</v>
      </c>
      <c r="G34" s="34"/>
      <c r="H34" s="8">
        <f t="shared" ref="H34:H37" si="7">F34+30</f>
        <v>44620</v>
      </c>
      <c r="I34" s="11">
        <f t="shared" ca="1" si="0"/>
        <v>27</v>
      </c>
      <c r="J34" s="9" t="str">
        <f t="shared" ca="1" si="1"/>
        <v>NOT DUE</v>
      </c>
      <c r="K34" s="31"/>
      <c r="L34" s="75" t="s">
        <v>2782</v>
      </c>
    </row>
    <row r="35" spans="1:12" ht="15" customHeight="1" x14ac:dyDescent="0.25">
      <c r="A35" s="9" t="s">
        <v>1348</v>
      </c>
      <c r="B35" s="32" t="s">
        <v>693</v>
      </c>
      <c r="C35" s="31" t="s">
        <v>695</v>
      </c>
      <c r="D35" s="20" t="s">
        <v>2</v>
      </c>
      <c r="E35" s="7">
        <v>43970</v>
      </c>
      <c r="F35" s="7">
        <v>44590</v>
      </c>
      <c r="G35" s="34"/>
      <c r="H35" s="8">
        <f t="shared" si="7"/>
        <v>44620</v>
      </c>
      <c r="I35" s="11">
        <f t="shared" ca="1" si="0"/>
        <v>27</v>
      </c>
      <c r="J35" s="9" t="str">
        <f t="shared" ca="1" si="1"/>
        <v>NOT DUE</v>
      </c>
      <c r="K35" s="31"/>
      <c r="L35" s="75" t="s">
        <v>2782</v>
      </c>
    </row>
    <row r="36" spans="1:12" x14ac:dyDescent="0.25">
      <c r="A36" s="9" t="s">
        <v>1349</v>
      </c>
      <c r="B36" s="32" t="s">
        <v>693</v>
      </c>
      <c r="C36" s="31" t="s">
        <v>696</v>
      </c>
      <c r="D36" s="20" t="s">
        <v>2</v>
      </c>
      <c r="E36" s="7">
        <v>43970</v>
      </c>
      <c r="F36" s="7">
        <v>44590</v>
      </c>
      <c r="G36" s="34"/>
      <c r="H36" s="8">
        <f t="shared" si="7"/>
        <v>44620</v>
      </c>
      <c r="I36" s="11">
        <f t="shared" ca="1" si="0"/>
        <v>27</v>
      </c>
      <c r="J36" s="9" t="str">
        <f t="shared" ca="1" si="1"/>
        <v>NOT DUE</v>
      </c>
      <c r="K36" s="31"/>
      <c r="L36" s="75" t="s">
        <v>2782</v>
      </c>
    </row>
    <row r="37" spans="1:12" x14ac:dyDescent="0.25">
      <c r="A37" s="9" t="s">
        <v>1350</v>
      </c>
      <c r="B37" s="32" t="s">
        <v>693</v>
      </c>
      <c r="C37" s="31" t="s">
        <v>697</v>
      </c>
      <c r="D37" s="20" t="s">
        <v>2</v>
      </c>
      <c r="E37" s="7">
        <v>43970</v>
      </c>
      <c r="F37" s="7">
        <v>44590</v>
      </c>
      <c r="G37" s="34"/>
      <c r="H37" s="8">
        <f t="shared" si="7"/>
        <v>44620</v>
      </c>
      <c r="I37" s="11">
        <f t="shared" ca="1" si="0"/>
        <v>27</v>
      </c>
      <c r="J37" s="9" t="str">
        <f t="shared" ca="1" si="1"/>
        <v>NOT DUE</v>
      </c>
      <c r="K37" s="31"/>
      <c r="L37" s="75" t="s">
        <v>2782</v>
      </c>
    </row>
    <row r="38" spans="1:12" ht="45" customHeight="1" x14ac:dyDescent="0.25">
      <c r="A38" s="9" t="s">
        <v>1351</v>
      </c>
      <c r="B38" s="14" t="s">
        <v>374</v>
      </c>
      <c r="C38" s="31" t="s">
        <v>698</v>
      </c>
      <c r="D38" s="20" t="s">
        <v>89</v>
      </c>
      <c r="E38" s="7">
        <v>43970</v>
      </c>
      <c r="F38" s="7">
        <v>44324</v>
      </c>
      <c r="G38" s="34"/>
      <c r="H38" s="8">
        <f t="shared" ref="H38:H44" si="8">F38+365</f>
        <v>44689</v>
      </c>
      <c r="I38" s="11">
        <f t="shared" ca="1" si="0"/>
        <v>96</v>
      </c>
      <c r="J38" s="9" t="str">
        <f t="shared" ca="1" si="1"/>
        <v>NOT DUE</v>
      </c>
      <c r="K38" s="31" t="s">
        <v>716</v>
      </c>
      <c r="L38" s="10"/>
    </row>
    <row r="39" spans="1:12" x14ac:dyDescent="0.25">
      <c r="A39" s="9" t="s">
        <v>1352</v>
      </c>
      <c r="B39" s="14" t="s">
        <v>374</v>
      </c>
      <c r="C39" s="31" t="s">
        <v>699</v>
      </c>
      <c r="D39" s="20" t="s">
        <v>89</v>
      </c>
      <c r="E39" s="7">
        <v>43970</v>
      </c>
      <c r="F39" s="7">
        <v>44324</v>
      </c>
      <c r="G39" s="34"/>
      <c r="H39" s="8">
        <f t="shared" si="8"/>
        <v>44689</v>
      </c>
      <c r="I39" s="11">
        <f t="shared" ca="1" si="0"/>
        <v>96</v>
      </c>
      <c r="J39" s="9" t="str">
        <f t="shared" ca="1" si="1"/>
        <v>NOT DUE</v>
      </c>
      <c r="K39" s="31"/>
      <c r="L39" s="10"/>
    </row>
    <row r="40" spans="1:12" ht="15" customHeight="1" x14ac:dyDescent="0.25">
      <c r="A40" s="9" t="s">
        <v>1353</v>
      </c>
      <c r="B40" s="14" t="s">
        <v>478</v>
      </c>
      <c r="C40" s="31" t="s">
        <v>700</v>
      </c>
      <c r="D40" s="20" t="s">
        <v>89</v>
      </c>
      <c r="E40" s="7">
        <v>43970</v>
      </c>
      <c r="F40" s="7">
        <v>44324</v>
      </c>
      <c r="G40" s="34"/>
      <c r="H40" s="8">
        <f t="shared" si="8"/>
        <v>44689</v>
      </c>
      <c r="I40" s="11">
        <f t="shared" ca="1" si="0"/>
        <v>96</v>
      </c>
      <c r="J40" s="9" t="str">
        <f t="shared" ca="1" si="1"/>
        <v>NOT DUE</v>
      </c>
      <c r="K40" s="31"/>
      <c r="L40" s="10"/>
    </row>
    <row r="41" spans="1:12" x14ac:dyDescent="0.25">
      <c r="A41" s="9" t="s">
        <v>1354</v>
      </c>
      <c r="B41" s="14" t="s">
        <v>766</v>
      </c>
      <c r="C41" s="31" t="s">
        <v>701</v>
      </c>
      <c r="D41" s="20" t="s">
        <v>89</v>
      </c>
      <c r="E41" s="7">
        <v>43970</v>
      </c>
      <c r="F41" s="7">
        <v>44324</v>
      </c>
      <c r="G41" s="34"/>
      <c r="H41" s="8">
        <f t="shared" si="8"/>
        <v>44689</v>
      </c>
      <c r="I41" s="11">
        <f t="shared" ca="1" si="0"/>
        <v>96</v>
      </c>
      <c r="J41" s="9" t="str">
        <f t="shared" ca="1" si="1"/>
        <v>NOT DUE</v>
      </c>
      <c r="K41" s="31"/>
      <c r="L41" s="10"/>
    </row>
    <row r="42" spans="1:12" x14ac:dyDescent="0.25">
      <c r="A42" s="9" t="s">
        <v>1355</v>
      </c>
      <c r="B42" s="14" t="s">
        <v>478</v>
      </c>
      <c r="C42" s="31" t="s">
        <v>702</v>
      </c>
      <c r="D42" s="20" t="s">
        <v>89</v>
      </c>
      <c r="E42" s="7">
        <v>43970</v>
      </c>
      <c r="F42" s="7">
        <v>44324</v>
      </c>
      <c r="G42" s="34"/>
      <c r="H42" s="8">
        <f t="shared" si="8"/>
        <v>44689</v>
      </c>
      <c r="I42" s="11">
        <f t="shared" ca="1" si="0"/>
        <v>96</v>
      </c>
      <c r="J42" s="9" t="str">
        <f t="shared" ca="1" si="1"/>
        <v>NOT DUE</v>
      </c>
      <c r="K42" s="31"/>
      <c r="L42" s="10" t="s">
        <v>2287</v>
      </c>
    </row>
    <row r="43" spans="1:12" ht="25.5" x14ac:dyDescent="0.25">
      <c r="A43" s="9" t="s">
        <v>1356</v>
      </c>
      <c r="B43" s="14" t="s">
        <v>703</v>
      </c>
      <c r="C43" s="31" t="s">
        <v>704</v>
      </c>
      <c r="D43" s="20" t="s">
        <v>89</v>
      </c>
      <c r="E43" s="7">
        <v>43970</v>
      </c>
      <c r="F43" s="7">
        <v>44324</v>
      </c>
      <c r="G43" s="34"/>
      <c r="H43" s="8">
        <f t="shared" si="8"/>
        <v>44689</v>
      </c>
      <c r="I43" s="11">
        <f t="shared" ca="1" si="0"/>
        <v>96</v>
      </c>
      <c r="J43" s="9" t="str">
        <f t="shared" ca="1" si="1"/>
        <v>NOT DUE</v>
      </c>
      <c r="K43" s="31"/>
      <c r="L43" s="10" t="s">
        <v>2287</v>
      </c>
    </row>
    <row r="44" spans="1:12" x14ac:dyDescent="0.25">
      <c r="A44" s="9" t="s">
        <v>1357</v>
      </c>
      <c r="B44" s="14" t="s">
        <v>705</v>
      </c>
      <c r="C44" s="31" t="s">
        <v>706</v>
      </c>
      <c r="D44" s="20" t="s">
        <v>89</v>
      </c>
      <c r="E44" s="7">
        <v>43970</v>
      </c>
      <c r="F44" s="7">
        <v>44324</v>
      </c>
      <c r="G44" s="34"/>
      <c r="H44" s="8">
        <f t="shared" si="8"/>
        <v>44689</v>
      </c>
      <c r="I44" s="11">
        <f t="shared" ca="1" si="0"/>
        <v>96</v>
      </c>
      <c r="J44" s="9" t="str">
        <f t="shared" ca="1" si="1"/>
        <v>NOT DUE</v>
      </c>
      <c r="K44" s="31"/>
      <c r="L44" s="10"/>
    </row>
    <row r="45" spans="1:12" ht="38.25" x14ac:dyDescent="0.25">
      <c r="A45" s="9" t="s">
        <v>1358</v>
      </c>
      <c r="B45" s="32" t="s">
        <v>707</v>
      </c>
      <c r="C45" s="31" t="s">
        <v>708</v>
      </c>
      <c r="D45" s="20" t="s">
        <v>2</v>
      </c>
      <c r="E45" s="7">
        <v>43970</v>
      </c>
      <c r="F45" s="7">
        <v>44590</v>
      </c>
      <c r="G45" s="34"/>
      <c r="H45" s="8">
        <f t="shared" ref="H45:H46" si="9">F45+30</f>
        <v>44620</v>
      </c>
      <c r="I45" s="11">
        <f t="shared" ca="1" si="0"/>
        <v>27</v>
      </c>
      <c r="J45" s="9" t="str">
        <f t="shared" ca="1" si="1"/>
        <v>NOT DUE</v>
      </c>
      <c r="K45" s="31"/>
      <c r="L45" s="10" t="s">
        <v>3102</v>
      </c>
    </row>
    <row r="46" spans="1:12" ht="25.5" x14ac:dyDescent="0.25">
      <c r="A46" s="9" t="s">
        <v>1359</v>
      </c>
      <c r="B46" s="32" t="s">
        <v>709</v>
      </c>
      <c r="C46" s="31" t="s">
        <v>710</v>
      </c>
      <c r="D46" s="20" t="s">
        <v>2</v>
      </c>
      <c r="E46" s="7">
        <v>43970</v>
      </c>
      <c r="F46" s="7">
        <v>44590</v>
      </c>
      <c r="G46" s="34"/>
      <c r="H46" s="8">
        <f t="shared" si="9"/>
        <v>44620</v>
      </c>
      <c r="I46" s="11">
        <f t="shared" ca="1" si="0"/>
        <v>27</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23"/>
      <c r="C54" s="69"/>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2">
    <mergeCell ref="G56:H56"/>
    <mergeCell ref="A4:B4"/>
    <mergeCell ref="D4:E4"/>
    <mergeCell ref="A5:B5"/>
    <mergeCell ref="A1:B1"/>
    <mergeCell ref="D1:E1"/>
    <mergeCell ref="A2:B2"/>
    <mergeCell ref="D2:E2"/>
    <mergeCell ref="A3:B3"/>
    <mergeCell ref="D3:E3"/>
    <mergeCell ref="D55:E55"/>
    <mergeCell ref="G55:H5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zoomScaleNormal="100"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3088</v>
      </c>
      <c r="D3" s="190" t="s">
        <v>9</v>
      </c>
      <c r="E3" s="190"/>
      <c r="F3" s="3" t="s">
        <v>2482</v>
      </c>
    </row>
    <row r="4" spans="1:12" ht="18" customHeight="1" x14ac:dyDescent="0.25">
      <c r="A4" s="189" t="s">
        <v>22</v>
      </c>
      <c r="B4" s="189"/>
      <c r="C4" s="17" t="s">
        <v>792</v>
      </c>
      <c r="D4" s="190" t="s">
        <v>10</v>
      </c>
      <c r="E4" s="190"/>
      <c r="F4" s="34"/>
    </row>
    <row r="5" spans="1:12" ht="18" customHeight="1" x14ac:dyDescent="0.25">
      <c r="A5" s="189" t="s">
        <v>23</v>
      </c>
      <c r="B5" s="189"/>
      <c r="C5" s="18" t="s">
        <v>793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2483</v>
      </c>
      <c r="B8" s="31" t="s">
        <v>794</v>
      </c>
      <c r="C8" s="31" t="s">
        <v>809</v>
      </c>
      <c r="D8" s="20" t="s">
        <v>593</v>
      </c>
      <c r="E8" s="7">
        <v>43456</v>
      </c>
      <c r="F8" s="7">
        <v>44590</v>
      </c>
      <c r="G8" s="34"/>
      <c r="H8" s="8">
        <f>F8+7</f>
        <v>44597</v>
      </c>
      <c r="I8" s="11">
        <f t="shared" ref="I8:I11" ca="1" si="0">IF(ISBLANK(H8),"",H8-DATE(YEAR(NOW()),MONTH(NOW()),DAY(NOW())))</f>
        <v>4</v>
      </c>
      <c r="J8" s="9" t="str">
        <f t="shared" ref="J8:J11" ca="1" si="1">IF(I8="","",IF(I8&lt;0,"OVERDUE","NOT DUE"))</f>
        <v>NOT DUE</v>
      </c>
      <c r="K8" s="31"/>
      <c r="L8" s="10"/>
    </row>
    <row r="9" spans="1:12" ht="15" customHeight="1" x14ac:dyDescent="0.25">
      <c r="A9" s="9" t="s">
        <v>2484</v>
      </c>
      <c r="B9" s="31" t="s">
        <v>794</v>
      </c>
      <c r="C9" s="31" t="s">
        <v>795</v>
      </c>
      <c r="D9" s="20" t="s">
        <v>2</v>
      </c>
      <c r="E9" s="7">
        <v>43434</v>
      </c>
      <c r="F9" s="7">
        <v>44569</v>
      </c>
      <c r="G9" s="34"/>
      <c r="H9" s="8">
        <f>F9+30</f>
        <v>44599</v>
      </c>
      <c r="I9" s="11">
        <f t="shared" ca="1" si="0"/>
        <v>6</v>
      </c>
      <c r="J9" s="9" t="str">
        <f t="shared" ca="1" si="1"/>
        <v>NOT DUE</v>
      </c>
      <c r="K9" s="31"/>
      <c r="L9" s="10"/>
    </row>
    <row r="10" spans="1:12" ht="26.45" customHeight="1" x14ac:dyDescent="0.25">
      <c r="A10" s="9" t="s">
        <v>2485</v>
      </c>
      <c r="B10" s="31" t="s">
        <v>796</v>
      </c>
      <c r="C10" s="31" t="s">
        <v>797</v>
      </c>
      <c r="D10" s="20" t="s">
        <v>593</v>
      </c>
      <c r="E10" s="7">
        <v>43456</v>
      </c>
      <c r="F10" s="7">
        <v>44592</v>
      </c>
      <c r="G10" s="34"/>
      <c r="H10" s="8">
        <f>F10+7</f>
        <v>44599</v>
      </c>
      <c r="I10" s="11">
        <f t="shared" ca="1" si="0"/>
        <v>6</v>
      </c>
      <c r="J10" s="9" t="str">
        <f t="shared" ca="1" si="1"/>
        <v>NOT DUE</v>
      </c>
      <c r="K10" s="31"/>
      <c r="L10" s="10"/>
    </row>
    <row r="11" spans="1:12" ht="25.5" x14ac:dyDescent="0.25">
      <c r="A11" s="9" t="s">
        <v>2486</v>
      </c>
      <c r="B11" s="31" t="s">
        <v>798</v>
      </c>
      <c r="C11" s="31" t="s">
        <v>797</v>
      </c>
      <c r="D11" s="20" t="s">
        <v>2</v>
      </c>
      <c r="E11" s="7">
        <v>43434</v>
      </c>
      <c r="F11" s="7">
        <v>44568</v>
      </c>
      <c r="G11" s="34"/>
      <c r="H11" s="8">
        <f t="shared" ref="H11:H12" si="2">F11+30</f>
        <v>44598</v>
      </c>
      <c r="I11" s="11">
        <f t="shared" ca="1" si="0"/>
        <v>5</v>
      </c>
      <c r="J11" s="9" t="str">
        <f t="shared" ca="1" si="1"/>
        <v>NOT DUE</v>
      </c>
      <c r="K11" s="31"/>
      <c r="L11" s="10"/>
    </row>
    <row r="12" spans="1:12" ht="25.5" x14ac:dyDescent="0.25">
      <c r="A12" s="9" t="s">
        <v>2487</v>
      </c>
      <c r="B12" s="31" t="s">
        <v>798</v>
      </c>
      <c r="C12" s="31" t="s">
        <v>799</v>
      </c>
      <c r="D12" s="20" t="s">
        <v>2</v>
      </c>
      <c r="E12" s="7">
        <v>43434</v>
      </c>
      <c r="F12" s="7">
        <v>44569</v>
      </c>
      <c r="G12" s="34"/>
      <c r="H12" s="8">
        <f t="shared" si="2"/>
        <v>44599</v>
      </c>
      <c r="I12" s="11">
        <f t="shared" ref="I12:I16" ca="1" si="3">IF(ISBLANK(H12),"",H12-DATE(YEAR(NOW()),MONTH(NOW()),DAY(NOW())))</f>
        <v>6</v>
      </c>
      <c r="J12" s="9" t="str">
        <f t="shared" ref="J12:J16" ca="1" si="4">IF(I12="","",IF(I12&lt;0,"OVERDUE","NOT DUE"))</f>
        <v>NOT DUE</v>
      </c>
      <c r="K12" s="31"/>
      <c r="L12" s="10"/>
    </row>
    <row r="13" spans="1:12" ht="25.5" x14ac:dyDescent="0.25">
      <c r="A13" s="9" t="s">
        <v>2488</v>
      </c>
      <c r="B13" s="31" t="s">
        <v>800</v>
      </c>
      <c r="C13" s="31" t="s">
        <v>801</v>
      </c>
      <c r="D13" s="20" t="s">
        <v>808</v>
      </c>
      <c r="E13" s="7">
        <v>43449</v>
      </c>
      <c r="F13" s="7">
        <v>44583</v>
      </c>
      <c r="G13" s="34"/>
      <c r="H13" s="8">
        <f>F13+14</f>
        <v>44597</v>
      </c>
      <c r="I13" s="11">
        <f t="shared" ca="1" si="3"/>
        <v>4</v>
      </c>
      <c r="J13" s="9" t="str">
        <f t="shared" ca="1" si="4"/>
        <v>NOT DUE</v>
      </c>
      <c r="K13" s="31" t="s">
        <v>3101</v>
      </c>
      <c r="L13" s="10"/>
    </row>
    <row r="14" spans="1:12" ht="25.5" x14ac:dyDescent="0.25">
      <c r="A14" s="9" t="s">
        <v>2489</v>
      </c>
      <c r="B14" s="31" t="s">
        <v>802</v>
      </c>
      <c r="C14" s="31" t="s">
        <v>803</v>
      </c>
      <c r="D14" s="20" t="s">
        <v>593</v>
      </c>
      <c r="E14" s="7">
        <v>43456</v>
      </c>
      <c r="F14" s="7">
        <v>44590</v>
      </c>
      <c r="G14" s="34"/>
      <c r="H14" s="8">
        <f>F14+7</f>
        <v>44597</v>
      </c>
      <c r="I14" s="11">
        <f t="shared" ca="1" si="3"/>
        <v>4</v>
      </c>
      <c r="J14" s="9" t="str">
        <f t="shared" ca="1" si="4"/>
        <v>NOT DUE</v>
      </c>
      <c r="K14" s="31" t="s">
        <v>3101</v>
      </c>
      <c r="L14" s="10"/>
    </row>
    <row r="15" spans="1:12" ht="25.5" x14ac:dyDescent="0.25">
      <c r="A15" s="9" t="s">
        <v>2490</v>
      </c>
      <c r="B15" s="31" t="s">
        <v>804</v>
      </c>
      <c r="C15" s="31" t="s">
        <v>805</v>
      </c>
      <c r="D15" s="20" t="s">
        <v>2</v>
      </c>
      <c r="E15" s="7">
        <v>43434</v>
      </c>
      <c r="F15" s="7">
        <v>44569</v>
      </c>
      <c r="G15" s="34"/>
      <c r="H15" s="8">
        <f t="shared" ref="H15:H16" si="5">F15+30</f>
        <v>44599</v>
      </c>
      <c r="I15" s="11">
        <f t="shared" ca="1" si="3"/>
        <v>6</v>
      </c>
      <c r="J15" s="9" t="str">
        <f t="shared" ca="1" si="4"/>
        <v>NOT DUE</v>
      </c>
      <c r="K15" s="31" t="s">
        <v>3101</v>
      </c>
      <c r="L15" s="10"/>
    </row>
    <row r="16" spans="1:12" ht="25.5" x14ac:dyDescent="0.25">
      <c r="A16" s="9" t="s">
        <v>2491</v>
      </c>
      <c r="B16" s="31" t="s">
        <v>806</v>
      </c>
      <c r="C16" s="31" t="s">
        <v>807</v>
      </c>
      <c r="D16" s="20" t="s">
        <v>2</v>
      </c>
      <c r="E16" s="7">
        <v>43434</v>
      </c>
      <c r="F16" s="7">
        <v>44569</v>
      </c>
      <c r="G16" s="34"/>
      <c r="H16" s="8">
        <f t="shared" si="5"/>
        <v>44599</v>
      </c>
      <c r="I16" s="11">
        <f t="shared" ca="1" si="3"/>
        <v>6</v>
      </c>
      <c r="J16" s="9" t="str">
        <f t="shared" ca="1" si="4"/>
        <v>NOT DUE</v>
      </c>
      <c r="K16" s="31" t="s">
        <v>3101</v>
      </c>
      <c r="L16" s="10"/>
    </row>
    <row r="20" spans="2:8" x14ac:dyDescent="0.25">
      <c r="B20" t="s">
        <v>1414</v>
      </c>
      <c r="D20" s="27" t="s">
        <v>1415</v>
      </c>
      <c r="G20" t="s">
        <v>1416</v>
      </c>
    </row>
    <row r="23" spans="2:8" x14ac:dyDescent="0.25">
      <c r="C23" s="71"/>
      <c r="G23" s="72"/>
      <c r="H23" s="72"/>
    </row>
    <row r="24" spans="2:8" x14ac:dyDescent="0.25">
      <c r="B24" s="72" t="s">
        <v>3325</v>
      </c>
      <c r="C24" s="69"/>
    </row>
    <row r="25" spans="2:8" x14ac:dyDescent="0.25">
      <c r="B25" t="s">
        <v>2278</v>
      </c>
      <c r="D25" s="193" t="s">
        <v>3322</v>
      </c>
      <c r="E25" s="193"/>
      <c r="G25" s="191" t="s">
        <v>3319</v>
      </c>
      <c r="H25" s="191"/>
    </row>
    <row r="26" spans="2:8" x14ac:dyDescent="0.25">
      <c r="D26" s="69" t="s">
        <v>2274</v>
      </c>
      <c r="E26" s="69"/>
      <c r="G26" s="188" t="s">
        <v>2277</v>
      </c>
      <c r="H26" s="188"/>
    </row>
  </sheetData>
  <sheetProtection selectLockedCells="1"/>
  <mergeCells count="12">
    <mergeCell ref="G26:H26"/>
    <mergeCell ref="A4:B4"/>
    <mergeCell ref="D4:E4"/>
    <mergeCell ref="A5:B5"/>
    <mergeCell ref="A1:B1"/>
    <mergeCell ref="D1:E1"/>
    <mergeCell ref="A2:B2"/>
    <mergeCell ref="D2:E2"/>
    <mergeCell ref="A3:B3"/>
    <mergeCell ref="D3:E3"/>
    <mergeCell ref="D25:E25"/>
    <mergeCell ref="G25:H2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zoomScale="85" zoomScaleNormal="85"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810</v>
      </c>
      <c r="D3" s="190" t="s">
        <v>9</v>
      </c>
      <c r="E3" s="190"/>
      <c r="F3" s="3" t="s">
        <v>1399</v>
      </c>
    </row>
    <row r="4" spans="1:12" ht="18" customHeight="1" x14ac:dyDescent="0.25">
      <c r="A4" s="189" t="s">
        <v>22</v>
      </c>
      <c r="B4" s="189"/>
      <c r="C4" s="17"/>
      <c r="D4" s="190" t="s">
        <v>10</v>
      </c>
      <c r="E4" s="190"/>
      <c r="F4" s="34"/>
    </row>
    <row r="5" spans="1:12" ht="18" customHeight="1" x14ac:dyDescent="0.25">
      <c r="A5" s="189" t="s">
        <v>23</v>
      </c>
      <c r="B5" s="189"/>
      <c r="C5" s="18" t="s">
        <v>811</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1400</v>
      </c>
      <c r="B8" s="31" t="s">
        <v>812</v>
      </c>
      <c r="C8" s="31" t="s">
        <v>813</v>
      </c>
      <c r="D8" s="20" t="s">
        <v>2</v>
      </c>
      <c r="E8" s="7">
        <v>43970</v>
      </c>
      <c r="F8" s="7">
        <v>44566</v>
      </c>
      <c r="G8" s="34"/>
      <c r="H8" s="8">
        <f>F8+30</f>
        <v>44596</v>
      </c>
      <c r="I8" s="11">
        <f t="shared" ref="I8:I15" ca="1" si="0">IF(ISBLANK(H8),"",H8-DATE(YEAR(NOW()),MONTH(NOW()),DAY(NOW())))</f>
        <v>3</v>
      </c>
      <c r="J8" s="9" t="str">
        <f t="shared" ref="J8:J15" ca="1" si="1">IF(I8="","",IF(I8&lt;0,"OVERDUE","NOT DUE"))</f>
        <v>NOT DUE</v>
      </c>
      <c r="K8" s="31"/>
      <c r="L8" s="10"/>
    </row>
    <row r="9" spans="1:12" ht="15" customHeight="1" x14ac:dyDescent="0.25">
      <c r="A9" s="9" t="s">
        <v>1401</v>
      </c>
      <c r="B9" s="31" t="s">
        <v>814</v>
      </c>
      <c r="C9" s="31" t="s">
        <v>813</v>
      </c>
      <c r="D9" s="20" t="s">
        <v>2</v>
      </c>
      <c r="E9" s="7">
        <v>43970</v>
      </c>
      <c r="F9" s="7">
        <v>44566</v>
      </c>
      <c r="G9" s="34"/>
      <c r="H9" s="8">
        <f>F9+30</f>
        <v>44596</v>
      </c>
      <c r="I9" s="11">
        <f t="shared" ca="1" si="0"/>
        <v>3</v>
      </c>
      <c r="J9" s="9" t="str">
        <f t="shared" ca="1" si="1"/>
        <v>NOT DUE</v>
      </c>
      <c r="K9" s="31"/>
      <c r="L9" s="10"/>
    </row>
    <row r="10" spans="1:12" ht="24" x14ac:dyDescent="0.25">
      <c r="A10" s="9" t="s">
        <v>1402</v>
      </c>
      <c r="B10" s="31" t="s">
        <v>815</v>
      </c>
      <c r="C10" s="31" t="s">
        <v>813</v>
      </c>
      <c r="D10" s="20" t="s">
        <v>2</v>
      </c>
      <c r="E10" s="7">
        <v>43970</v>
      </c>
      <c r="F10" s="7">
        <v>44575</v>
      </c>
      <c r="G10" s="34"/>
      <c r="H10" s="8">
        <f t="shared" ref="H10:H18" si="2">F10+30</f>
        <v>44605</v>
      </c>
      <c r="I10" s="11">
        <f t="shared" ca="1" si="0"/>
        <v>12</v>
      </c>
      <c r="J10" s="9" t="str">
        <f t="shared" ca="1" si="1"/>
        <v>NOT DUE</v>
      </c>
      <c r="K10" s="10" t="s">
        <v>2783</v>
      </c>
      <c r="L10" s="10"/>
    </row>
    <row r="11" spans="1:12" ht="25.5" x14ac:dyDescent="0.25">
      <c r="A11" s="9" t="s">
        <v>1403</v>
      </c>
      <c r="B11" s="31" t="s">
        <v>816</v>
      </c>
      <c r="C11" s="31" t="s">
        <v>813</v>
      </c>
      <c r="D11" s="20" t="s">
        <v>2</v>
      </c>
      <c r="E11" s="7">
        <v>43970</v>
      </c>
      <c r="F11" s="7">
        <v>44575</v>
      </c>
      <c r="G11" s="34"/>
      <c r="H11" s="8">
        <f t="shared" si="2"/>
        <v>44605</v>
      </c>
      <c r="I11" s="11">
        <f t="shared" ca="1" si="0"/>
        <v>12</v>
      </c>
      <c r="J11" s="9" t="str">
        <f t="shared" ca="1" si="1"/>
        <v>NOT DUE</v>
      </c>
      <c r="K11" s="10" t="s">
        <v>2281</v>
      </c>
      <c r="L11" s="10"/>
    </row>
    <row r="12" spans="1:12" ht="36" x14ac:dyDescent="0.25">
      <c r="A12" s="9" t="s">
        <v>1404</v>
      </c>
      <c r="B12" s="31" t="s">
        <v>817</v>
      </c>
      <c r="C12" s="31" t="s">
        <v>813</v>
      </c>
      <c r="D12" s="20" t="s">
        <v>2</v>
      </c>
      <c r="E12" s="7">
        <v>43970</v>
      </c>
      <c r="F12" s="7">
        <v>44575</v>
      </c>
      <c r="G12" s="34"/>
      <c r="H12" s="8">
        <f t="shared" si="2"/>
        <v>44605</v>
      </c>
      <c r="I12" s="11">
        <f t="shared" ca="1" si="0"/>
        <v>12</v>
      </c>
      <c r="J12" s="9" t="str">
        <f t="shared" ca="1" si="1"/>
        <v>NOT DUE</v>
      </c>
      <c r="K12" s="10" t="s">
        <v>3093</v>
      </c>
      <c r="L12" s="10"/>
    </row>
    <row r="13" spans="1:12" ht="25.5" x14ac:dyDescent="0.25">
      <c r="A13" s="9" t="s">
        <v>1405</v>
      </c>
      <c r="B13" s="31" t="s">
        <v>818</v>
      </c>
      <c r="C13" s="31" t="s">
        <v>813</v>
      </c>
      <c r="D13" s="20" t="s">
        <v>2</v>
      </c>
      <c r="E13" s="7">
        <v>43970</v>
      </c>
      <c r="F13" s="7">
        <v>44575</v>
      </c>
      <c r="G13" s="34"/>
      <c r="H13" s="8">
        <f t="shared" si="2"/>
        <v>44605</v>
      </c>
      <c r="I13" s="11">
        <f t="shared" ca="1" si="0"/>
        <v>12</v>
      </c>
      <c r="J13" s="9" t="str">
        <f t="shared" ca="1" si="1"/>
        <v>NOT DUE</v>
      </c>
      <c r="K13" s="10" t="s">
        <v>2281</v>
      </c>
      <c r="L13" s="10"/>
    </row>
    <row r="14" spans="1:12" ht="36" x14ac:dyDescent="0.25">
      <c r="A14" s="9" t="s">
        <v>1406</v>
      </c>
      <c r="B14" s="31" t="s">
        <v>819</v>
      </c>
      <c r="C14" s="31" t="s">
        <v>813</v>
      </c>
      <c r="D14" s="20" t="s">
        <v>2</v>
      </c>
      <c r="E14" s="7">
        <v>43970</v>
      </c>
      <c r="F14" s="7">
        <v>44575</v>
      </c>
      <c r="G14" s="34"/>
      <c r="H14" s="8">
        <f t="shared" si="2"/>
        <v>44605</v>
      </c>
      <c r="I14" s="11">
        <f t="shared" ca="1" si="0"/>
        <v>12</v>
      </c>
      <c r="J14" s="9" t="str">
        <f t="shared" ca="1" si="1"/>
        <v>NOT DUE</v>
      </c>
      <c r="K14" s="10" t="s">
        <v>3093</v>
      </c>
      <c r="L14" s="10"/>
    </row>
    <row r="15" spans="1:12" ht="25.5" x14ac:dyDescent="0.25">
      <c r="A15" s="9" t="s">
        <v>1407</v>
      </c>
      <c r="B15" s="31" t="s">
        <v>820</v>
      </c>
      <c r="C15" s="31" t="s">
        <v>813</v>
      </c>
      <c r="D15" s="20" t="s">
        <v>2</v>
      </c>
      <c r="E15" s="7">
        <v>43970</v>
      </c>
      <c r="F15" s="7">
        <v>44575</v>
      </c>
      <c r="G15" s="34"/>
      <c r="H15" s="8">
        <f t="shared" si="2"/>
        <v>44605</v>
      </c>
      <c r="I15" s="11">
        <f t="shared" ca="1" si="0"/>
        <v>12</v>
      </c>
      <c r="J15" s="9" t="str">
        <f t="shared" ca="1" si="1"/>
        <v>NOT DUE</v>
      </c>
      <c r="K15" s="10" t="s">
        <v>2281</v>
      </c>
      <c r="L15" s="10"/>
    </row>
    <row r="16" spans="1:12" ht="36" x14ac:dyDescent="0.25">
      <c r="A16" s="9" t="s">
        <v>1408</v>
      </c>
      <c r="B16" s="31" t="s">
        <v>821</v>
      </c>
      <c r="C16" s="31" t="s">
        <v>813</v>
      </c>
      <c r="D16" s="20" t="s">
        <v>2</v>
      </c>
      <c r="E16" s="7">
        <v>43970</v>
      </c>
      <c r="F16" s="7">
        <v>44575</v>
      </c>
      <c r="G16" s="34"/>
      <c r="H16" s="8">
        <f t="shared" si="2"/>
        <v>44605</v>
      </c>
      <c r="I16" s="11">
        <f t="shared" ref="I16:I18" ca="1" si="3">IF(ISBLANK(H16),"",H16-DATE(YEAR(NOW()),MONTH(NOW()),DAY(NOW())))</f>
        <v>12</v>
      </c>
      <c r="J16" s="9" t="str">
        <f t="shared" ref="J16:J18" ca="1" si="4">IF(I16="","",IF(I16&lt;0,"OVERDUE","NOT DUE"))</f>
        <v>NOT DUE</v>
      </c>
      <c r="K16" s="10" t="s">
        <v>3093</v>
      </c>
      <c r="L16" s="10"/>
    </row>
    <row r="17" spans="1:12" ht="25.5" x14ac:dyDescent="0.25">
      <c r="A17" s="9" t="s">
        <v>1409</v>
      </c>
      <c r="B17" s="31" t="s">
        <v>822</v>
      </c>
      <c r="C17" s="31" t="s">
        <v>813</v>
      </c>
      <c r="D17" s="20" t="s">
        <v>2</v>
      </c>
      <c r="E17" s="7">
        <v>43970</v>
      </c>
      <c r="F17" s="7">
        <v>44575</v>
      </c>
      <c r="G17" s="34"/>
      <c r="H17" s="8">
        <f t="shared" si="2"/>
        <v>44605</v>
      </c>
      <c r="I17" s="11">
        <f t="shared" ca="1" si="3"/>
        <v>12</v>
      </c>
      <c r="J17" s="9" t="str">
        <f t="shared" ca="1" si="4"/>
        <v>NOT DUE</v>
      </c>
      <c r="K17" s="10" t="s">
        <v>2281</v>
      </c>
      <c r="L17" s="10"/>
    </row>
    <row r="18" spans="1:12" ht="26.45" customHeight="1" x14ac:dyDescent="0.25">
      <c r="A18" s="9" t="s">
        <v>1410</v>
      </c>
      <c r="B18" s="31" t="s">
        <v>823</v>
      </c>
      <c r="C18" s="31" t="s">
        <v>824</v>
      </c>
      <c r="D18" s="20" t="s">
        <v>2</v>
      </c>
      <c r="E18" s="7">
        <v>43970</v>
      </c>
      <c r="F18" s="7">
        <v>44566</v>
      </c>
      <c r="G18" s="34"/>
      <c r="H18" s="8">
        <f t="shared" si="2"/>
        <v>44596</v>
      </c>
      <c r="I18" s="11">
        <f t="shared" ca="1" si="3"/>
        <v>3</v>
      </c>
      <c r="J18" s="9" t="str">
        <f t="shared" ca="1" si="4"/>
        <v>NOT DUE</v>
      </c>
      <c r="K18" s="31"/>
      <c r="L18" s="10"/>
    </row>
    <row r="23" spans="1:12" x14ac:dyDescent="0.25">
      <c r="B23" t="s">
        <v>1414</v>
      </c>
      <c r="D23" s="27" t="s">
        <v>1415</v>
      </c>
      <c r="G23" t="s">
        <v>1416</v>
      </c>
    </row>
    <row r="26" spans="1:12" x14ac:dyDescent="0.25">
      <c r="C26" s="71"/>
      <c r="G26" s="72"/>
      <c r="H26" s="72"/>
    </row>
    <row r="27" spans="1:12" x14ac:dyDescent="0.25">
      <c r="B27" s="23"/>
      <c r="C27" s="69"/>
    </row>
    <row r="28" spans="1:12" x14ac:dyDescent="0.25">
      <c r="B28" s="154" t="s">
        <v>3322</v>
      </c>
      <c r="D28" s="193" t="s">
        <v>3322</v>
      </c>
      <c r="E28" s="193"/>
      <c r="G28" s="191" t="s">
        <v>3319</v>
      </c>
      <c r="H28" s="191"/>
    </row>
    <row r="29" spans="1:12" x14ac:dyDescent="0.25">
      <c r="B29" s="69" t="s">
        <v>2274</v>
      </c>
      <c r="D29" s="69" t="s">
        <v>2274</v>
      </c>
      <c r="E29" s="69"/>
      <c r="G29" s="188" t="s">
        <v>2277</v>
      </c>
      <c r="H29" s="188"/>
    </row>
  </sheetData>
  <sheetProtection selectLockedCells="1"/>
  <mergeCells count="12">
    <mergeCell ref="G29:H29"/>
    <mergeCell ref="A4:B4"/>
    <mergeCell ref="D4:E4"/>
    <mergeCell ref="A5:B5"/>
    <mergeCell ref="A1:B1"/>
    <mergeCell ref="D1:E1"/>
    <mergeCell ref="A2:B2"/>
    <mergeCell ref="D2:E2"/>
    <mergeCell ref="A3:B3"/>
    <mergeCell ref="D3:E3"/>
    <mergeCell ref="D28:E28"/>
    <mergeCell ref="G28:H28"/>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2"/>
  <sheetViews>
    <sheetView zoomScaleNormal="100" workbookViewId="0">
      <selection activeCell="F41" sqref="F4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825</v>
      </c>
      <c r="D3" s="190" t="s">
        <v>9</v>
      </c>
      <c r="E3" s="190"/>
      <c r="F3" s="3" t="s">
        <v>826</v>
      </c>
    </row>
    <row r="4" spans="1:12" ht="18" customHeight="1" x14ac:dyDescent="0.25">
      <c r="A4" s="189" t="s">
        <v>22</v>
      </c>
      <c r="B4" s="189"/>
      <c r="C4" s="17" t="s">
        <v>871</v>
      </c>
      <c r="D4" s="190" t="s">
        <v>10</v>
      </c>
      <c r="E4" s="190"/>
      <c r="F4" s="34"/>
    </row>
    <row r="5" spans="1:12" ht="18" customHeight="1" x14ac:dyDescent="0.25">
      <c r="A5" s="189" t="s">
        <v>23</v>
      </c>
      <c r="B5" s="189"/>
      <c r="C5" s="18" t="s">
        <v>872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827</v>
      </c>
      <c r="B8" s="31" t="s">
        <v>828</v>
      </c>
      <c r="C8" s="31" t="s">
        <v>829</v>
      </c>
      <c r="D8" s="20" t="s">
        <v>1</v>
      </c>
      <c r="E8" s="7">
        <v>43970</v>
      </c>
      <c r="F8" s="7">
        <v>44486</v>
      </c>
      <c r="G8" s="34"/>
      <c r="H8" s="8">
        <f>F8+182</f>
        <v>44668</v>
      </c>
      <c r="I8" s="11">
        <f t="shared" ref="I8:I42" ca="1" si="0">IF(ISBLANK(H8),"",H8-DATE(YEAR(NOW()),MONTH(NOW()),DAY(NOW())))</f>
        <v>75</v>
      </c>
      <c r="J8" s="9" t="str">
        <f t="shared" ref="J8:J42" ca="1" si="1">IF(I8="","",IF(I8&lt;0,"OVERDUE","NOT DUE"))</f>
        <v>NOT DUE</v>
      </c>
      <c r="K8" s="31"/>
      <c r="L8" s="10"/>
    </row>
    <row r="9" spans="1:12" ht="25.5" x14ac:dyDescent="0.25">
      <c r="A9" s="9" t="s">
        <v>874</v>
      </c>
      <c r="B9" s="31" t="s">
        <v>828</v>
      </c>
      <c r="C9" s="31" t="s">
        <v>830</v>
      </c>
      <c r="D9" s="20" t="s">
        <v>873</v>
      </c>
      <c r="E9" s="7">
        <v>43970</v>
      </c>
      <c r="F9" s="7">
        <v>44593</v>
      </c>
      <c r="G9" s="34"/>
      <c r="H9" s="8">
        <f>F9+1</f>
        <v>44594</v>
      </c>
      <c r="I9" s="11">
        <f t="shared" ca="1" si="0"/>
        <v>1</v>
      </c>
      <c r="J9" s="9" t="str">
        <f t="shared" ca="1" si="1"/>
        <v>NOT DUE</v>
      </c>
      <c r="K9" s="31"/>
      <c r="L9" s="10"/>
    </row>
    <row r="10" spans="1:12" ht="38.25" x14ac:dyDescent="0.25">
      <c r="A10" s="9" t="s">
        <v>875</v>
      </c>
      <c r="B10" s="31" t="s">
        <v>828</v>
      </c>
      <c r="C10" s="31" t="s">
        <v>831</v>
      </c>
      <c r="D10" s="20" t="s">
        <v>873</v>
      </c>
      <c r="E10" s="7">
        <v>43970</v>
      </c>
      <c r="F10" s="7">
        <v>44593</v>
      </c>
      <c r="G10" s="34"/>
      <c r="H10" s="8">
        <f>F10+1</f>
        <v>44594</v>
      </c>
      <c r="I10" s="11">
        <f t="shared" ca="1" si="0"/>
        <v>1</v>
      </c>
      <c r="J10" s="9" t="str">
        <f t="shared" ca="1" si="1"/>
        <v>NOT DUE</v>
      </c>
      <c r="K10" s="31"/>
      <c r="L10" s="10"/>
    </row>
    <row r="11" spans="1:12" ht="25.5" x14ac:dyDescent="0.25">
      <c r="A11" s="9" t="s">
        <v>876</v>
      </c>
      <c r="B11" s="31" t="s">
        <v>828</v>
      </c>
      <c r="C11" s="31" t="s">
        <v>832</v>
      </c>
      <c r="D11" s="20" t="s">
        <v>89</v>
      </c>
      <c r="E11" s="7">
        <v>43970</v>
      </c>
      <c r="F11" s="7">
        <v>44326</v>
      </c>
      <c r="G11" s="34"/>
      <c r="H11" s="8">
        <f>F11+365</f>
        <v>44691</v>
      </c>
      <c r="I11" s="11">
        <f t="shared" ca="1" si="0"/>
        <v>98</v>
      </c>
      <c r="J11" s="9" t="str">
        <f t="shared" ca="1" si="1"/>
        <v>NOT DUE</v>
      </c>
      <c r="K11" s="31"/>
      <c r="L11" s="10"/>
    </row>
    <row r="12" spans="1:12" ht="25.5" x14ac:dyDescent="0.25">
      <c r="A12" s="9" t="s">
        <v>877</v>
      </c>
      <c r="B12" s="31" t="s">
        <v>833</v>
      </c>
      <c r="C12" s="31" t="s">
        <v>834</v>
      </c>
      <c r="D12" s="20" t="s">
        <v>593</v>
      </c>
      <c r="E12" s="7">
        <v>43970</v>
      </c>
      <c r="F12" s="7">
        <v>44592</v>
      </c>
      <c r="G12" s="34"/>
      <c r="H12" s="8">
        <f>F12+7</f>
        <v>44599</v>
      </c>
      <c r="I12" s="11">
        <f t="shared" ca="1" si="0"/>
        <v>6</v>
      </c>
      <c r="J12" s="9" t="str">
        <f t="shared" ca="1" si="1"/>
        <v>NOT DUE</v>
      </c>
      <c r="K12" s="31"/>
      <c r="L12" s="10"/>
    </row>
    <row r="13" spans="1:12" ht="38.25" x14ac:dyDescent="0.25">
      <c r="A13" s="9" t="s">
        <v>878</v>
      </c>
      <c r="B13" s="31" t="s">
        <v>835</v>
      </c>
      <c r="C13" s="31" t="s">
        <v>836</v>
      </c>
      <c r="D13" s="20" t="s">
        <v>873</v>
      </c>
      <c r="E13" s="7">
        <v>43970</v>
      </c>
      <c r="F13" s="7">
        <v>44593</v>
      </c>
      <c r="G13" s="34"/>
      <c r="H13" s="8">
        <f>F13+1</f>
        <v>44594</v>
      </c>
      <c r="I13" s="11">
        <f t="shared" ca="1" si="0"/>
        <v>1</v>
      </c>
      <c r="J13" s="9" t="str">
        <f t="shared" ca="1" si="1"/>
        <v>NOT DUE</v>
      </c>
      <c r="K13" s="31"/>
      <c r="L13" s="10"/>
    </row>
    <row r="14" spans="1:12" ht="38.25" x14ac:dyDescent="0.25">
      <c r="A14" s="9" t="s">
        <v>879</v>
      </c>
      <c r="B14" s="31" t="s">
        <v>837</v>
      </c>
      <c r="C14" s="31" t="s">
        <v>838</v>
      </c>
      <c r="D14" s="20" t="s">
        <v>873</v>
      </c>
      <c r="E14" s="7">
        <v>43970</v>
      </c>
      <c r="F14" s="7">
        <v>44593</v>
      </c>
      <c r="G14" s="34"/>
      <c r="H14" s="8">
        <f t="shared" ref="H14:H17" si="2">F14+1</f>
        <v>44594</v>
      </c>
      <c r="I14" s="11">
        <f t="shared" ca="1" si="0"/>
        <v>1</v>
      </c>
      <c r="J14" s="9" t="str">
        <f t="shared" ca="1" si="1"/>
        <v>NOT DUE</v>
      </c>
      <c r="K14" s="31"/>
      <c r="L14" s="10"/>
    </row>
    <row r="15" spans="1:12" ht="63.75" x14ac:dyDescent="0.25">
      <c r="A15" s="9" t="s">
        <v>880</v>
      </c>
      <c r="B15" s="31" t="s">
        <v>839</v>
      </c>
      <c r="C15" s="31" t="s">
        <v>840</v>
      </c>
      <c r="D15" s="20" t="s">
        <v>873</v>
      </c>
      <c r="E15" s="7">
        <v>43970</v>
      </c>
      <c r="F15" s="7">
        <v>44593</v>
      </c>
      <c r="G15" s="34"/>
      <c r="H15" s="8">
        <f t="shared" si="2"/>
        <v>44594</v>
      </c>
      <c r="I15" s="11">
        <f t="shared" ca="1" si="0"/>
        <v>1</v>
      </c>
      <c r="J15" s="9" t="str">
        <f t="shared" ca="1" si="1"/>
        <v>NOT DUE</v>
      </c>
      <c r="K15" s="31"/>
      <c r="L15" s="10"/>
    </row>
    <row r="16" spans="1:12" ht="25.5" x14ac:dyDescent="0.25">
      <c r="A16" s="9" t="s">
        <v>881</v>
      </c>
      <c r="B16" s="31" t="s">
        <v>841</v>
      </c>
      <c r="C16" s="31" t="s">
        <v>842</v>
      </c>
      <c r="D16" s="20" t="s">
        <v>873</v>
      </c>
      <c r="E16" s="7">
        <v>43970</v>
      </c>
      <c r="F16" s="7">
        <v>44593</v>
      </c>
      <c r="G16" s="34"/>
      <c r="H16" s="8">
        <f t="shared" si="2"/>
        <v>44594</v>
      </c>
      <c r="I16" s="11">
        <f t="shared" ca="1" si="0"/>
        <v>1</v>
      </c>
      <c r="J16" s="9" t="str">
        <f t="shared" ca="1" si="1"/>
        <v>NOT DUE</v>
      </c>
      <c r="K16" s="31"/>
      <c r="L16" s="10"/>
    </row>
    <row r="17" spans="1:12" ht="15" customHeight="1" x14ac:dyDescent="0.25">
      <c r="A17" s="9" t="s">
        <v>882</v>
      </c>
      <c r="B17" s="31" t="s">
        <v>828</v>
      </c>
      <c r="C17" s="31" t="s">
        <v>843</v>
      </c>
      <c r="D17" s="20" t="s">
        <v>873</v>
      </c>
      <c r="E17" s="7">
        <v>43970</v>
      </c>
      <c r="F17" s="7">
        <v>44593</v>
      </c>
      <c r="G17" s="34"/>
      <c r="H17" s="8">
        <f t="shared" si="2"/>
        <v>44594</v>
      </c>
      <c r="I17" s="11">
        <f t="shared" ca="1" si="0"/>
        <v>1</v>
      </c>
      <c r="J17" s="9" t="str">
        <f t="shared" ca="1" si="1"/>
        <v>NOT DUE</v>
      </c>
      <c r="K17" s="31"/>
      <c r="L17" s="10"/>
    </row>
    <row r="18" spans="1:12" ht="15" customHeight="1" x14ac:dyDescent="0.25">
      <c r="A18" s="9" t="s">
        <v>883</v>
      </c>
      <c r="B18" s="31" t="s">
        <v>844</v>
      </c>
      <c r="C18" s="31" t="s">
        <v>845</v>
      </c>
      <c r="D18" s="20" t="s">
        <v>1</v>
      </c>
      <c r="E18" s="7">
        <v>43970</v>
      </c>
      <c r="F18" s="7">
        <v>44486</v>
      </c>
      <c r="G18" s="34"/>
      <c r="H18" s="8">
        <f t="shared" ref="H18:H22" si="3">F18+182</f>
        <v>44668</v>
      </c>
      <c r="I18" s="11">
        <f t="shared" ca="1" si="0"/>
        <v>75</v>
      </c>
      <c r="J18" s="9" t="str">
        <f t="shared" ca="1" si="1"/>
        <v>NOT DUE</v>
      </c>
      <c r="K18" s="31"/>
      <c r="L18" s="10"/>
    </row>
    <row r="19" spans="1:12" ht="25.5" x14ac:dyDescent="0.25">
      <c r="A19" s="9" t="s">
        <v>884</v>
      </c>
      <c r="B19" s="31" t="s">
        <v>846</v>
      </c>
      <c r="C19" s="31" t="s">
        <v>847</v>
      </c>
      <c r="D19" s="20" t="s">
        <v>1</v>
      </c>
      <c r="E19" s="7">
        <v>43970</v>
      </c>
      <c r="F19" s="7">
        <v>44486</v>
      </c>
      <c r="G19" s="34"/>
      <c r="H19" s="8">
        <f t="shared" si="3"/>
        <v>44668</v>
      </c>
      <c r="I19" s="11">
        <f t="shared" ca="1" si="0"/>
        <v>75</v>
      </c>
      <c r="J19" s="9" t="str">
        <f t="shared" ca="1" si="1"/>
        <v>NOT DUE</v>
      </c>
      <c r="K19" s="31"/>
      <c r="L19" s="10"/>
    </row>
    <row r="20" spans="1:12" ht="38.25" x14ac:dyDescent="0.25">
      <c r="A20" s="9" t="s">
        <v>885</v>
      </c>
      <c r="B20" s="31" t="s">
        <v>848</v>
      </c>
      <c r="C20" s="31" t="s">
        <v>849</v>
      </c>
      <c r="D20" s="20" t="s">
        <v>1</v>
      </c>
      <c r="E20" s="7">
        <v>43970</v>
      </c>
      <c r="F20" s="7">
        <v>44486</v>
      </c>
      <c r="G20" s="34"/>
      <c r="H20" s="8">
        <f t="shared" si="3"/>
        <v>44668</v>
      </c>
      <c r="I20" s="11">
        <f t="shared" ca="1" si="0"/>
        <v>75</v>
      </c>
      <c r="J20" s="9" t="str">
        <f t="shared" ca="1" si="1"/>
        <v>NOT DUE</v>
      </c>
      <c r="K20" s="31"/>
      <c r="L20" s="10"/>
    </row>
    <row r="21" spans="1:12" ht="38.25" x14ac:dyDescent="0.25">
      <c r="A21" s="9" t="s">
        <v>886</v>
      </c>
      <c r="B21" s="31" t="s">
        <v>850</v>
      </c>
      <c r="C21" s="31" t="s">
        <v>849</v>
      </c>
      <c r="D21" s="20" t="s">
        <v>1</v>
      </c>
      <c r="E21" s="7">
        <v>43970</v>
      </c>
      <c r="F21" s="7">
        <v>44486</v>
      </c>
      <c r="G21" s="34"/>
      <c r="H21" s="8">
        <f t="shared" si="3"/>
        <v>44668</v>
      </c>
      <c r="I21" s="11">
        <f t="shared" ca="1" si="0"/>
        <v>75</v>
      </c>
      <c r="J21" s="9" t="str">
        <f t="shared" ca="1" si="1"/>
        <v>NOT DUE</v>
      </c>
      <c r="K21" s="31"/>
      <c r="L21" s="10"/>
    </row>
    <row r="22" spans="1:12" ht="25.5" x14ac:dyDescent="0.25">
      <c r="A22" s="9" t="s">
        <v>887</v>
      </c>
      <c r="B22" s="31" t="s">
        <v>851</v>
      </c>
      <c r="C22" s="31" t="s">
        <v>852</v>
      </c>
      <c r="D22" s="20" t="s">
        <v>1</v>
      </c>
      <c r="E22" s="7">
        <v>43970</v>
      </c>
      <c r="F22" s="7">
        <v>44486</v>
      </c>
      <c r="G22" s="34"/>
      <c r="H22" s="8">
        <f t="shared" si="3"/>
        <v>44668</v>
      </c>
      <c r="I22" s="11">
        <f t="shared" ca="1" si="0"/>
        <v>75</v>
      </c>
      <c r="J22" s="9" t="str">
        <f t="shared" ca="1" si="1"/>
        <v>NOT DUE</v>
      </c>
      <c r="K22" s="31"/>
      <c r="L22" s="10"/>
    </row>
    <row r="23" spans="1:12" ht="51" x14ac:dyDescent="0.25">
      <c r="A23" s="9" t="s">
        <v>888</v>
      </c>
      <c r="B23" s="31" t="s">
        <v>853</v>
      </c>
      <c r="C23" s="31" t="s">
        <v>829</v>
      </c>
      <c r="D23" s="20" t="s">
        <v>89</v>
      </c>
      <c r="E23" s="7">
        <v>43970</v>
      </c>
      <c r="F23" s="7">
        <v>44326</v>
      </c>
      <c r="G23" s="34"/>
      <c r="H23" s="8">
        <f t="shared" ref="H23:H27" si="4">F23+365</f>
        <v>44691</v>
      </c>
      <c r="I23" s="11">
        <f t="shared" ca="1" si="0"/>
        <v>98</v>
      </c>
      <c r="J23" s="9" t="str">
        <f t="shared" ca="1" si="1"/>
        <v>NOT DUE</v>
      </c>
      <c r="K23" s="31"/>
      <c r="L23" s="10"/>
    </row>
    <row r="24" spans="1:12" ht="25.5" x14ac:dyDescent="0.25">
      <c r="A24" s="9" t="s">
        <v>889</v>
      </c>
      <c r="B24" s="31" t="s">
        <v>853</v>
      </c>
      <c r="C24" s="31" t="s">
        <v>854</v>
      </c>
      <c r="D24" s="20" t="s">
        <v>89</v>
      </c>
      <c r="E24" s="7">
        <v>43970</v>
      </c>
      <c r="F24" s="7">
        <v>44326</v>
      </c>
      <c r="G24" s="34"/>
      <c r="H24" s="8">
        <f t="shared" si="4"/>
        <v>44691</v>
      </c>
      <c r="I24" s="11">
        <f t="shared" ca="1" si="0"/>
        <v>98</v>
      </c>
      <c r="J24" s="9" t="str">
        <f t="shared" ca="1" si="1"/>
        <v>NOT DUE</v>
      </c>
      <c r="K24" s="31"/>
      <c r="L24" s="10"/>
    </row>
    <row r="25" spans="1:12" ht="25.5" x14ac:dyDescent="0.25">
      <c r="A25" s="9" t="s">
        <v>890</v>
      </c>
      <c r="B25" s="31" t="s">
        <v>855</v>
      </c>
      <c r="C25" s="31" t="s">
        <v>856</v>
      </c>
      <c r="D25" s="20" t="s">
        <v>89</v>
      </c>
      <c r="E25" s="7">
        <v>43970</v>
      </c>
      <c r="F25" s="7">
        <v>44326</v>
      </c>
      <c r="G25" s="34"/>
      <c r="H25" s="8">
        <f t="shared" si="4"/>
        <v>44691</v>
      </c>
      <c r="I25" s="11">
        <f t="shared" ca="1" si="0"/>
        <v>98</v>
      </c>
      <c r="J25" s="9" t="str">
        <f t="shared" ca="1" si="1"/>
        <v>NOT DUE</v>
      </c>
      <c r="K25" s="31"/>
      <c r="L25" s="10"/>
    </row>
    <row r="26" spans="1:12" x14ac:dyDescent="0.25">
      <c r="A26" s="9" t="s">
        <v>891</v>
      </c>
      <c r="B26" s="31" t="s">
        <v>857</v>
      </c>
      <c r="C26" s="31" t="s">
        <v>858</v>
      </c>
      <c r="D26" s="20" t="s">
        <v>89</v>
      </c>
      <c r="E26" s="7">
        <v>43970</v>
      </c>
      <c r="F26" s="7">
        <v>44326</v>
      </c>
      <c r="G26" s="34"/>
      <c r="H26" s="8">
        <f t="shared" si="4"/>
        <v>44691</v>
      </c>
      <c r="I26" s="11">
        <f t="shared" ca="1" si="0"/>
        <v>98</v>
      </c>
      <c r="J26" s="9" t="str">
        <f t="shared" ca="1" si="1"/>
        <v>NOT DUE</v>
      </c>
      <c r="K26" s="31"/>
      <c r="L26" s="10"/>
    </row>
    <row r="27" spans="1:12" ht="25.5" x14ac:dyDescent="0.25">
      <c r="A27" s="9" t="s">
        <v>892</v>
      </c>
      <c r="B27" s="31" t="s">
        <v>859</v>
      </c>
      <c r="C27" s="31" t="s">
        <v>860</v>
      </c>
      <c r="D27" s="20" t="s">
        <v>89</v>
      </c>
      <c r="E27" s="7">
        <v>43970</v>
      </c>
      <c r="F27" s="7">
        <v>44326</v>
      </c>
      <c r="G27" s="34"/>
      <c r="H27" s="8">
        <f t="shared" si="4"/>
        <v>44691</v>
      </c>
      <c r="I27" s="11">
        <f t="shared" ca="1" si="0"/>
        <v>98</v>
      </c>
      <c r="J27" s="9" t="str">
        <f t="shared" ca="1" si="1"/>
        <v>NOT DUE</v>
      </c>
      <c r="K27" s="31"/>
      <c r="L27" s="10"/>
    </row>
    <row r="28" spans="1:12" ht="38.25" x14ac:dyDescent="0.25">
      <c r="A28" s="9" t="s">
        <v>893</v>
      </c>
      <c r="B28" s="31" t="s">
        <v>853</v>
      </c>
      <c r="C28" s="31" t="s">
        <v>831</v>
      </c>
      <c r="D28" s="20" t="s">
        <v>873</v>
      </c>
      <c r="E28" s="7">
        <v>43970</v>
      </c>
      <c r="F28" s="7">
        <v>44593</v>
      </c>
      <c r="G28" s="34"/>
      <c r="H28" s="8">
        <f>F28+1</f>
        <v>44594</v>
      </c>
      <c r="I28" s="11">
        <f t="shared" ca="1" si="0"/>
        <v>1</v>
      </c>
      <c r="J28" s="9" t="str">
        <f t="shared" ca="1" si="1"/>
        <v>NOT DUE</v>
      </c>
      <c r="K28" s="31"/>
      <c r="L28" s="10"/>
    </row>
    <row r="29" spans="1:12" ht="25.5" x14ac:dyDescent="0.25">
      <c r="A29" s="9" t="s">
        <v>894</v>
      </c>
      <c r="B29" s="31" t="s">
        <v>861</v>
      </c>
      <c r="C29" s="31" t="s">
        <v>834</v>
      </c>
      <c r="D29" s="20" t="s">
        <v>593</v>
      </c>
      <c r="E29" s="7">
        <v>43970</v>
      </c>
      <c r="F29" s="7">
        <v>44593</v>
      </c>
      <c r="G29" s="34"/>
      <c r="H29" s="8">
        <f>F29+7</f>
        <v>44600</v>
      </c>
      <c r="I29" s="11">
        <f t="shared" ca="1" si="0"/>
        <v>7</v>
      </c>
      <c r="J29" s="9" t="str">
        <f t="shared" ca="1" si="1"/>
        <v>NOT DUE</v>
      </c>
      <c r="K29" s="31"/>
      <c r="L29" s="10"/>
    </row>
    <row r="30" spans="1:12" ht="51" x14ac:dyDescent="0.25">
      <c r="A30" s="9" t="s">
        <v>895</v>
      </c>
      <c r="B30" s="31" t="s">
        <v>862</v>
      </c>
      <c r="C30" s="31" t="s">
        <v>829</v>
      </c>
      <c r="D30" s="20" t="s">
        <v>1</v>
      </c>
      <c r="E30" s="7">
        <v>43970</v>
      </c>
      <c r="F30" s="7">
        <v>44577</v>
      </c>
      <c r="G30" s="34"/>
      <c r="H30" s="8">
        <f>F30+182</f>
        <v>44759</v>
      </c>
      <c r="I30" s="11">
        <f t="shared" ca="1" si="0"/>
        <v>166</v>
      </c>
      <c r="J30" s="9" t="str">
        <f t="shared" ca="1" si="1"/>
        <v>NOT DUE</v>
      </c>
      <c r="K30" s="31"/>
      <c r="L30" s="10"/>
    </row>
    <row r="31" spans="1:12" ht="38.25" x14ac:dyDescent="0.25">
      <c r="A31" s="9" t="s">
        <v>896</v>
      </c>
      <c r="B31" s="31" t="s">
        <v>862</v>
      </c>
      <c r="C31" s="31" t="s">
        <v>831</v>
      </c>
      <c r="D31" s="20" t="s">
        <v>873</v>
      </c>
      <c r="E31" s="7">
        <v>43970</v>
      </c>
      <c r="F31" s="7">
        <v>44593</v>
      </c>
      <c r="G31" s="34"/>
      <c r="H31" s="8">
        <f>F31+1</f>
        <v>44594</v>
      </c>
      <c r="I31" s="11">
        <f t="shared" ca="1" si="0"/>
        <v>1</v>
      </c>
      <c r="J31" s="9" t="str">
        <f t="shared" ca="1" si="1"/>
        <v>NOT DUE</v>
      </c>
      <c r="K31" s="31"/>
      <c r="L31" s="10"/>
    </row>
    <row r="32" spans="1:12" ht="25.5" x14ac:dyDescent="0.25">
      <c r="A32" s="9" t="s">
        <v>897</v>
      </c>
      <c r="B32" s="31" t="s">
        <v>862</v>
      </c>
      <c r="C32" s="31" t="s">
        <v>832</v>
      </c>
      <c r="D32" s="20" t="s">
        <v>89</v>
      </c>
      <c r="E32" s="7">
        <v>43970</v>
      </c>
      <c r="F32" s="7">
        <v>44326</v>
      </c>
      <c r="G32" s="34"/>
      <c r="H32" s="8">
        <f>F32+365</f>
        <v>44691</v>
      </c>
      <c r="I32" s="11">
        <f t="shared" ca="1" si="0"/>
        <v>98</v>
      </c>
      <c r="J32" s="9" t="str">
        <f t="shared" ca="1" si="1"/>
        <v>NOT DUE</v>
      </c>
      <c r="K32" s="31"/>
      <c r="L32" s="10"/>
    </row>
    <row r="33" spans="1:12" ht="42" customHeight="1" x14ac:dyDescent="0.25">
      <c r="A33" s="9" t="s">
        <v>898</v>
      </c>
      <c r="B33" s="31" t="s">
        <v>862</v>
      </c>
      <c r="C33" s="31" t="s">
        <v>863</v>
      </c>
      <c r="D33" s="20" t="s">
        <v>873</v>
      </c>
      <c r="E33" s="7">
        <v>43970</v>
      </c>
      <c r="F33" s="7">
        <v>44593</v>
      </c>
      <c r="G33" s="34"/>
      <c r="H33" s="8">
        <f>F33+1</f>
        <v>44594</v>
      </c>
      <c r="I33" s="11">
        <f t="shared" ca="1" si="0"/>
        <v>1</v>
      </c>
      <c r="J33" s="9" t="str">
        <f t="shared" ca="1" si="1"/>
        <v>NOT DUE</v>
      </c>
      <c r="K33" s="31"/>
      <c r="L33" s="10"/>
    </row>
    <row r="34" spans="1:12" ht="38.25" x14ac:dyDescent="0.25">
      <c r="A34" s="9" t="s">
        <v>899</v>
      </c>
      <c r="B34" s="31" t="s">
        <v>862</v>
      </c>
      <c r="C34" s="31" t="s">
        <v>864</v>
      </c>
      <c r="D34" s="20" t="s">
        <v>873</v>
      </c>
      <c r="E34" s="7">
        <v>43970</v>
      </c>
      <c r="F34" s="7">
        <v>44593</v>
      </c>
      <c r="G34" s="34"/>
      <c r="H34" s="8">
        <f t="shared" ref="H34:H37" si="5">F34+1</f>
        <v>44594</v>
      </c>
      <c r="I34" s="11">
        <f t="shared" ca="1" si="0"/>
        <v>1</v>
      </c>
      <c r="J34" s="9" t="str">
        <f t="shared" ca="1" si="1"/>
        <v>NOT DUE</v>
      </c>
      <c r="K34" s="31"/>
      <c r="L34" s="10"/>
    </row>
    <row r="35" spans="1:12" ht="54.75" customHeight="1" x14ac:dyDescent="0.25">
      <c r="A35" s="9" t="s">
        <v>900</v>
      </c>
      <c r="B35" s="31" t="s">
        <v>862</v>
      </c>
      <c r="C35" s="31" t="s">
        <v>865</v>
      </c>
      <c r="D35" s="20" t="s">
        <v>873</v>
      </c>
      <c r="E35" s="7">
        <v>43970</v>
      </c>
      <c r="F35" s="7">
        <v>44593</v>
      </c>
      <c r="G35" s="34"/>
      <c r="H35" s="8">
        <f t="shared" si="5"/>
        <v>44594</v>
      </c>
      <c r="I35" s="11">
        <f t="shared" ca="1" si="0"/>
        <v>1</v>
      </c>
      <c r="J35" s="9" t="str">
        <f t="shared" ca="1" si="1"/>
        <v>NOT DUE</v>
      </c>
      <c r="K35" s="31"/>
      <c r="L35" s="10"/>
    </row>
    <row r="36" spans="1:12" ht="25.5" x14ac:dyDescent="0.25">
      <c r="A36" s="9" t="s">
        <v>901</v>
      </c>
      <c r="B36" s="31" t="s">
        <v>862</v>
      </c>
      <c r="C36" s="31" t="s">
        <v>866</v>
      </c>
      <c r="D36" s="20" t="s">
        <v>873</v>
      </c>
      <c r="E36" s="7">
        <v>43970</v>
      </c>
      <c r="F36" s="7">
        <v>44593</v>
      </c>
      <c r="G36" s="34"/>
      <c r="H36" s="8">
        <f t="shared" si="5"/>
        <v>44594</v>
      </c>
      <c r="I36" s="11">
        <f t="shared" ca="1" si="0"/>
        <v>1</v>
      </c>
      <c r="J36" s="9" t="str">
        <f t="shared" ca="1" si="1"/>
        <v>NOT DUE</v>
      </c>
      <c r="K36" s="31"/>
      <c r="L36" s="10"/>
    </row>
    <row r="37" spans="1:12" ht="25.5" x14ac:dyDescent="0.25">
      <c r="A37" s="9" t="s">
        <v>902</v>
      </c>
      <c r="B37" s="31" t="s">
        <v>862</v>
      </c>
      <c r="C37" s="31" t="s">
        <v>867</v>
      </c>
      <c r="D37" s="20" t="s">
        <v>873</v>
      </c>
      <c r="E37" s="7">
        <v>43970</v>
      </c>
      <c r="F37" s="7">
        <v>44593</v>
      </c>
      <c r="G37" s="34"/>
      <c r="H37" s="8">
        <f t="shared" si="5"/>
        <v>44594</v>
      </c>
      <c r="I37" s="11">
        <f t="shared" ca="1" si="0"/>
        <v>1</v>
      </c>
      <c r="J37" s="9" t="str">
        <f t="shared" ca="1" si="1"/>
        <v>NOT DUE</v>
      </c>
      <c r="K37" s="31"/>
      <c r="L37" s="10"/>
    </row>
    <row r="38" spans="1:12" ht="33" customHeight="1" x14ac:dyDescent="0.25">
      <c r="A38" s="9" t="s">
        <v>903</v>
      </c>
      <c r="B38" s="31" t="s">
        <v>862</v>
      </c>
      <c r="C38" s="31" t="s">
        <v>868</v>
      </c>
      <c r="D38" s="20" t="s">
        <v>1</v>
      </c>
      <c r="E38" s="7">
        <v>43970</v>
      </c>
      <c r="F38" s="7">
        <v>44486</v>
      </c>
      <c r="G38" s="34"/>
      <c r="H38" s="8">
        <f t="shared" ref="H38:H40" si="6">F38+182</f>
        <v>44668</v>
      </c>
      <c r="I38" s="11">
        <f t="shared" ca="1" si="0"/>
        <v>75</v>
      </c>
      <c r="J38" s="9" t="str">
        <f t="shared" ca="1" si="1"/>
        <v>NOT DUE</v>
      </c>
      <c r="K38" s="31"/>
      <c r="L38" s="10"/>
    </row>
    <row r="39" spans="1:12" x14ac:dyDescent="0.25">
      <c r="A39" s="9" t="s">
        <v>904</v>
      </c>
      <c r="B39" s="31" t="s">
        <v>862</v>
      </c>
      <c r="C39" s="31" t="s">
        <v>869</v>
      </c>
      <c r="D39" s="20" t="s">
        <v>1</v>
      </c>
      <c r="E39" s="7">
        <v>43970</v>
      </c>
      <c r="F39" s="7">
        <v>44486</v>
      </c>
      <c r="G39" s="34"/>
      <c r="H39" s="8">
        <f t="shared" si="6"/>
        <v>44668</v>
      </c>
      <c r="I39" s="11">
        <f t="shared" ca="1" si="0"/>
        <v>75</v>
      </c>
      <c r="J39" s="9" t="str">
        <f t="shared" ca="1" si="1"/>
        <v>NOT DUE</v>
      </c>
      <c r="K39" s="31"/>
      <c r="L39" s="10"/>
    </row>
    <row r="40" spans="1:12" ht="53.25" customHeight="1" x14ac:dyDescent="0.25">
      <c r="A40" s="9" t="s">
        <v>905</v>
      </c>
      <c r="B40" s="31" t="s">
        <v>870</v>
      </c>
      <c r="C40" s="31" t="s">
        <v>829</v>
      </c>
      <c r="D40" s="20" t="s">
        <v>1</v>
      </c>
      <c r="E40" s="7">
        <v>43970</v>
      </c>
      <c r="F40" s="7">
        <v>44486</v>
      </c>
      <c r="G40" s="34"/>
      <c r="H40" s="8">
        <f t="shared" si="6"/>
        <v>44668</v>
      </c>
      <c r="I40" s="11">
        <f t="shared" ca="1" si="0"/>
        <v>75</v>
      </c>
      <c r="J40" s="9" t="str">
        <f t="shared" ca="1" si="1"/>
        <v>NOT DUE</v>
      </c>
      <c r="K40" s="31"/>
      <c r="L40" s="10"/>
    </row>
    <row r="41" spans="1:12" ht="38.25" x14ac:dyDescent="0.25">
      <c r="A41" s="9" t="s">
        <v>906</v>
      </c>
      <c r="B41" s="31" t="s">
        <v>870</v>
      </c>
      <c r="C41" s="31" t="s">
        <v>831</v>
      </c>
      <c r="D41" s="20" t="s">
        <v>873</v>
      </c>
      <c r="E41" s="7">
        <v>43970</v>
      </c>
      <c r="F41" s="7">
        <v>44593</v>
      </c>
      <c r="G41" s="34"/>
      <c r="H41" s="8">
        <f>F41+1</f>
        <v>44594</v>
      </c>
      <c r="I41" s="11">
        <f t="shared" ca="1" si="0"/>
        <v>1</v>
      </c>
      <c r="J41" s="9" t="str">
        <f t="shared" ca="1" si="1"/>
        <v>NOT DUE</v>
      </c>
      <c r="K41" s="31"/>
      <c r="L41" s="10"/>
    </row>
    <row r="42" spans="1:12" ht="25.5" x14ac:dyDescent="0.25">
      <c r="A42" s="9" t="s">
        <v>907</v>
      </c>
      <c r="B42" s="31" t="s">
        <v>870</v>
      </c>
      <c r="C42" s="31" t="s">
        <v>832</v>
      </c>
      <c r="D42" s="20" t="s">
        <v>89</v>
      </c>
      <c r="E42" s="7">
        <v>43970</v>
      </c>
      <c r="F42" s="7">
        <v>44326</v>
      </c>
      <c r="G42" s="34"/>
      <c r="H42" s="8">
        <f t="shared" ref="H42" si="7">F42+365</f>
        <v>44691</v>
      </c>
      <c r="I42" s="11">
        <f t="shared" ca="1" si="0"/>
        <v>98</v>
      </c>
      <c r="J42" s="9" t="str">
        <f t="shared" ca="1" si="1"/>
        <v>NOT DUE</v>
      </c>
      <c r="K42" s="31"/>
      <c r="L42" s="10"/>
    </row>
    <row r="47" spans="1:12" x14ac:dyDescent="0.25">
      <c r="B47" t="s">
        <v>1414</v>
      </c>
      <c r="D47" s="27" t="s">
        <v>1415</v>
      </c>
      <c r="G47" t="s">
        <v>1416</v>
      </c>
    </row>
    <row r="49" spans="2:8" x14ac:dyDescent="0.25">
      <c r="C49" s="27"/>
    </row>
    <row r="50" spans="2:8" x14ac:dyDescent="0.25">
      <c r="B50" s="186" t="s">
        <v>3326</v>
      </c>
      <c r="C50" s="27"/>
      <c r="D50" s="197" t="s">
        <v>3322</v>
      </c>
      <c r="E50" s="197"/>
      <c r="G50" s="197" t="s">
        <v>3319</v>
      </c>
      <c r="H50" s="197"/>
    </row>
    <row r="51" spans="2:8" x14ac:dyDescent="0.25">
      <c r="B51" s="23" t="s">
        <v>2275</v>
      </c>
      <c r="D51" s="198" t="s">
        <v>2291</v>
      </c>
      <c r="E51" s="198"/>
      <c r="G51" s="188" t="s">
        <v>2277</v>
      </c>
      <c r="H51" s="188"/>
    </row>
    <row r="52" spans="2:8" x14ac:dyDescent="0.25">
      <c r="D52" s="69"/>
    </row>
  </sheetData>
  <sheetProtection selectLockedCells="1"/>
  <mergeCells count="13">
    <mergeCell ref="G51:H51"/>
    <mergeCell ref="A4:B4"/>
    <mergeCell ref="D4:E4"/>
    <mergeCell ref="A5:B5"/>
    <mergeCell ref="A1:B1"/>
    <mergeCell ref="D1:E1"/>
    <mergeCell ref="A2:B2"/>
    <mergeCell ref="D2:E2"/>
    <mergeCell ref="A3:B3"/>
    <mergeCell ref="D3:E3"/>
    <mergeCell ref="D50:E50"/>
    <mergeCell ref="G50:H50"/>
    <mergeCell ref="D51:E51"/>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1452</v>
      </c>
      <c r="D3" s="190" t="s">
        <v>9</v>
      </c>
      <c r="E3" s="190"/>
      <c r="F3" s="3" t="s">
        <v>2492</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1453</v>
      </c>
      <c r="B8" s="31" t="s">
        <v>1454</v>
      </c>
      <c r="C8" s="31" t="s">
        <v>1455</v>
      </c>
      <c r="D8" s="20" t="s">
        <v>593</v>
      </c>
      <c r="E8" s="7">
        <v>43970</v>
      </c>
      <c r="F8" s="7">
        <v>44590</v>
      </c>
      <c r="G8" s="13" t="s">
        <v>3297</v>
      </c>
      <c r="H8" s="8">
        <f>F8+7</f>
        <v>44597</v>
      </c>
      <c r="I8" s="11">
        <f ca="1">IF(ISBLANK(H8),"",H8-DATE(YEAR(NOW()),MONTH(NOW()),DAY(NOW())))</f>
        <v>4</v>
      </c>
      <c r="J8" s="9" t="str">
        <f ca="1">IF(I8="","",IF(I8&lt;0,"OVERDUE","NOT DUE"))</f>
        <v>NOT DUE</v>
      </c>
      <c r="K8" s="31" t="s">
        <v>1456</v>
      </c>
      <c r="L8" s="75"/>
    </row>
    <row r="9" spans="1:12" ht="38.25" x14ac:dyDescent="0.25">
      <c r="A9" s="9" t="s">
        <v>1457</v>
      </c>
      <c r="B9" s="31" t="s">
        <v>1454</v>
      </c>
      <c r="C9" s="31" t="s">
        <v>1458</v>
      </c>
      <c r="D9" s="20" t="s">
        <v>89</v>
      </c>
      <c r="E9" s="7">
        <v>43970</v>
      </c>
      <c r="F9" s="7">
        <v>44354</v>
      </c>
      <c r="G9" s="13"/>
      <c r="H9" s="8">
        <f>F9+365</f>
        <v>44719</v>
      </c>
      <c r="I9" s="11">
        <f ca="1">IF(ISBLANK(H9),"",H9-DATE(YEAR(NOW()),MONTH(NOW()),DAY(NOW())))</f>
        <v>126</v>
      </c>
      <c r="J9" s="9" t="str">
        <f ca="1">IF(I9="","",IF(I9&lt;0,"OVERDUE","NOT DUE"))</f>
        <v>NOT DUE</v>
      </c>
      <c r="K9" s="31"/>
      <c r="L9" s="74"/>
    </row>
    <row r="10" spans="1:12" ht="25.5" x14ac:dyDescent="0.25">
      <c r="A10" s="9" t="s">
        <v>1459</v>
      </c>
      <c r="B10" s="31" t="s">
        <v>1460</v>
      </c>
      <c r="C10" s="31" t="s">
        <v>1455</v>
      </c>
      <c r="D10" s="20" t="s">
        <v>593</v>
      </c>
      <c r="E10" s="7">
        <v>43970</v>
      </c>
      <c r="F10" s="7">
        <v>44590</v>
      </c>
      <c r="G10" s="13" t="s">
        <v>3297</v>
      </c>
      <c r="H10" s="8">
        <f>F10+7</f>
        <v>44597</v>
      </c>
      <c r="I10" s="11">
        <f ca="1">IF(ISBLANK(H10),"",H10-DATE(YEAR(NOW()),MONTH(NOW()),DAY(NOW())))</f>
        <v>4</v>
      </c>
      <c r="J10" s="9" t="str">
        <f ca="1">IF(I10="","",IF(I10&lt;0,"OVERDUE","NOT DUE"))</f>
        <v>NOT DUE</v>
      </c>
      <c r="K10" s="31" t="s">
        <v>1456</v>
      </c>
      <c r="L10" s="75"/>
    </row>
    <row r="11" spans="1:12" ht="25.5" x14ac:dyDescent="0.25">
      <c r="A11" s="9" t="s">
        <v>1461</v>
      </c>
      <c r="B11" s="31" t="s">
        <v>1460</v>
      </c>
      <c r="C11" s="31" t="s">
        <v>1458</v>
      </c>
      <c r="D11" s="20" t="s">
        <v>89</v>
      </c>
      <c r="E11" s="7">
        <v>43970</v>
      </c>
      <c r="F11" s="7">
        <v>44354</v>
      </c>
      <c r="G11" s="13"/>
      <c r="H11" s="8">
        <f>F11+365</f>
        <v>44719</v>
      </c>
      <c r="I11" s="11">
        <f ca="1">IF(ISBLANK(H11),"",H11-DATE(YEAR(NOW()),MONTH(NOW()),DAY(NOW())))</f>
        <v>126</v>
      </c>
      <c r="J11" s="9" t="str">
        <f ca="1">IF(I11="","",IF(I11&lt;0,"OVERDUE","NOT DUE"))</f>
        <v>NOT DUE</v>
      </c>
      <c r="K11" s="45"/>
      <c r="L11" s="75"/>
    </row>
    <row r="16" spans="1:12" x14ac:dyDescent="0.25">
      <c r="B16" t="s">
        <v>1414</v>
      </c>
      <c r="D16" s="27" t="s">
        <v>1462</v>
      </c>
      <c r="F16" t="s">
        <v>1463</v>
      </c>
    </row>
    <row r="19" spans="2:8" x14ac:dyDescent="0.25">
      <c r="C19" s="71"/>
      <c r="G19" s="72"/>
      <c r="H19" s="72"/>
    </row>
    <row r="20" spans="2:8" x14ac:dyDescent="0.25">
      <c r="B20" s="23"/>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zoomScaleNormal="100" workbookViewId="0">
      <selection activeCell="E37" sqref="E3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1464</v>
      </c>
      <c r="D3" s="190" t="s">
        <v>9</v>
      </c>
      <c r="E3" s="190"/>
      <c r="F3" s="3" t="s">
        <v>1465</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1466</v>
      </c>
      <c r="B8" s="31" t="s">
        <v>1467</v>
      </c>
      <c r="C8" s="31" t="s">
        <v>1468</v>
      </c>
      <c r="D8" s="20" t="s">
        <v>1469</v>
      </c>
      <c r="E8" s="7">
        <v>43970</v>
      </c>
      <c r="F8" s="7">
        <v>44577</v>
      </c>
      <c r="G8" s="13"/>
      <c r="H8" s="8">
        <f>F8+30</f>
        <v>44607</v>
      </c>
      <c r="I8" s="11">
        <f t="shared" ref="I8:I46" ca="1" si="0">IF(ISBLANK(H8),"",H8-DATE(YEAR(NOW()),MONTH(NOW()),DAY(NOW())))</f>
        <v>14</v>
      </c>
      <c r="J8" s="9" t="str">
        <f t="shared" ref="J8:J46" ca="1" si="1">IF(I8="","",IF(I8&lt;0,"OVERDUE","NOT DUE"))</f>
        <v>NOT DUE</v>
      </c>
      <c r="K8" s="31"/>
      <c r="L8" s="10"/>
    </row>
    <row r="9" spans="1:12" x14ac:dyDescent="0.25">
      <c r="A9" s="9" t="s">
        <v>1470</v>
      </c>
      <c r="B9" s="31" t="s">
        <v>1471</v>
      </c>
      <c r="C9" s="31" t="s">
        <v>1472</v>
      </c>
      <c r="D9" s="20" t="s">
        <v>1469</v>
      </c>
      <c r="E9" s="7">
        <v>43970</v>
      </c>
      <c r="F9" s="7">
        <v>44577</v>
      </c>
      <c r="G9" s="13"/>
      <c r="H9" s="8">
        <f t="shared" ref="H9:H46" si="2">F9+30</f>
        <v>44607</v>
      </c>
      <c r="I9" s="11">
        <f t="shared" ca="1" si="0"/>
        <v>14</v>
      </c>
      <c r="J9" s="9" t="str">
        <f t="shared" ca="1" si="1"/>
        <v>NOT DUE</v>
      </c>
      <c r="K9" s="31"/>
      <c r="L9" s="10"/>
    </row>
    <row r="10" spans="1:12" x14ac:dyDescent="0.25">
      <c r="A10" s="9" t="s">
        <v>1473</v>
      </c>
      <c r="B10" s="31" t="s">
        <v>1471</v>
      </c>
      <c r="C10" s="31" t="s">
        <v>1474</v>
      </c>
      <c r="D10" s="20" t="s">
        <v>1475</v>
      </c>
      <c r="E10" s="7">
        <v>43970</v>
      </c>
      <c r="F10" s="7">
        <v>44326</v>
      </c>
      <c r="G10" s="13"/>
      <c r="H10" s="8">
        <f>F10+365</f>
        <v>44691</v>
      </c>
      <c r="I10" s="11">
        <f t="shared" ca="1" si="0"/>
        <v>98</v>
      </c>
      <c r="J10" s="9" t="str">
        <f t="shared" ca="1" si="1"/>
        <v>NOT DUE</v>
      </c>
      <c r="K10" s="31"/>
      <c r="L10" s="35"/>
    </row>
    <row r="11" spans="1:12" ht="25.5" x14ac:dyDescent="0.25">
      <c r="A11" s="9" t="s">
        <v>1476</v>
      </c>
      <c r="B11" s="31" t="s">
        <v>1477</v>
      </c>
      <c r="C11" s="31" t="s">
        <v>1478</v>
      </c>
      <c r="D11" s="20" t="s">
        <v>1469</v>
      </c>
      <c r="E11" s="7">
        <v>43970</v>
      </c>
      <c r="F11" s="7">
        <v>44577</v>
      </c>
      <c r="G11" s="13"/>
      <c r="H11" s="8">
        <f t="shared" si="2"/>
        <v>44607</v>
      </c>
      <c r="I11" s="11">
        <f t="shared" ca="1" si="0"/>
        <v>14</v>
      </c>
      <c r="J11" s="9" t="str">
        <f t="shared" ca="1" si="1"/>
        <v>NOT DUE</v>
      </c>
      <c r="K11" s="31"/>
      <c r="L11" s="10"/>
    </row>
    <row r="12" spans="1:12" x14ac:dyDescent="0.25">
      <c r="A12" s="9" t="s">
        <v>1479</v>
      </c>
      <c r="B12" s="31" t="s">
        <v>1480</v>
      </c>
      <c r="C12" s="31" t="s">
        <v>1472</v>
      </c>
      <c r="D12" s="20" t="s">
        <v>1469</v>
      </c>
      <c r="E12" s="7">
        <v>43970</v>
      </c>
      <c r="F12" s="7">
        <v>44577</v>
      </c>
      <c r="G12" s="13"/>
      <c r="H12" s="8">
        <f t="shared" si="2"/>
        <v>44607</v>
      </c>
      <c r="I12" s="11">
        <f t="shared" ca="1" si="0"/>
        <v>14</v>
      </c>
      <c r="J12" s="9" t="str">
        <f t="shared" ca="1" si="1"/>
        <v>NOT DUE</v>
      </c>
      <c r="K12" s="31"/>
      <c r="L12" s="35"/>
    </row>
    <row r="13" spans="1:12" x14ac:dyDescent="0.25">
      <c r="A13" s="9" t="s">
        <v>1481</v>
      </c>
      <c r="B13" s="31" t="s">
        <v>1482</v>
      </c>
      <c r="C13" s="31" t="s">
        <v>1472</v>
      </c>
      <c r="D13" s="20" t="s">
        <v>1469</v>
      </c>
      <c r="E13" s="7">
        <v>43970</v>
      </c>
      <c r="F13" s="7">
        <v>44577</v>
      </c>
      <c r="G13" s="13"/>
      <c r="H13" s="8">
        <f t="shared" si="2"/>
        <v>44607</v>
      </c>
      <c r="I13" s="11">
        <f t="shared" ca="1" si="0"/>
        <v>14</v>
      </c>
      <c r="J13" s="9" t="str">
        <f t="shared" ca="1" si="1"/>
        <v>NOT DUE</v>
      </c>
      <c r="K13" s="31"/>
      <c r="L13" s="10"/>
    </row>
    <row r="14" spans="1:12" x14ac:dyDescent="0.25">
      <c r="A14" s="9" t="s">
        <v>1483</v>
      </c>
      <c r="B14" s="31" t="s">
        <v>1484</v>
      </c>
      <c r="C14" s="31" t="s">
        <v>1472</v>
      </c>
      <c r="D14" s="20" t="s">
        <v>1469</v>
      </c>
      <c r="E14" s="7">
        <v>43970</v>
      </c>
      <c r="F14" s="7">
        <v>44577</v>
      </c>
      <c r="G14" s="13"/>
      <c r="H14" s="8">
        <f t="shared" si="2"/>
        <v>44607</v>
      </c>
      <c r="I14" s="11">
        <f t="shared" ca="1" si="0"/>
        <v>14</v>
      </c>
      <c r="J14" s="9" t="str">
        <f t="shared" ca="1" si="1"/>
        <v>NOT DUE</v>
      </c>
      <c r="K14" s="31"/>
      <c r="L14" s="10"/>
    </row>
    <row r="15" spans="1:12" x14ac:dyDescent="0.25">
      <c r="A15" s="9" t="s">
        <v>1485</v>
      </c>
      <c r="B15" s="31" t="s">
        <v>1486</v>
      </c>
      <c r="C15" s="31" t="s">
        <v>1472</v>
      </c>
      <c r="D15" s="20" t="s">
        <v>1469</v>
      </c>
      <c r="E15" s="7">
        <v>43970</v>
      </c>
      <c r="F15" s="7">
        <v>44577</v>
      </c>
      <c r="G15" s="13"/>
      <c r="H15" s="8">
        <f t="shared" si="2"/>
        <v>44607</v>
      </c>
      <c r="I15" s="11">
        <f t="shared" ca="1" si="0"/>
        <v>14</v>
      </c>
      <c r="J15" s="9" t="str">
        <f t="shared" ca="1" si="1"/>
        <v>NOT DUE</v>
      </c>
      <c r="K15" s="31"/>
      <c r="L15" s="10"/>
    </row>
    <row r="16" spans="1:12" x14ac:dyDescent="0.25">
      <c r="A16" s="9" t="s">
        <v>1487</v>
      </c>
      <c r="B16" s="31" t="s">
        <v>1488</v>
      </c>
      <c r="C16" s="31" t="s">
        <v>1472</v>
      </c>
      <c r="D16" s="20" t="s">
        <v>1469</v>
      </c>
      <c r="E16" s="7">
        <v>43970</v>
      </c>
      <c r="F16" s="7">
        <v>44577</v>
      </c>
      <c r="G16" s="13"/>
      <c r="H16" s="8">
        <f t="shared" si="2"/>
        <v>44607</v>
      </c>
      <c r="I16" s="11">
        <f t="shared" ca="1" si="0"/>
        <v>14</v>
      </c>
      <c r="J16" s="9" t="str">
        <f t="shared" ca="1" si="1"/>
        <v>NOT DUE</v>
      </c>
      <c r="K16" s="31"/>
      <c r="L16" s="10"/>
    </row>
    <row r="17" spans="1:12" x14ac:dyDescent="0.25">
      <c r="A17" s="9" t="s">
        <v>1489</v>
      </c>
      <c r="B17" s="31" t="s">
        <v>1490</v>
      </c>
      <c r="C17" s="31" t="s">
        <v>1491</v>
      </c>
      <c r="D17" s="20" t="s">
        <v>1469</v>
      </c>
      <c r="E17" s="7">
        <v>43970</v>
      </c>
      <c r="F17" s="7">
        <v>44577</v>
      </c>
      <c r="G17" s="13"/>
      <c r="H17" s="8">
        <f t="shared" si="2"/>
        <v>44607</v>
      </c>
      <c r="I17" s="11">
        <f t="shared" ca="1" si="0"/>
        <v>14</v>
      </c>
      <c r="J17" s="9" t="str">
        <f t="shared" ca="1" si="1"/>
        <v>NOT DUE</v>
      </c>
      <c r="K17" s="31"/>
      <c r="L17" s="10"/>
    </row>
    <row r="18" spans="1:12" ht="15" customHeight="1" x14ac:dyDescent="0.25">
      <c r="A18" s="9" t="s">
        <v>1492</v>
      </c>
      <c r="B18" s="31" t="s">
        <v>1493</v>
      </c>
      <c r="C18" s="31" t="s">
        <v>1494</v>
      </c>
      <c r="D18" s="20" t="s">
        <v>1469</v>
      </c>
      <c r="E18" s="7">
        <v>43970</v>
      </c>
      <c r="F18" s="7">
        <v>44577</v>
      </c>
      <c r="G18" s="13"/>
      <c r="H18" s="8">
        <f t="shared" si="2"/>
        <v>44607</v>
      </c>
      <c r="I18" s="11">
        <f t="shared" ca="1" si="0"/>
        <v>14</v>
      </c>
      <c r="J18" s="9" t="str">
        <f t="shared" ca="1" si="1"/>
        <v>NOT DUE</v>
      </c>
      <c r="K18" s="31"/>
      <c r="L18" s="10"/>
    </row>
    <row r="19" spans="1:12" ht="35.25" customHeight="1" x14ac:dyDescent="0.25">
      <c r="A19" s="9" t="s">
        <v>1495</v>
      </c>
      <c r="B19" s="31" t="s">
        <v>1496</v>
      </c>
      <c r="C19" s="31" t="s">
        <v>1497</v>
      </c>
      <c r="D19" s="20" t="s">
        <v>1469</v>
      </c>
      <c r="E19" s="7">
        <v>43970</v>
      </c>
      <c r="F19" s="7">
        <v>44577</v>
      </c>
      <c r="G19" s="13"/>
      <c r="H19" s="8">
        <f t="shared" si="2"/>
        <v>44607</v>
      </c>
      <c r="I19" s="11">
        <f t="shared" ca="1" si="0"/>
        <v>14</v>
      </c>
      <c r="J19" s="9" t="str">
        <f t="shared" ca="1" si="1"/>
        <v>NOT DUE</v>
      </c>
      <c r="K19" s="31"/>
      <c r="L19" s="35"/>
    </row>
    <row r="20" spans="1:12" ht="38.25" x14ac:dyDescent="0.25">
      <c r="A20" s="9" t="s">
        <v>1498</v>
      </c>
      <c r="B20" s="31" t="s">
        <v>1499</v>
      </c>
      <c r="C20" s="31" t="s">
        <v>1500</v>
      </c>
      <c r="D20" s="20" t="s">
        <v>1475</v>
      </c>
      <c r="E20" s="7">
        <v>43970</v>
      </c>
      <c r="F20" s="7">
        <v>44309</v>
      </c>
      <c r="G20" s="13"/>
      <c r="H20" s="8">
        <f>F20+365</f>
        <v>44674</v>
      </c>
      <c r="I20" s="11">
        <f t="shared" ca="1" si="0"/>
        <v>81</v>
      </c>
      <c r="J20" s="9" t="str">
        <f t="shared" ca="1" si="1"/>
        <v>NOT DUE</v>
      </c>
      <c r="K20" s="31"/>
      <c r="L20" s="35"/>
    </row>
    <row r="21" spans="1:12" ht="25.5" x14ac:dyDescent="0.25">
      <c r="A21" s="9" t="s">
        <v>1501</v>
      </c>
      <c r="B21" s="31" t="s">
        <v>1502</v>
      </c>
      <c r="C21" s="31" t="s">
        <v>1503</v>
      </c>
      <c r="D21" s="20" t="s">
        <v>1469</v>
      </c>
      <c r="E21" s="7">
        <v>43970</v>
      </c>
      <c r="F21" s="7">
        <v>44577</v>
      </c>
      <c r="G21" s="13"/>
      <c r="H21" s="8">
        <f t="shared" si="2"/>
        <v>44607</v>
      </c>
      <c r="I21" s="11">
        <f t="shared" ca="1" si="0"/>
        <v>14</v>
      </c>
      <c r="J21" s="9" t="str">
        <f t="shared" ca="1" si="1"/>
        <v>NOT DUE</v>
      </c>
      <c r="K21" s="31"/>
      <c r="L21" s="35"/>
    </row>
    <row r="22" spans="1:12" x14ac:dyDescent="0.25">
      <c r="A22" s="9" t="s">
        <v>1504</v>
      </c>
      <c r="B22" s="31" t="s">
        <v>1505</v>
      </c>
      <c r="C22" s="31" t="s">
        <v>1472</v>
      </c>
      <c r="D22" s="20" t="s">
        <v>1469</v>
      </c>
      <c r="E22" s="7">
        <v>43970</v>
      </c>
      <c r="F22" s="7">
        <v>44577</v>
      </c>
      <c r="G22" s="13"/>
      <c r="H22" s="8">
        <f t="shared" si="2"/>
        <v>44607</v>
      </c>
      <c r="I22" s="11">
        <f t="shared" ca="1" si="0"/>
        <v>14</v>
      </c>
      <c r="J22" s="9" t="str">
        <f t="shared" ca="1" si="1"/>
        <v>NOT DUE</v>
      </c>
      <c r="K22" s="31"/>
      <c r="L22" s="35"/>
    </row>
    <row r="23" spans="1:12" x14ac:dyDescent="0.25">
      <c r="A23" s="9" t="s">
        <v>1506</v>
      </c>
      <c r="B23" s="31" t="s">
        <v>1507</v>
      </c>
      <c r="C23" s="31" t="s">
        <v>1472</v>
      </c>
      <c r="D23" s="20" t="s">
        <v>1469</v>
      </c>
      <c r="E23" s="7">
        <v>43970</v>
      </c>
      <c r="F23" s="7">
        <v>44577</v>
      </c>
      <c r="G23" s="13"/>
      <c r="H23" s="8">
        <f t="shared" si="2"/>
        <v>44607</v>
      </c>
      <c r="I23" s="11">
        <f t="shared" ca="1" si="0"/>
        <v>14</v>
      </c>
      <c r="J23" s="9" t="str">
        <f t="shared" ca="1" si="1"/>
        <v>NOT DUE</v>
      </c>
      <c r="K23" s="31"/>
      <c r="L23" s="35"/>
    </row>
    <row r="24" spans="1:12" x14ac:dyDescent="0.25">
      <c r="A24" s="9" t="s">
        <v>1508</v>
      </c>
      <c r="B24" s="31" t="s">
        <v>1509</v>
      </c>
      <c r="C24" s="31" t="s">
        <v>1472</v>
      </c>
      <c r="D24" s="20" t="s">
        <v>1469</v>
      </c>
      <c r="E24" s="7">
        <v>43970</v>
      </c>
      <c r="F24" s="7">
        <v>44577</v>
      </c>
      <c r="G24" s="13"/>
      <c r="H24" s="8">
        <f t="shared" si="2"/>
        <v>44607</v>
      </c>
      <c r="I24" s="11">
        <f t="shared" ca="1" si="0"/>
        <v>14</v>
      </c>
      <c r="J24" s="9" t="str">
        <f t="shared" ca="1" si="1"/>
        <v>NOT DUE</v>
      </c>
      <c r="K24" s="31"/>
      <c r="L24" s="10"/>
    </row>
    <row r="25" spans="1:12" x14ac:dyDescent="0.25">
      <c r="A25" s="9" t="s">
        <v>1510</v>
      </c>
      <c r="B25" s="31" t="s">
        <v>1511</v>
      </c>
      <c r="C25" s="31" t="s">
        <v>1472</v>
      </c>
      <c r="D25" s="20" t="s">
        <v>1469</v>
      </c>
      <c r="E25" s="7">
        <v>43970</v>
      </c>
      <c r="F25" s="7">
        <v>44577</v>
      </c>
      <c r="G25" s="13"/>
      <c r="H25" s="8">
        <f t="shared" si="2"/>
        <v>44607</v>
      </c>
      <c r="I25" s="11">
        <f t="shared" ca="1" si="0"/>
        <v>14</v>
      </c>
      <c r="J25" s="9" t="str">
        <f t="shared" ca="1" si="1"/>
        <v>NOT DUE</v>
      </c>
      <c r="K25" s="31"/>
      <c r="L25" s="10"/>
    </row>
    <row r="26" spans="1:12" ht="25.5" x14ac:dyDescent="0.25">
      <c r="A26" s="9" t="s">
        <v>1512</v>
      </c>
      <c r="B26" s="31" t="s">
        <v>1513</v>
      </c>
      <c r="C26" s="31" t="s">
        <v>1472</v>
      </c>
      <c r="D26" s="20" t="s">
        <v>1469</v>
      </c>
      <c r="E26" s="7">
        <v>43970</v>
      </c>
      <c r="F26" s="7">
        <v>44577</v>
      </c>
      <c r="G26" s="13"/>
      <c r="H26" s="8">
        <f t="shared" si="2"/>
        <v>44607</v>
      </c>
      <c r="I26" s="11">
        <f t="shared" ca="1" si="0"/>
        <v>14</v>
      </c>
      <c r="J26" s="9" t="str">
        <f t="shared" ca="1" si="1"/>
        <v>NOT DUE</v>
      </c>
      <c r="K26" s="31"/>
      <c r="L26" s="10"/>
    </row>
    <row r="27" spans="1:12" ht="25.5" x14ac:dyDescent="0.25">
      <c r="A27" s="9" t="s">
        <v>1514</v>
      </c>
      <c r="B27" s="31" t="s">
        <v>1515</v>
      </c>
      <c r="C27" s="31" t="s">
        <v>1516</v>
      </c>
      <c r="D27" s="20" t="s">
        <v>1469</v>
      </c>
      <c r="E27" s="7">
        <v>43970</v>
      </c>
      <c r="F27" s="7">
        <v>44577</v>
      </c>
      <c r="G27" s="13"/>
      <c r="H27" s="8">
        <f t="shared" si="2"/>
        <v>44607</v>
      </c>
      <c r="I27" s="11">
        <f t="shared" ca="1" si="0"/>
        <v>14</v>
      </c>
      <c r="J27" s="9" t="str">
        <f t="shared" ca="1" si="1"/>
        <v>NOT DUE</v>
      </c>
      <c r="K27" s="31"/>
      <c r="L27" s="10"/>
    </row>
    <row r="28" spans="1:12" ht="27" customHeight="1" x14ac:dyDescent="0.25">
      <c r="A28" s="9" t="s">
        <v>1517</v>
      </c>
      <c r="B28" s="31" t="s">
        <v>1518</v>
      </c>
      <c r="C28" s="36" t="s">
        <v>1519</v>
      </c>
      <c r="D28" s="20" t="s">
        <v>1469</v>
      </c>
      <c r="E28" s="7">
        <v>43970</v>
      </c>
      <c r="F28" s="7">
        <v>44577</v>
      </c>
      <c r="G28" s="13"/>
      <c r="H28" s="8">
        <f t="shared" si="2"/>
        <v>44607</v>
      </c>
      <c r="I28" s="11">
        <f t="shared" ca="1" si="0"/>
        <v>14</v>
      </c>
      <c r="J28" s="9" t="str">
        <f t="shared" ca="1" si="1"/>
        <v>NOT DUE</v>
      </c>
      <c r="K28" s="31"/>
      <c r="L28" s="35"/>
    </row>
    <row r="29" spans="1:12" ht="24.75" customHeight="1" x14ac:dyDescent="0.25">
      <c r="A29" s="9" t="s">
        <v>1520</v>
      </c>
      <c r="B29" s="31" t="s">
        <v>1521</v>
      </c>
      <c r="C29" s="31" t="s">
        <v>1522</v>
      </c>
      <c r="D29" s="20" t="s">
        <v>1469</v>
      </c>
      <c r="E29" s="7">
        <v>43970</v>
      </c>
      <c r="F29" s="7">
        <v>44577</v>
      </c>
      <c r="G29" s="13"/>
      <c r="H29" s="8">
        <f t="shared" si="2"/>
        <v>44607</v>
      </c>
      <c r="I29" s="11">
        <f t="shared" ca="1" si="0"/>
        <v>14</v>
      </c>
      <c r="J29" s="9" t="str">
        <f t="shared" ca="1" si="1"/>
        <v>NOT DUE</v>
      </c>
      <c r="K29" s="31"/>
      <c r="L29" s="10"/>
    </row>
    <row r="30" spans="1:12" x14ac:dyDescent="0.25">
      <c r="A30" s="9" t="s">
        <v>1523</v>
      </c>
      <c r="B30" s="31" t="s">
        <v>1524</v>
      </c>
      <c r="C30" s="37" t="s">
        <v>1525</v>
      </c>
      <c r="D30" s="20" t="s">
        <v>1469</v>
      </c>
      <c r="E30" s="7">
        <v>43970</v>
      </c>
      <c r="F30" s="7">
        <v>44577</v>
      </c>
      <c r="G30" s="13"/>
      <c r="H30" s="8">
        <f t="shared" si="2"/>
        <v>44607</v>
      </c>
      <c r="I30" s="11">
        <f t="shared" ca="1" si="0"/>
        <v>14</v>
      </c>
      <c r="J30" s="9" t="str">
        <f t="shared" ca="1" si="1"/>
        <v>NOT DUE</v>
      </c>
      <c r="K30" s="31"/>
      <c r="L30" s="10"/>
    </row>
    <row r="31" spans="1:12" ht="15" customHeight="1" x14ac:dyDescent="0.25">
      <c r="A31" s="9" t="s">
        <v>1526</v>
      </c>
      <c r="B31" s="31" t="s">
        <v>1527</v>
      </c>
      <c r="C31" s="37" t="s">
        <v>1525</v>
      </c>
      <c r="D31" s="20" t="s">
        <v>1469</v>
      </c>
      <c r="E31" s="7">
        <v>43970</v>
      </c>
      <c r="F31" s="7">
        <v>44577</v>
      </c>
      <c r="G31" s="13"/>
      <c r="H31" s="8">
        <f t="shared" si="2"/>
        <v>44607</v>
      </c>
      <c r="I31" s="11">
        <f t="shared" ca="1" si="0"/>
        <v>14</v>
      </c>
      <c r="J31" s="9" t="str">
        <f t="shared" ca="1" si="1"/>
        <v>NOT DUE</v>
      </c>
      <c r="K31" s="31"/>
      <c r="L31" s="10"/>
    </row>
    <row r="32" spans="1:12" ht="25.5" x14ac:dyDescent="0.25">
      <c r="A32" s="9" t="s">
        <v>1528</v>
      </c>
      <c r="B32" s="31" t="s">
        <v>1529</v>
      </c>
      <c r="C32" s="31" t="s">
        <v>1530</v>
      </c>
      <c r="D32" s="20" t="s">
        <v>1469</v>
      </c>
      <c r="E32" s="7">
        <v>43970</v>
      </c>
      <c r="F32" s="7">
        <v>44577</v>
      </c>
      <c r="G32" s="13"/>
      <c r="H32" s="8">
        <f t="shared" si="2"/>
        <v>44607</v>
      </c>
      <c r="I32" s="11">
        <f t="shared" ca="1" si="0"/>
        <v>14</v>
      </c>
      <c r="J32" s="9" t="str">
        <f t="shared" ca="1" si="1"/>
        <v>NOT DUE</v>
      </c>
      <c r="K32" s="31"/>
      <c r="L32" s="10"/>
    </row>
    <row r="33" spans="1:12" ht="25.5" x14ac:dyDescent="0.25">
      <c r="A33" s="9" t="s">
        <v>1531</v>
      </c>
      <c r="B33" s="31" t="s">
        <v>1532</v>
      </c>
      <c r="C33" s="31" t="s">
        <v>1503</v>
      </c>
      <c r="D33" s="20" t="s">
        <v>1469</v>
      </c>
      <c r="E33" s="7">
        <v>43970</v>
      </c>
      <c r="F33" s="7">
        <v>44577</v>
      </c>
      <c r="G33" s="13"/>
      <c r="H33" s="8">
        <f t="shared" si="2"/>
        <v>44607</v>
      </c>
      <c r="I33" s="11">
        <f t="shared" ca="1" si="0"/>
        <v>14</v>
      </c>
      <c r="J33" s="9" t="str">
        <f t="shared" ca="1" si="1"/>
        <v>NOT DUE</v>
      </c>
      <c r="K33" s="31"/>
      <c r="L33" s="10"/>
    </row>
    <row r="34" spans="1:12" ht="25.5" x14ac:dyDescent="0.25">
      <c r="A34" s="9" t="s">
        <v>1533</v>
      </c>
      <c r="B34" s="31" t="s">
        <v>1534</v>
      </c>
      <c r="C34" s="31" t="s">
        <v>1535</v>
      </c>
      <c r="D34" s="20" t="s">
        <v>1469</v>
      </c>
      <c r="E34" s="7">
        <v>43970</v>
      </c>
      <c r="F34" s="7">
        <v>44577</v>
      </c>
      <c r="G34" s="13"/>
      <c r="H34" s="8">
        <f t="shared" si="2"/>
        <v>44607</v>
      </c>
      <c r="I34" s="11">
        <f t="shared" ca="1" si="0"/>
        <v>14</v>
      </c>
      <c r="J34" s="9" t="str">
        <f t="shared" ca="1" si="1"/>
        <v>NOT DUE</v>
      </c>
      <c r="K34" s="31"/>
      <c r="L34" s="10"/>
    </row>
    <row r="35" spans="1:12" ht="25.5" customHeight="1" x14ac:dyDescent="0.25">
      <c r="A35" s="9" t="s">
        <v>1536</v>
      </c>
      <c r="B35" s="31" t="s">
        <v>1537</v>
      </c>
      <c r="C35" s="31" t="s">
        <v>1535</v>
      </c>
      <c r="D35" s="20" t="s">
        <v>1469</v>
      </c>
      <c r="E35" s="7">
        <v>43970</v>
      </c>
      <c r="F35" s="7">
        <v>44577</v>
      </c>
      <c r="G35" s="13"/>
      <c r="H35" s="8">
        <f t="shared" si="2"/>
        <v>44607</v>
      </c>
      <c r="I35" s="11">
        <f t="shared" ca="1" si="0"/>
        <v>14</v>
      </c>
      <c r="J35" s="9" t="str">
        <f t="shared" ca="1" si="1"/>
        <v>NOT DUE</v>
      </c>
      <c r="K35" s="31"/>
      <c r="L35" s="10"/>
    </row>
    <row r="36" spans="1:12" x14ac:dyDescent="0.25">
      <c r="A36" s="9" t="s">
        <v>1538</v>
      </c>
      <c r="B36" s="31" t="s">
        <v>1539</v>
      </c>
      <c r="C36" s="31" t="s">
        <v>1540</v>
      </c>
      <c r="D36" s="20" t="s">
        <v>1469</v>
      </c>
      <c r="E36" s="7">
        <v>43970</v>
      </c>
      <c r="F36" s="7">
        <v>44577</v>
      </c>
      <c r="G36" s="13"/>
      <c r="H36" s="8">
        <f t="shared" si="2"/>
        <v>44607</v>
      </c>
      <c r="I36" s="11">
        <f t="shared" ca="1" si="0"/>
        <v>14</v>
      </c>
      <c r="J36" s="9" t="str">
        <f t="shared" ca="1" si="1"/>
        <v>NOT DUE</v>
      </c>
      <c r="K36" s="31"/>
      <c r="L36" s="10"/>
    </row>
    <row r="37" spans="1:12" ht="52.5" customHeight="1" x14ac:dyDescent="0.25">
      <c r="A37" s="9" t="s">
        <v>1541</v>
      </c>
      <c r="B37" s="31" t="s">
        <v>1542</v>
      </c>
      <c r="C37" s="36" t="s">
        <v>1543</v>
      </c>
      <c r="D37" s="20" t="s">
        <v>1469</v>
      </c>
      <c r="E37" s="7">
        <v>43970</v>
      </c>
      <c r="F37" s="7">
        <v>44577</v>
      </c>
      <c r="G37" s="13"/>
      <c r="H37" s="8">
        <f t="shared" si="2"/>
        <v>44607</v>
      </c>
      <c r="I37" s="11">
        <f t="shared" ca="1" si="0"/>
        <v>14</v>
      </c>
      <c r="J37" s="9" t="str">
        <f t="shared" ca="1" si="1"/>
        <v>NOT DUE</v>
      </c>
      <c r="K37" s="31"/>
      <c r="L37" s="10"/>
    </row>
    <row r="38" spans="1:12" x14ac:dyDescent="0.25">
      <c r="A38" s="9" t="s">
        <v>1544</v>
      </c>
      <c r="B38" s="31" t="s">
        <v>1545</v>
      </c>
      <c r="C38" s="31" t="s">
        <v>1525</v>
      </c>
      <c r="D38" s="20" t="s">
        <v>1469</v>
      </c>
      <c r="E38" s="7">
        <v>43970</v>
      </c>
      <c r="F38" s="7">
        <v>44577</v>
      </c>
      <c r="G38" s="13"/>
      <c r="H38" s="8">
        <f t="shared" si="2"/>
        <v>44607</v>
      </c>
      <c r="I38" s="11">
        <f t="shared" ca="1" si="0"/>
        <v>14</v>
      </c>
      <c r="J38" s="9" t="str">
        <f t="shared" ca="1" si="1"/>
        <v>NOT DUE</v>
      </c>
      <c r="K38" s="31"/>
      <c r="L38" s="35"/>
    </row>
    <row r="39" spans="1:12" x14ac:dyDescent="0.25">
      <c r="A39" s="9" t="s">
        <v>1546</v>
      </c>
      <c r="B39" s="31" t="s">
        <v>1547</v>
      </c>
      <c r="C39" s="31" t="s">
        <v>1548</v>
      </c>
      <c r="D39" s="20" t="s">
        <v>1549</v>
      </c>
      <c r="E39" s="7">
        <v>43970</v>
      </c>
      <c r="F39" s="7">
        <v>44591</v>
      </c>
      <c r="G39" s="13"/>
      <c r="H39" s="8">
        <f>F39+7</f>
        <v>44598</v>
      </c>
      <c r="I39" s="11">
        <f t="shared" ca="1" si="0"/>
        <v>5</v>
      </c>
      <c r="J39" s="9" t="str">
        <f t="shared" ca="1" si="1"/>
        <v>NOT DUE</v>
      </c>
      <c r="K39" s="31"/>
      <c r="L39" s="10"/>
    </row>
    <row r="40" spans="1:12" ht="25.5" x14ac:dyDescent="0.25">
      <c r="A40" s="9" t="s">
        <v>1550</v>
      </c>
      <c r="B40" s="31" t="s">
        <v>1551</v>
      </c>
      <c r="C40" s="31" t="s">
        <v>1535</v>
      </c>
      <c r="D40" s="20" t="s">
        <v>1469</v>
      </c>
      <c r="E40" s="7">
        <v>43970</v>
      </c>
      <c r="F40" s="7">
        <v>44577</v>
      </c>
      <c r="G40" s="13"/>
      <c r="H40" s="8">
        <f t="shared" si="2"/>
        <v>44607</v>
      </c>
      <c r="I40" s="11">
        <f t="shared" ca="1" si="0"/>
        <v>14</v>
      </c>
      <c r="J40" s="9" t="str">
        <f t="shared" ca="1" si="1"/>
        <v>NOT DUE</v>
      </c>
      <c r="K40" s="31"/>
      <c r="L40" s="10"/>
    </row>
    <row r="41" spans="1:12" ht="25.5" x14ac:dyDescent="0.25">
      <c r="A41" s="9" t="s">
        <v>1552</v>
      </c>
      <c r="B41" s="31" t="s">
        <v>1553</v>
      </c>
      <c r="C41" s="31" t="s">
        <v>1535</v>
      </c>
      <c r="D41" s="20" t="s">
        <v>1469</v>
      </c>
      <c r="E41" s="7">
        <v>43970</v>
      </c>
      <c r="F41" s="7">
        <v>44577</v>
      </c>
      <c r="G41" s="13"/>
      <c r="H41" s="8">
        <f t="shared" si="2"/>
        <v>44607</v>
      </c>
      <c r="I41" s="11">
        <f t="shared" ca="1" si="0"/>
        <v>14</v>
      </c>
      <c r="J41" s="9" t="str">
        <f t="shared" ca="1" si="1"/>
        <v>NOT DUE</v>
      </c>
      <c r="K41" s="31"/>
      <c r="L41" s="10"/>
    </row>
    <row r="42" spans="1:12" ht="25.5" x14ac:dyDescent="0.25">
      <c r="A42" s="9" t="s">
        <v>1554</v>
      </c>
      <c r="B42" s="31" t="s">
        <v>1555</v>
      </c>
      <c r="C42" s="31" t="s">
        <v>1535</v>
      </c>
      <c r="D42" s="20" t="s">
        <v>1469</v>
      </c>
      <c r="E42" s="7">
        <v>43970</v>
      </c>
      <c r="F42" s="7">
        <v>44577</v>
      </c>
      <c r="G42" s="13"/>
      <c r="H42" s="8">
        <f t="shared" si="2"/>
        <v>44607</v>
      </c>
      <c r="I42" s="11">
        <f t="shared" ca="1" si="0"/>
        <v>14</v>
      </c>
      <c r="J42" s="9" t="str">
        <f t="shared" ca="1" si="1"/>
        <v>NOT DUE</v>
      </c>
      <c r="K42" s="31"/>
      <c r="L42" s="10"/>
    </row>
    <row r="43" spans="1:12" ht="25.5" x14ac:dyDescent="0.25">
      <c r="A43" s="9" t="s">
        <v>1556</v>
      </c>
      <c r="B43" s="31" t="s">
        <v>1557</v>
      </c>
      <c r="C43" s="31" t="s">
        <v>1535</v>
      </c>
      <c r="D43" s="20" t="s">
        <v>1469</v>
      </c>
      <c r="E43" s="7">
        <v>43970</v>
      </c>
      <c r="F43" s="7">
        <v>44577</v>
      </c>
      <c r="G43" s="13"/>
      <c r="H43" s="8">
        <f t="shared" si="2"/>
        <v>44607</v>
      </c>
      <c r="I43" s="11">
        <f t="shared" ca="1" si="0"/>
        <v>14</v>
      </c>
      <c r="J43" s="9" t="str">
        <f t="shared" ca="1" si="1"/>
        <v>NOT DUE</v>
      </c>
      <c r="K43" s="31"/>
      <c r="L43" s="10"/>
    </row>
    <row r="44" spans="1:12" ht="25.5" x14ac:dyDescent="0.25">
      <c r="A44" s="9" t="s">
        <v>1558</v>
      </c>
      <c r="B44" s="31" t="s">
        <v>1559</v>
      </c>
      <c r="C44" s="31" t="s">
        <v>1535</v>
      </c>
      <c r="D44" s="20" t="s">
        <v>1469</v>
      </c>
      <c r="E44" s="7">
        <v>43970</v>
      </c>
      <c r="F44" s="7">
        <v>44577</v>
      </c>
      <c r="G44" s="13"/>
      <c r="H44" s="8">
        <f t="shared" si="2"/>
        <v>44607</v>
      </c>
      <c r="I44" s="11">
        <f t="shared" ca="1" si="0"/>
        <v>14</v>
      </c>
      <c r="J44" s="9" t="str">
        <f t="shared" ca="1" si="1"/>
        <v>NOT DUE</v>
      </c>
      <c r="K44" s="31"/>
      <c r="L44" s="10"/>
    </row>
    <row r="45" spans="1:12" ht="25.5" x14ac:dyDescent="0.25">
      <c r="A45" s="9" t="s">
        <v>1560</v>
      </c>
      <c r="B45" s="31" t="s">
        <v>1561</v>
      </c>
      <c r="C45" s="31" t="s">
        <v>1535</v>
      </c>
      <c r="D45" s="20" t="s">
        <v>1469</v>
      </c>
      <c r="E45" s="7">
        <v>43970</v>
      </c>
      <c r="F45" s="7">
        <v>44577</v>
      </c>
      <c r="G45" s="13"/>
      <c r="H45" s="8">
        <f t="shared" si="2"/>
        <v>44607</v>
      </c>
      <c r="I45" s="11">
        <f t="shared" ca="1" si="0"/>
        <v>14</v>
      </c>
      <c r="J45" s="9" t="str">
        <f t="shared" ca="1" si="1"/>
        <v>NOT DUE</v>
      </c>
      <c r="K45" s="31"/>
      <c r="L45" s="10"/>
    </row>
    <row r="46" spans="1:12" ht="25.5" x14ac:dyDescent="0.25">
      <c r="A46" s="9" t="s">
        <v>1562</v>
      </c>
      <c r="B46" s="31" t="s">
        <v>1563</v>
      </c>
      <c r="C46" s="31" t="s">
        <v>1535</v>
      </c>
      <c r="D46" s="20" t="s">
        <v>1469</v>
      </c>
      <c r="E46" s="7">
        <v>43970</v>
      </c>
      <c r="F46" s="7">
        <v>44577</v>
      </c>
      <c r="G46" s="13"/>
      <c r="H46" s="8">
        <f t="shared" si="2"/>
        <v>44607</v>
      </c>
      <c r="I46" s="11">
        <f t="shared" ca="1" si="0"/>
        <v>14</v>
      </c>
      <c r="J46" s="9" t="str">
        <f t="shared" ca="1" si="1"/>
        <v>NOT DUE</v>
      </c>
      <c r="K46" s="31"/>
      <c r="L46" s="10"/>
    </row>
    <row r="52" spans="2:8" x14ac:dyDescent="0.25">
      <c r="B52" t="s">
        <v>1414</v>
      </c>
      <c r="D52" s="27" t="s">
        <v>1415</v>
      </c>
      <c r="G52" t="s">
        <v>1416</v>
      </c>
    </row>
    <row r="55" spans="2:8" x14ac:dyDescent="0.25">
      <c r="G55" s="72"/>
      <c r="H55" s="72"/>
    </row>
    <row r="56" spans="2:8" x14ac:dyDescent="0.25">
      <c r="C56" s="27"/>
    </row>
    <row r="57" spans="2:8" x14ac:dyDescent="0.25">
      <c r="B57" s="186" t="s">
        <v>3326</v>
      </c>
      <c r="C57" s="174"/>
      <c r="D57" s="197" t="s">
        <v>3322</v>
      </c>
      <c r="E57" s="197"/>
      <c r="G57" s="197" t="s">
        <v>3319</v>
      </c>
      <c r="H57" s="197"/>
    </row>
    <row r="58" spans="2:8" x14ac:dyDescent="0.25">
      <c r="B58" s="173" t="s">
        <v>2275</v>
      </c>
      <c r="C58" s="27"/>
      <c r="D58" s="198" t="s">
        <v>2291</v>
      </c>
      <c r="E58" s="198"/>
      <c r="G58" s="188" t="s">
        <v>2277</v>
      </c>
      <c r="H58" s="188"/>
    </row>
    <row r="59" spans="2:8" x14ac:dyDescent="0.25">
      <c r="B59" s="23"/>
      <c r="D59" s="69"/>
      <c r="F59" s="188"/>
      <c r="G59" s="188"/>
    </row>
    <row r="60" spans="2:8" x14ac:dyDescent="0.25">
      <c r="D60" s="69"/>
    </row>
    <row r="61" spans="2:8" x14ac:dyDescent="0.25">
      <c r="C61" s="27"/>
      <c r="D61"/>
    </row>
  </sheetData>
  <mergeCells count="14">
    <mergeCell ref="F59:G59"/>
    <mergeCell ref="A4:B4"/>
    <mergeCell ref="D4:E4"/>
    <mergeCell ref="A5:B5"/>
    <mergeCell ref="A1:B1"/>
    <mergeCell ref="D1:E1"/>
    <mergeCell ref="A2:B2"/>
    <mergeCell ref="D2:E2"/>
    <mergeCell ref="A3:B3"/>
    <mergeCell ref="D3:E3"/>
    <mergeCell ref="G58:H58"/>
    <mergeCell ref="G57:H57"/>
    <mergeCell ref="D57:E57"/>
    <mergeCell ref="D58:E58"/>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4" workbookViewId="0">
      <selection activeCell="G19" sqref="G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1613</v>
      </c>
      <c r="D3" s="190" t="s">
        <v>9</v>
      </c>
      <c r="E3" s="190"/>
      <c r="F3" s="3" t="s">
        <v>1614</v>
      </c>
    </row>
    <row r="4" spans="1:12" x14ac:dyDescent="0.25">
      <c r="A4" s="189" t="s">
        <v>22</v>
      </c>
      <c r="B4" s="189"/>
      <c r="C4" s="17" t="s">
        <v>2276</v>
      </c>
      <c r="D4" s="190" t="s">
        <v>10</v>
      </c>
      <c r="E4" s="190"/>
      <c r="F4" s="13"/>
    </row>
    <row r="5" spans="1:12" x14ac:dyDescent="0.25">
      <c r="A5" s="189" t="s">
        <v>23</v>
      </c>
      <c r="B5" s="189"/>
      <c r="C5" s="18" t="s">
        <v>2276</v>
      </c>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27.5" x14ac:dyDescent="0.25">
      <c r="A8" s="38" t="s">
        <v>1615</v>
      </c>
      <c r="B8" s="39" t="s">
        <v>1616</v>
      </c>
      <c r="C8" s="31" t="s">
        <v>1617</v>
      </c>
      <c r="D8" s="20" t="s">
        <v>1469</v>
      </c>
      <c r="E8" s="7">
        <v>43970</v>
      </c>
      <c r="F8" s="7">
        <v>44581</v>
      </c>
      <c r="G8" s="13"/>
      <c r="H8" s="8">
        <f>F8+30</f>
        <v>44611</v>
      </c>
      <c r="I8" s="11">
        <f ca="1">IF(ISBLANK(H8),"",H8-DATE(YEAR(NOW()),MONTH(NOW()),DAY(NOW())))</f>
        <v>18</v>
      </c>
      <c r="J8" s="9" t="str">
        <f t="shared" ref="J8:J21" ca="1" si="0">IF(I8="","",IF(I8&lt;0,"OVERDUE","NOT DUE"))</f>
        <v>NOT DUE</v>
      </c>
      <c r="K8" s="31"/>
      <c r="L8" s="10"/>
    </row>
    <row r="9" spans="1:12" x14ac:dyDescent="0.25">
      <c r="A9" s="38" t="s">
        <v>1618</v>
      </c>
      <c r="B9" s="39" t="s">
        <v>1616</v>
      </c>
      <c r="C9" s="31" t="s">
        <v>1619</v>
      </c>
      <c r="D9" s="20" t="s">
        <v>89</v>
      </c>
      <c r="E9" s="7">
        <v>44305</v>
      </c>
      <c r="F9" s="7">
        <v>44305</v>
      </c>
      <c r="G9" s="13"/>
      <c r="H9" s="8">
        <f>F9+365</f>
        <v>44670</v>
      </c>
      <c r="I9" s="11">
        <f t="shared" ref="I9:I21" ca="1" si="1">IF(ISBLANK(H9),"",H9-DATE(YEAR(NOW()),MONTH(NOW()),DAY(NOW())))</f>
        <v>77</v>
      </c>
      <c r="J9" s="9" t="str">
        <f t="shared" ca="1" si="0"/>
        <v>NOT DUE</v>
      </c>
      <c r="K9" s="31"/>
      <c r="L9" s="10"/>
    </row>
    <row r="10" spans="1:12" x14ac:dyDescent="0.25">
      <c r="A10" s="38" t="s">
        <v>1620</v>
      </c>
      <c r="B10" s="31" t="s">
        <v>1621</v>
      </c>
      <c r="C10" s="31" t="s">
        <v>1622</v>
      </c>
      <c r="D10" s="20" t="s">
        <v>1469</v>
      </c>
      <c r="E10" s="7">
        <v>43970</v>
      </c>
      <c r="F10" s="7">
        <v>44581</v>
      </c>
      <c r="G10" s="13"/>
      <c r="H10" s="8">
        <f>F10+30</f>
        <v>44611</v>
      </c>
      <c r="I10" s="11">
        <f t="shared" ca="1" si="1"/>
        <v>18</v>
      </c>
      <c r="J10" s="9" t="str">
        <f t="shared" ca="1" si="0"/>
        <v>NOT DUE</v>
      </c>
      <c r="K10" s="31"/>
      <c r="L10" s="10"/>
    </row>
    <row r="11" spans="1:12" x14ac:dyDescent="0.25">
      <c r="A11" s="38" t="s">
        <v>1623</v>
      </c>
      <c r="B11" s="31" t="s">
        <v>1621</v>
      </c>
      <c r="C11" s="31" t="s">
        <v>1624</v>
      </c>
      <c r="D11" s="20" t="s">
        <v>1625</v>
      </c>
      <c r="E11" s="7">
        <v>43970</v>
      </c>
      <c r="F11" s="7">
        <v>43767</v>
      </c>
      <c r="G11" s="13"/>
      <c r="H11" s="8">
        <f>F11+1095</f>
        <v>44862</v>
      </c>
      <c r="I11" s="11">
        <f t="shared" ca="1" si="1"/>
        <v>269</v>
      </c>
      <c r="J11" s="9" t="str">
        <f t="shared" ca="1" si="0"/>
        <v>NOT DUE</v>
      </c>
      <c r="K11" s="31"/>
      <c r="L11" s="10"/>
    </row>
    <row r="12" spans="1:12" ht="25.5" x14ac:dyDescent="0.25">
      <c r="A12" s="38" t="s">
        <v>1626</v>
      </c>
      <c r="B12" s="31" t="s">
        <v>1627</v>
      </c>
      <c r="C12" s="31" t="s">
        <v>1622</v>
      </c>
      <c r="D12" s="20" t="s">
        <v>1469</v>
      </c>
      <c r="E12" s="7">
        <v>43970</v>
      </c>
      <c r="F12" s="7">
        <v>44581</v>
      </c>
      <c r="G12" s="13"/>
      <c r="H12" s="8">
        <f t="shared" ref="H12:H21" si="2">F12+30</f>
        <v>44611</v>
      </c>
      <c r="I12" s="11">
        <f t="shared" ca="1" si="1"/>
        <v>18</v>
      </c>
      <c r="J12" s="9" t="str">
        <f t="shared" ca="1" si="0"/>
        <v>NOT DUE</v>
      </c>
      <c r="K12" s="31"/>
      <c r="L12" s="10"/>
    </row>
    <row r="13" spans="1:12" x14ac:dyDescent="0.25">
      <c r="A13" s="38" t="s">
        <v>1628</v>
      </c>
      <c r="B13" s="31" t="s">
        <v>1629</v>
      </c>
      <c r="C13" s="31" t="s">
        <v>1622</v>
      </c>
      <c r="D13" s="20" t="s">
        <v>1469</v>
      </c>
      <c r="E13" s="7">
        <v>43970</v>
      </c>
      <c r="F13" s="7">
        <v>44581</v>
      </c>
      <c r="G13" s="13"/>
      <c r="H13" s="8">
        <f t="shared" si="2"/>
        <v>44611</v>
      </c>
      <c r="I13" s="11">
        <f t="shared" ca="1" si="1"/>
        <v>18</v>
      </c>
      <c r="J13" s="9" t="str">
        <f t="shared" ca="1" si="0"/>
        <v>NOT DUE</v>
      </c>
      <c r="K13" s="31"/>
      <c r="L13" s="10"/>
    </row>
    <row r="14" spans="1:12" ht="38.25" x14ac:dyDescent="0.25">
      <c r="A14" s="38" t="s">
        <v>1630</v>
      </c>
      <c r="B14" s="31" t="s">
        <v>1631</v>
      </c>
      <c r="C14" s="31" t="s">
        <v>1622</v>
      </c>
      <c r="D14" s="20" t="s">
        <v>1469</v>
      </c>
      <c r="E14" s="7">
        <v>43970</v>
      </c>
      <c r="F14" s="7">
        <v>44581</v>
      </c>
      <c r="G14" s="13"/>
      <c r="H14" s="8">
        <f t="shared" si="2"/>
        <v>44611</v>
      </c>
      <c r="I14" s="11">
        <f t="shared" ca="1" si="1"/>
        <v>18</v>
      </c>
      <c r="J14" s="9" t="str">
        <f t="shared" ca="1" si="0"/>
        <v>NOT DUE</v>
      </c>
      <c r="K14" s="31"/>
      <c r="L14" s="10"/>
    </row>
    <row r="15" spans="1:12" x14ac:dyDescent="0.25">
      <c r="A15" s="38" t="s">
        <v>1632</v>
      </c>
      <c r="B15" s="31" t="s">
        <v>1589</v>
      </c>
      <c r="C15" s="31" t="s">
        <v>1622</v>
      </c>
      <c r="D15" s="20" t="s">
        <v>1469</v>
      </c>
      <c r="E15" s="7">
        <v>43970</v>
      </c>
      <c r="F15" s="7">
        <v>44581</v>
      </c>
      <c r="G15" s="13"/>
      <c r="H15" s="8">
        <f t="shared" si="2"/>
        <v>44611</v>
      </c>
      <c r="I15" s="11">
        <f t="shared" ca="1" si="1"/>
        <v>18</v>
      </c>
      <c r="J15" s="9" t="str">
        <f t="shared" ca="1" si="0"/>
        <v>NOT DUE</v>
      </c>
      <c r="K15" s="31"/>
      <c r="L15" s="10"/>
    </row>
    <row r="16" spans="1:12" ht="25.5" x14ac:dyDescent="0.25">
      <c r="A16" s="38" t="s">
        <v>1633</v>
      </c>
      <c r="B16" s="31" t="s">
        <v>1584</v>
      </c>
      <c r="C16" s="31" t="s">
        <v>1634</v>
      </c>
      <c r="D16" s="20" t="s">
        <v>1469</v>
      </c>
      <c r="E16" s="7">
        <v>43970</v>
      </c>
      <c r="F16" s="7">
        <v>44581</v>
      </c>
      <c r="G16" s="13"/>
      <c r="H16" s="8">
        <f t="shared" si="2"/>
        <v>44611</v>
      </c>
      <c r="I16" s="11">
        <f t="shared" ca="1" si="1"/>
        <v>18</v>
      </c>
      <c r="J16" s="9" t="str">
        <f t="shared" ca="1" si="0"/>
        <v>NOT DUE</v>
      </c>
      <c r="K16" s="31"/>
      <c r="L16" s="10"/>
    </row>
    <row r="17" spans="1:12" x14ac:dyDescent="0.25">
      <c r="A17" s="38" t="s">
        <v>1635</v>
      </c>
      <c r="B17" s="31" t="s">
        <v>1636</v>
      </c>
      <c r="C17" s="31" t="s">
        <v>1637</v>
      </c>
      <c r="D17" s="20" t="s">
        <v>1469</v>
      </c>
      <c r="E17" s="7">
        <v>43970</v>
      </c>
      <c r="F17" s="7">
        <v>44581</v>
      </c>
      <c r="G17" s="13"/>
      <c r="H17" s="8">
        <f t="shared" si="2"/>
        <v>44611</v>
      </c>
      <c r="I17" s="11">
        <f t="shared" ca="1" si="1"/>
        <v>18</v>
      </c>
      <c r="J17" s="9" t="str">
        <f t="shared" ca="1" si="0"/>
        <v>NOT DUE</v>
      </c>
      <c r="K17" s="31"/>
      <c r="L17" s="10"/>
    </row>
    <row r="18" spans="1:12" x14ac:dyDescent="0.25">
      <c r="A18" s="38" t="s">
        <v>1638</v>
      </c>
      <c r="B18" s="31" t="s">
        <v>1639</v>
      </c>
      <c r="C18" s="31" t="s">
        <v>1637</v>
      </c>
      <c r="D18" s="20" t="s">
        <v>1469</v>
      </c>
      <c r="E18" s="7">
        <v>43970</v>
      </c>
      <c r="F18" s="7">
        <v>44581</v>
      </c>
      <c r="G18" s="13"/>
      <c r="H18" s="8">
        <f t="shared" si="2"/>
        <v>44611</v>
      </c>
      <c r="I18" s="11">
        <f t="shared" ca="1" si="1"/>
        <v>18</v>
      </c>
      <c r="J18" s="9" t="str">
        <f t="shared" ca="1" si="0"/>
        <v>NOT DUE</v>
      </c>
      <c r="K18" s="31"/>
      <c r="L18" s="10"/>
    </row>
    <row r="19" spans="1:12" ht="25.5" x14ac:dyDescent="0.25">
      <c r="A19" s="38" t="s">
        <v>1640</v>
      </c>
      <c r="B19" s="31" t="s">
        <v>1641</v>
      </c>
      <c r="C19" s="31" t="s">
        <v>1642</v>
      </c>
      <c r="D19" s="20" t="s">
        <v>1469</v>
      </c>
      <c r="E19" s="7">
        <v>43970</v>
      </c>
      <c r="F19" s="7">
        <v>44581</v>
      </c>
      <c r="G19" s="13"/>
      <c r="H19" s="8">
        <f t="shared" si="2"/>
        <v>44611</v>
      </c>
      <c r="I19" s="11">
        <f t="shared" ca="1" si="1"/>
        <v>18</v>
      </c>
      <c r="J19" s="9" t="str">
        <f t="shared" ca="1" si="0"/>
        <v>NOT DUE</v>
      </c>
      <c r="K19" s="31"/>
      <c r="L19" s="10"/>
    </row>
    <row r="20" spans="1:12" x14ac:dyDescent="0.25">
      <c r="A20" s="111" t="s">
        <v>2729</v>
      </c>
      <c r="B20" s="109" t="s">
        <v>1666</v>
      </c>
      <c r="C20" s="109" t="s">
        <v>1667</v>
      </c>
      <c r="D20" s="110" t="s">
        <v>1469</v>
      </c>
      <c r="E20" s="7">
        <v>43970</v>
      </c>
      <c r="F20" s="7">
        <v>44581</v>
      </c>
      <c r="G20" s="13"/>
      <c r="H20" s="8">
        <f t="shared" si="2"/>
        <v>44611</v>
      </c>
      <c r="I20" s="11">
        <f t="shared" ca="1" si="1"/>
        <v>18</v>
      </c>
      <c r="J20" s="9" t="str">
        <f t="shared" ca="1" si="0"/>
        <v>NOT DUE</v>
      </c>
      <c r="K20" s="31"/>
      <c r="L20" s="10"/>
    </row>
    <row r="21" spans="1:12" ht="25.5" x14ac:dyDescent="0.25">
      <c r="A21" s="111" t="s">
        <v>2730</v>
      </c>
      <c r="B21" s="109" t="s">
        <v>2731</v>
      </c>
      <c r="C21" s="109" t="s">
        <v>2732</v>
      </c>
      <c r="D21" s="110" t="s">
        <v>1469</v>
      </c>
      <c r="E21" s="7">
        <v>43970</v>
      </c>
      <c r="F21" s="7">
        <v>44581</v>
      </c>
      <c r="G21" s="13"/>
      <c r="H21" s="8">
        <f t="shared" si="2"/>
        <v>44611</v>
      </c>
      <c r="I21" s="11">
        <f t="shared" ca="1" si="1"/>
        <v>18</v>
      </c>
      <c r="J21" s="9" t="str">
        <f t="shared" ca="1" si="0"/>
        <v>NOT DUE</v>
      </c>
      <c r="K21" s="31"/>
      <c r="L21" s="10"/>
    </row>
    <row r="23" spans="1:12" x14ac:dyDescent="0.25">
      <c r="B23" t="s">
        <v>1414</v>
      </c>
      <c r="D23" s="27" t="s">
        <v>1415</v>
      </c>
      <c r="G23" t="s">
        <v>1416</v>
      </c>
    </row>
    <row r="26" spans="1:12" x14ac:dyDescent="0.25">
      <c r="C26" s="71"/>
      <c r="G26" s="199"/>
      <c r="H26" s="72"/>
    </row>
    <row r="27" spans="1:12" x14ac:dyDescent="0.25">
      <c r="C27" s="69"/>
      <c r="G27" s="199"/>
    </row>
    <row r="28" spans="1:12" x14ac:dyDescent="0.25">
      <c r="B28" s="164" t="s">
        <v>3320</v>
      </c>
      <c r="D28" s="193" t="s">
        <v>3322</v>
      </c>
      <c r="E28" s="193"/>
      <c r="G28" s="191" t="s">
        <v>3319</v>
      </c>
      <c r="H28" s="191"/>
    </row>
    <row r="29" spans="1:12" x14ac:dyDescent="0.25">
      <c r="B29" s="69" t="s">
        <v>3096</v>
      </c>
      <c r="D29" s="69" t="s">
        <v>2274</v>
      </c>
      <c r="E29" s="69"/>
      <c r="G29" s="188" t="s">
        <v>2277</v>
      </c>
      <c r="H29" s="188"/>
    </row>
  </sheetData>
  <mergeCells count="13">
    <mergeCell ref="G29:H29"/>
    <mergeCell ref="A4:B4"/>
    <mergeCell ref="D4:E4"/>
    <mergeCell ref="A5:B5"/>
    <mergeCell ref="A1:B1"/>
    <mergeCell ref="D1:E1"/>
    <mergeCell ref="A2:B2"/>
    <mergeCell ref="D2:E2"/>
    <mergeCell ref="A3:B3"/>
    <mergeCell ref="D3:E3"/>
    <mergeCell ref="D28:E28"/>
    <mergeCell ref="G26:G27"/>
    <mergeCell ref="G28:H28"/>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workbookViewId="0">
      <selection activeCell="F23" sqref="F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1427</v>
      </c>
      <c r="D3" s="190" t="s">
        <v>9</v>
      </c>
      <c r="E3" s="190"/>
      <c r="F3" s="3" t="s">
        <v>1564</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3.75" x14ac:dyDescent="0.25">
      <c r="A8" s="38" t="s">
        <v>1565</v>
      </c>
      <c r="B8" s="31" t="s">
        <v>1566</v>
      </c>
      <c r="C8" s="31" t="s">
        <v>1567</v>
      </c>
      <c r="D8" s="20" t="s">
        <v>1568</v>
      </c>
      <c r="E8" s="7">
        <v>43970</v>
      </c>
      <c r="F8" s="7">
        <v>44593</v>
      </c>
      <c r="G8" s="13"/>
      <c r="H8" s="8">
        <f>F8+1</f>
        <v>44594</v>
      </c>
      <c r="I8" s="11">
        <f t="shared" ref="I8:I27" ca="1" si="0">IF(ISBLANK(H8),"",H8-DATE(YEAR(NOW()),MONTH(NOW()),DAY(NOW())))</f>
        <v>1</v>
      </c>
      <c r="J8" s="9" t="str">
        <f t="shared" ref="J8:J27" ca="1" si="1">IF(I8="","",IF(I8&lt;0,"OVERDUE","NOT DUE"))</f>
        <v>NOT DUE</v>
      </c>
      <c r="K8" s="31"/>
      <c r="L8" s="10"/>
    </row>
    <row r="9" spans="1:12" x14ac:dyDescent="0.25">
      <c r="A9" s="38" t="s">
        <v>1569</v>
      </c>
      <c r="B9" s="31" t="s">
        <v>1566</v>
      </c>
      <c r="C9" s="31" t="s">
        <v>1570</v>
      </c>
      <c r="D9" s="20" t="s">
        <v>593</v>
      </c>
      <c r="E9" s="7">
        <v>43970</v>
      </c>
      <c r="F9" s="7">
        <v>44591</v>
      </c>
      <c r="G9" s="13"/>
      <c r="H9" s="8">
        <f>F9+7</f>
        <v>44598</v>
      </c>
      <c r="I9" s="11">
        <f t="shared" ca="1" si="0"/>
        <v>5</v>
      </c>
      <c r="J9" s="9" t="str">
        <f t="shared" ca="1" si="1"/>
        <v>NOT DUE</v>
      </c>
      <c r="K9" s="31"/>
      <c r="L9" s="10"/>
    </row>
    <row r="10" spans="1:12" ht="63.75" x14ac:dyDescent="0.25">
      <c r="A10" s="38" t="s">
        <v>1571</v>
      </c>
      <c r="B10" s="31" t="s">
        <v>1572</v>
      </c>
      <c r="C10" s="31" t="s">
        <v>1567</v>
      </c>
      <c r="D10" s="20" t="s">
        <v>1568</v>
      </c>
      <c r="E10" s="7">
        <v>43970</v>
      </c>
      <c r="F10" s="7">
        <v>44593</v>
      </c>
      <c r="G10" s="13"/>
      <c r="H10" s="8">
        <f>F10+1</f>
        <v>44594</v>
      </c>
      <c r="I10" s="11">
        <f t="shared" ca="1" si="0"/>
        <v>1</v>
      </c>
      <c r="J10" s="9" t="str">
        <f t="shared" ca="1" si="1"/>
        <v>NOT DUE</v>
      </c>
      <c r="K10" s="31"/>
      <c r="L10" s="10"/>
    </row>
    <row r="11" spans="1:12" ht="51" x14ac:dyDescent="0.25">
      <c r="A11" s="38" t="s">
        <v>1573</v>
      </c>
      <c r="B11" s="31" t="s">
        <v>1572</v>
      </c>
      <c r="C11" s="31" t="s">
        <v>1574</v>
      </c>
      <c r="D11" s="20" t="s">
        <v>593</v>
      </c>
      <c r="E11" s="7">
        <v>43970</v>
      </c>
      <c r="F11" s="7">
        <v>44591</v>
      </c>
      <c r="G11" s="13"/>
      <c r="H11" s="8">
        <f>F11+7</f>
        <v>44598</v>
      </c>
      <c r="I11" s="11">
        <f t="shared" ca="1" si="0"/>
        <v>5</v>
      </c>
      <c r="J11" s="9" t="str">
        <f t="shared" ca="1" si="1"/>
        <v>NOT DUE</v>
      </c>
      <c r="K11" s="31"/>
      <c r="L11" s="10"/>
    </row>
    <row r="12" spans="1:12" x14ac:dyDescent="0.25">
      <c r="A12" s="38" t="s">
        <v>1575</v>
      </c>
      <c r="B12" s="31" t="s">
        <v>1572</v>
      </c>
      <c r="C12" s="31" t="s">
        <v>1576</v>
      </c>
      <c r="D12" s="20" t="s">
        <v>89</v>
      </c>
      <c r="E12" s="7">
        <v>43970</v>
      </c>
      <c r="F12" s="7">
        <v>44354</v>
      </c>
      <c r="G12" s="13"/>
      <c r="H12" s="8">
        <f>F12+365</f>
        <v>44719</v>
      </c>
      <c r="I12" s="11">
        <f t="shared" ca="1" si="0"/>
        <v>126</v>
      </c>
      <c r="J12" s="9" t="str">
        <f t="shared" ca="1" si="1"/>
        <v>NOT DUE</v>
      </c>
      <c r="K12" s="31"/>
      <c r="L12" s="10"/>
    </row>
    <row r="13" spans="1:12" ht="25.5" x14ac:dyDescent="0.25">
      <c r="A13" s="38" t="s">
        <v>1577</v>
      </c>
      <c r="B13" s="31" t="s">
        <v>1578</v>
      </c>
      <c r="C13" s="31" t="s">
        <v>1579</v>
      </c>
      <c r="D13" s="20" t="s">
        <v>1568</v>
      </c>
      <c r="E13" s="7">
        <v>43970</v>
      </c>
      <c r="F13" s="7">
        <v>44593</v>
      </c>
      <c r="G13" s="13"/>
      <c r="H13" s="8">
        <f t="shared" ref="H13:H14" si="2">F13+1</f>
        <v>44594</v>
      </c>
      <c r="I13" s="11">
        <f t="shared" ca="1" si="0"/>
        <v>1</v>
      </c>
      <c r="J13" s="9" t="str">
        <f t="shared" ca="1" si="1"/>
        <v>NOT DUE</v>
      </c>
      <c r="K13" s="31"/>
      <c r="L13" s="35"/>
    </row>
    <row r="14" spans="1:12" ht="25.5" x14ac:dyDescent="0.25">
      <c r="A14" s="38" t="s">
        <v>1580</v>
      </c>
      <c r="B14" s="31" t="s">
        <v>1581</v>
      </c>
      <c r="C14" s="31" t="s">
        <v>1582</v>
      </c>
      <c r="D14" s="20" t="s">
        <v>1568</v>
      </c>
      <c r="E14" s="7">
        <v>43970</v>
      </c>
      <c r="F14" s="7">
        <v>44593</v>
      </c>
      <c r="G14" s="13"/>
      <c r="H14" s="8">
        <f t="shared" si="2"/>
        <v>44594</v>
      </c>
      <c r="I14" s="11">
        <f t="shared" ca="1" si="0"/>
        <v>1</v>
      </c>
      <c r="J14" s="9" t="str">
        <f t="shared" ca="1" si="1"/>
        <v>NOT DUE</v>
      </c>
      <c r="K14" s="31"/>
      <c r="L14" s="10"/>
    </row>
    <row r="15" spans="1:12" ht="38.25" x14ac:dyDescent="0.25">
      <c r="A15" s="38" t="s">
        <v>1583</v>
      </c>
      <c r="B15" s="200" t="s">
        <v>1584</v>
      </c>
      <c r="C15" s="31" t="s">
        <v>1585</v>
      </c>
      <c r="D15" s="20" t="s">
        <v>1469</v>
      </c>
      <c r="E15" s="7">
        <v>43970</v>
      </c>
      <c r="F15" s="7">
        <v>44580</v>
      </c>
      <c r="G15" s="13"/>
      <c r="H15" s="8">
        <f>F15+30</f>
        <v>44610</v>
      </c>
      <c r="I15" s="11">
        <f t="shared" ca="1" si="0"/>
        <v>17</v>
      </c>
      <c r="J15" s="9" t="str">
        <f t="shared" ca="1" si="1"/>
        <v>NOT DUE</v>
      </c>
      <c r="K15" s="31"/>
      <c r="L15" s="10"/>
    </row>
    <row r="16" spans="1:12" x14ac:dyDescent="0.25">
      <c r="A16" s="38" t="s">
        <v>1586</v>
      </c>
      <c r="B16" s="201"/>
      <c r="C16" s="31" t="s">
        <v>1587</v>
      </c>
      <c r="D16" s="20" t="s">
        <v>89</v>
      </c>
      <c r="E16" s="7">
        <v>43970</v>
      </c>
      <c r="F16" s="7">
        <v>44354</v>
      </c>
      <c r="G16" s="13"/>
      <c r="H16" s="8">
        <f>F16+365</f>
        <v>44719</v>
      </c>
      <c r="I16" s="11">
        <f t="shared" ca="1" si="0"/>
        <v>126</v>
      </c>
      <c r="J16" s="9" t="str">
        <f t="shared" ca="1" si="1"/>
        <v>NOT DUE</v>
      </c>
      <c r="K16" s="31"/>
      <c r="L16" s="10"/>
    </row>
    <row r="17" spans="1:12" ht="38.25" x14ac:dyDescent="0.25">
      <c r="A17" s="38" t="s">
        <v>1588</v>
      </c>
      <c r="B17" s="31" t="s">
        <v>1589</v>
      </c>
      <c r="C17" s="31" t="s">
        <v>1590</v>
      </c>
      <c r="D17" s="20" t="s">
        <v>1469</v>
      </c>
      <c r="E17" s="7">
        <v>43970</v>
      </c>
      <c r="F17" s="7">
        <v>44580</v>
      </c>
      <c r="G17" s="13"/>
      <c r="H17" s="8">
        <f t="shared" ref="H17:H19" si="3">F17+30</f>
        <v>44610</v>
      </c>
      <c r="I17" s="11">
        <f t="shared" ca="1" si="0"/>
        <v>17</v>
      </c>
      <c r="J17" s="9" t="str">
        <f t="shared" ca="1" si="1"/>
        <v>NOT DUE</v>
      </c>
      <c r="K17" s="31"/>
      <c r="L17" s="10"/>
    </row>
    <row r="18" spans="1:12" ht="51" x14ac:dyDescent="0.25">
      <c r="A18" s="38" t="s">
        <v>1591</v>
      </c>
      <c r="B18" s="31" t="s">
        <v>1592</v>
      </c>
      <c r="C18" s="31" t="s">
        <v>1593</v>
      </c>
      <c r="D18" s="20" t="s">
        <v>1469</v>
      </c>
      <c r="E18" s="7">
        <v>43970</v>
      </c>
      <c r="F18" s="7">
        <v>44580</v>
      </c>
      <c r="G18" s="13"/>
      <c r="H18" s="8">
        <f t="shared" si="3"/>
        <v>44610</v>
      </c>
      <c r="I18" s="11">
        <f t="shared" ca="1" si="0"/>
        <v>17</v>
      </c>
      <c r="J18" s="9" t="str">
        <f t="shared" ca="1" si="1"/>
        <v>NOT DUE</v>
      </c>
      <c r="K18" s="31"/>
      <c r="L18" s="10"/>
    </row>
    <row r="19" spans="1:12" x14ac:dyDescent="0.25">
      <c r="A19" s="38" t="s">
        <v>1594</v>
      </c>
      <c r="B19" s="31" t="s">
        <v>1595</v>
      </c>
      <c r="C19" s="31" t="s">
        <v>1596</v>
      </c>
      <c r="D19" s="20" t="s">
        <v>1469</v>
      </c>
      <c r="E19" s="7">
        <v>43970</v>
      </c>
      <c r="F19" s="7">
        <v>44580</v>
      </c>
      <c r="G19" s="13"/>
      <c r="H19" s="8">
        <f t="shared" si="3"/>
        <v>44610</v>
      </c>
      <c r="I19" s="11">
        <f t="shared" ca="1" si="0"/>
        <v>17</v>
      </c>
      <c r="J19" s="9" t="str">
        <f t="shared" ca="1" si="1"/>
        <v>NOT DUE</v>
      </c>
      <c r="K19" s="31"/>
      <c r="L19" s="10"/>
    </row>
    <row r="20" spans="1:12" x14ac:dyDescent="0.25">
      <c r="A20" s="38" t="s">
        <v>1597</v>
      </c>
      <c r="B20" s="31" t="s">
        <v>1598</v>
      </c>
      <c r="C20" s="31" t="s">
        <v>1599</v>
      </c>
      <c r="D20" s="20" t="s">
        <v>1568</v>
      </c>
      <c r="E20" s="7">
        <v>43970</v>
      </c>
      <c r="F20" s="7">
        <v>44593</v>
      </c>
      <c r="G20" s="13"/>
      <c r="H20" s="8">
        <f>F20+1</f>
        <v>44594</v>
      </c>
      <c r="I20" s="11">
        <f t="shared" ca="1" si="0"/>
        <v>1</v>
      </c>
      <c r="J20" s="9" t="str">
        <f t="shared" ca="1" si="1"/>
        <v>NOT DUE</v>
      </c>
      <c r="K20" s="31"/>
      <c r="L20" s="10"/>
    </row>
    <row r="21" spans="1:12" ht="25.5" x14ac:dyDescent="0.25">
      <c r="A21" s="38" t="s">
        <v>1600</v>
      </c>
      <c r="B21" s="31" t="s">
        <v>1598</v>
      </c>
      <c r="C21" s="31" t="s">
        <v>1601</v>
      </c>
      <c r="D21" s="20" t="s">
        <v>1469</v>
      </c>
      <c r="E21" s="7">
        <v>43970</v>
      </c>
      <c r="F21" s="7">
        <v>44580</v>
      </c>
      <c r="G21" s="13"/>
      <c r="H21" s="8">
        <f t="shared" ref="H21" si="4">F21+30</f>
        <v>44610</v>
      </c>
      <c r="I21" s="11">
        <f t="shared" ca="1" si="0"/>
        <v>17</v>
      </c>
      <c r="J21" s="9" t="str">
        <f t="shared" ca="1" si="1"/>
        <v>NOT DUE</v>
      </c>
      <c r="K21" s="31"/>
      <c r="L21" s="10"/>
    </row>
    <row r="22" spans="1:12" x14ac:dyDescent="0.25">
      <c r="A22" s="38" t="s">
        <v>1602</v>
      </c>
      <c r="B22" s="31" t="s">
        <v>1598</v>
      </c>
      <c r="C22" s="40" t="s">
        <v>1576</v>
      </c>
      <c r="D22" s="20" t="s">
        <v>89</v>
      </c>
      <c r="E22" s="7">
        <v>43970</v>
      </c>
      <c r="F22" s="7">
        <v>44354</v>
      </c>
      <c r="G22" s="13"/>
      <c r="H22" s="8">
        <f>F22+365</f>
        <v>44719</v>
      </c>
      <c r="I22" s="11">
        <f t="shared" ca="1" si="0"/>
        <v>126</v>
      </c>
      <c r="J22" s="9" t="str">
        <f t="shared" ca="1" si="1"/>
        <v>NOT DUE</v>
      </c>
      <c r="K22" s="31"/>
      <c r="L22" s="10"/>
    </row>
    <row r="23" spans="1:12" ht="38.25" x14ac:dyDescent="0.25">
      <c r="A23" s="38" t="s">
        <v>1603</v>
      </c>
      <c r="B23" s="31" t="s">
        <v>1604</v>
      </c>
      <c r="C23" s="31" t="s">
        <v>1605</v>
      </c>
      <c r="D23" s="20" t="s">
        <v>1469</v>
      </c>
      <c r="E23" s="7">
        <v>43970</v>
      </c>
      <c r="F23" s="7">
        <v>44580</v>
      </c>
      <c r="G23" s="13"/>
      <c r="H23" s="8">
        <f t="shared" ref="H23:H26" si="5">F23+30</f>
        <v>44610</v>
      </c>
      <c r="I23" s="11">
        <f t="shared" ca="1" si="0"/>
        <v>17</v>
      </c>
      <c r="J23" s="9" t="str">
        <f t="shared" ca="1" si="1"/>
        <v>NOT DUE</v>
      </c>
      <c r="K23" s="31"/>
      <c r="L23" s="10"/>
    </row>
    <row r="24" spans="1:12" ht="51" x14ac:dyDescent="0.25">
      <c r="A24" s="38" t="s">
        <v>1606</v>
      </c>
      <c r="B24" s="31" t="s">
        <v>1607</v>
      </c>
      <c r="C24" s="31" t="s">
        <v>1605</v>
      </c>
      <c r="D24" s="20" t="s">
        <v>1469</v>
      </c>
      <c r="E24" s="7">
        <v>43970</v>
      </c>
      <c r="F24" s="7">
        <v>44580</v>
      </c>
      <c r="G24" s="13"/>
      <c r="H24" s="8">
        <f t="shared" si="5"/>
        <v>44610</v>
      </c>
      <c r="I24" s="11">
        <f t="shared" ca="1" si="0"/>
        <v>17</v>
      </c>
      <c r="J24" s="9" t="str">
        <f t="shared" ca="1" si="1"/>
        <v>NOT DUE</v>
      </c>
      <c r="K24" s="31"/>
      <c r="L24" s="10"/>
    </row>
    <row r="25" spans="1:12" ht="45.75" customHeight="1" x14ac:dyDescent="0.25">
      <c r="A25" s="38" t="s">
        <v>1608</v>
      </c>
      <c r="B25" s="31" t="s">
        <v>3029</v>
      </c>
      <c r="C25" s="31" t="s">
        <v>3030</v>
      </c>
      <c r="D25" s="20" t="s">
        <v>1469</v>
      </c>
      <c r="E25" s="7">
        <v>43970</v>
      </c>
      <c r="F25" s="7">
        <v>44580</v>
      </c>
      <c r="G25" s="13"/>
      <c r="H25" s="8">
        <f t="shared" si="5"/>
        <v>44610</v>
      </c>
      <c r="I25" s="11">
        <f t="shared" ca="1" si="0"/>
        <v>17</v>
      </c>
      <c r="J25" s="9" t="str">
        <f t="shared" ca="1" si="1"/>
        <v>NOT DUE</v>
      </c>
      <c r="K25" s="31"/>
      <c r="L25" s="10"/>
    </row>
    <row r="26" spans="1:12" ht="25.5" x14ac:dyDescent="0.25">
      <c r="A26" s="38" t="s">
        <v>1611</v>
      </c>
      <c r="B26" s="31" t="s">
        <v>1609</v>
      </c>
      <c r="C26" s="31" t="s">
        <v>1610</v>
      </c>
      <c r="D26" s="20" t="s">
        <v>1469</v>
      </c>
      <c r="E26" s="7">
        <v>43970</v>
      </c>
      <c r="F26" s="7">
        <v>44580</v>
      </c>
      <c r="G26" s="13"/>
      <c r="H26" s="8">
        <f t="shared" si="5"/>
        <v>44610</v>
      </c>
      <c r="I26" s="11">
        <f t="shared" ca="1" si="0"/>
        <v>17</v>
      </c>
      <c r="J26" s="9" t="str">
        <f t="shared" ca="1" si="1"/>
        <v>NOT DUE</v>
      </c>
      <c r="K26" s="31"/>
      <c r="L26" s="10"/>
    </row>
    <row r="27" spans="1:12" ht="21.75" customHeight="1" x14ac:dyDescent="0.25">
      <c r="A27" s="38" t="s">
        <v>3050</v>
      </c>
      <c r="B27" s="31" t="s">
        <v>1609</v>
      </c>
      <c r="C27" s="31" t="s">
        <v>1612</v>
      </c>
      <c r="D27" s="20" t="s">
        <v>89</v>
      </c>
      <c r="E27" s="7">
        <v>43970</v>
      </c>
      <c r="F27" s="7">
        <v>44354</v>
      </c>
      <c r="G27" s="13"/>
      <c r="H27" s="8">
        <f>F27+365</f>
        <v>44719</v>
      </c>
      <c r="I27" s="11">
        <f t="shared" ca="1" si="0"/>
        <v>126</v>
      </c>
      <c r="J27" s="9" t="str">
        <f t="shared" ca="1" si="1"/>
        <v>NOT DUE</v>
      </c>
      <c r="K27" s="31"/>
      <c r="L27" s="10"/>
    </row>
    <row r="31" spans="1:12" x14ac:dyDescent="0.25">
      <c r="B31" t="s">
        <v>1414</v>
      </c>
      <c r="D31" s="27" t="s">
        <v>1415</v>
      </c>
      <c r="G31" t="s">
        <v>1416</v>
      </c>
    </row>
    <row r="34" spans="2:8" x14ac:dyDescent="0.25">
      <c r="C34" s="27"/>
      <c r="G34" s="72"/>
      <c r="H34" s="72"/>
    </row>
    <row r="35" spans="2:8" x14ac:dyDescent="0.25">
      <c r="C35" s="27"/>
    </row>
    <row r="36" spans="2:8" x14ac:dyDescent="0.25">
      <c r="B36" s="186" t="s">
        <v>3326</v>
      </c>
      <c r="C36" s="174"/>
      <c r="D36" s="197" t="s">
        <v>3322</v>
      </c>
      <c r="E36" s="197"/>
      <c r="G36" s="197" t="s">
        <v>3319</v>
      </c>
      <c r="H36" s="197"/>
    </row>
    <row r="37" spans="2:8" x14ac:dyDescent="0.25">
      <c r="B37" s="23" t="s">
        <v>2275</v>
      </c>
      <c r="D37" s="198" t="s">
        <v>2291</v>
      </c>
      <c r="E37" s="198"/>
      <c r="G37" s="188" t="s">
        <v>2277</v>
      </c>
      <c r="H37" s="188"/>
    </row>
    <row r="38" spans="2:8" x14ac:dyDescent="0.25">
      <c r="D38" s="69"/>
    </row>
  </sheetData>
  <mergeCells count="14">
    <mergeCell ref="A1:B1"/>
    <mergeCell ref="D1:E1"/>
    <mergeCell ref="A2:B2"/>
    <mergeCell ref="D2:E2"/>
    <mergeCell ref="A3:B3"/>
    <mergeCell ref="D3:E3"/>
    <mergeCell ref="A4:B4"/>
    <mergeCell ref="D4:E4"/>
    <mergeCell ref="A5:B5"/>
    <mergeCell ref="B15:B16"/>
    <mergeCell ref="G37:H37"/>
    <mergeCell ref="D36:E36"/>
    <mergeCell ref="G36:H36"/>
    <mergeCell ref="D37:E37"/>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zoomScaleNormal="100" workbookViewId="0">
      <selection activeCell="F24" sqref="F24"/>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1643</v>
      </c>
      <c r="D3" s="190" t="s">
        <v>9</v>
      </c>
      <c r="E3" s="190"/>
      <c r="F3" s="3" t="s">
        <v>1644</v>
      </c>
    </row>
    <row r="4" spans="1:12" ht="18" customHeight="1" x14ac:dyDescent="0.25">
      <c r="A4" s="189" t="s">
        <v>22</v>
      </c>
      <c r="B4" s="189"/>
      <c r="C4" s="43" t="s">
        <v>2280</v>
      </c>
      <c r="D4" s="190" t="s">
        <v>10</v>
      </c>
      <c r="E4" s="190"/>
      <c r="F4" s="13"/>
    </row>
    <row r="5" spans="1:12" ht="18" customHeight="1" x14ac:dyDescent="0.25">
      <c r="A5" s="189" t="s">
        <v>23</v>
      </c>
      <c r="B5" s="189"/>
      <c r="C5" s="44" t="s">
        <v>2280</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1645</v>
      </c>
      <c r="B8" s="31" t="s">
        <v>1646</v>
      </c>
      <c r="C8" s="31" t="s">
        <v>1647</v>
      </c>
      <c r="D8" s="20" t="s">
        <v>1469</v>
      </c>
      <c r="E8" s="7">
        <v>43970</v>
      </c>
      <c r="F8" s="7">
        <v>44581</v>
      </c>
      <c r="G8" s="13"/>
      <c r="H8" s="8">
        <f>F8+30</f>
        <v>44611</v>
      </c>
      <c r="I8" s="11">
        <f t="shared" ref="I8:I71" ca="1" si="0">IF(ISBLANK(H8),"",H8-DATE(YEAR(NOW()),MONTH(NOW()),DAY(NOW())))</f>
        <v>18</v>
      </c>
      <c r="J8" s="9" t="str">
        <f t="shared" ref="J8:J71" ca="1" si="1">IF(I8="","",IF(I8&lt;0,"OVERDUE","NOT DUE"))</f>
        <v>NOT DUE</v>
      </c>
      <c r="K8" s="31"/>
      <c r="L8" s="10"/>
    </row>
    <row r="9" spans="1:12" ht="38.25" x14ac:dyDescent="0.25">
      <c r="A9" s="9" t="s">
        <v>1648</v>
      </c>
      <c r="B9" s="31" t="s">
        <v>1649</v>
      </c>
      <c r="C9" s="40" t="s">
        <v>1650</v>
      </c>
      <c r="D9" s="20" t="s">
        <v>593</v>
      </c>
      <c r="E9" s="7">
        <v>43970</v>
      </c>
      <c r="F9" s="7">
        <v>44588</v>
      </c>
      <c r="G9" s="13"/>
      <c r="H9" s="8">
        <f>F9+7</f>
        <v>44595</v>
      </c>
      <c r="I9" s="11">
        <f t="shared" ca="1" si="0"/>
        <v>2</v>
      </c>
      <c r="J9" s="9" t="str">
        <f t="shared" ca="1" si="1"/>
        <v>NOT DUE</v>
      </c>
      <c r="K9" s="31"/>
      <c r="L9" s="10"/>
    </row>
    <row r="10" spans="1:12" ht="38.25" x14ac:dyDescent="0.25">
      <c r="A10" s="9" t="s">
        <v>1651</v>
      </c>
      <c r="B10" s="31" t="s">
        <v>1649</v>
      </c>
      <c r="C10" s="40" t="s">
        <v>1652</v>
      </c>
      <c r="D10" s="20" t="s">
        <v>89</v>
      </c>
      <c r="E10" s="7">
        <v>43970</v>
      </c>
      <c r="F10" s="7">
        <v>44353</v>
      </c>
      <c r="G10" s="13"/>
      <c r="H10" s="8">
        <f>F10+365</f>
        <v>44718</v>
      </c>
      <c r="I10" s="11">
        <f t="shared" ca="1" si="0"/>
        <v>125</v>
      </c>
      <c r="J10" s="9" t="str">
        <f t="shared" ca="1" si="1"/>
        <v>NOT DUE</v>
      </c>
      <c r="K10" s="31"/>
      <c r="L10" s="10"/>
    </row>
    <row r="11" spans="1:12" x14ac:dyDescent="0.25">
      <c r="A11" s="9" t="s">
        <v>1653</v>
      </c>
      <c r="B11" s="31" t="s">
        <v>1649</v>
      </c>
      <c r="C11" s="40" t="s">
        <v>1654</v>
      </c>
      <c r="D11" s="20" t="s">
        <v>1655</v>
      </c>
      <c r="E11" s="7">
        <v>43970</v>
      </c>
      <c r="F11" s="7">
        <v>43709</v>
      </c>
      <c r="G11" s="13"/>
      <c r="H11" s="8">
        <f>F11+(365*5)</f>
        <v>45534</v>
      </c>
      <c r="I11" s="11">
        <f t="shared" ca="1" si="0"/>
        <v>941</v>
      </c>
      <c r="J11" s="9" t="str">
        <f t="shared" ca="1" si="1"/>
        <v>NOT DUE</v>
      </c>
      <c r="K11" s="31"/>
      <c r="L11" s="10"/>
    </row>
    <row r="12" spans="1:12" x14ac:dyDescent="0.25">
      <c r="A12" s="9" t="s">
        <v>1656</v>
      </c>
      <c r="B12" s="31" t="s">
        <v>1657</v>
      </c>
      <c r="C12" s="31" t="s">
        <v>1658</v>
      </c>
      <c r="D12" s="20" t="s">
        <v>1469</v>
      </c>
      <c r="E12" s="7">
        <v>43970</v>
      </c>
      <c r="F12" s="7">
        <v>44581</v>
      </c>
      <c r="G12" s="13"/>
      <c r="H12" s="8">
        <f>F12+30</f>
        <v>44611</v>
      </c>
      <c r="I12" s="11">
        <f t="shared" ca="1" si="0"/>
        <v>18</v>
      </c>
      <c r="J12" s="9" t="str">
        <f t="shared" ca="1" si="1"/>
        <v>NOT DUE</v>
      </c>
      <c r="K12" s="31"/>
      <c r="L12" s="10"/>
    </row>
    <row r="13" spans="1:12" ht="25.5" x14ac:dyDescent="0.25">
      <c r="A13" s="9" t="s">
        <v>1659</v>
      </c>
      <c r="B13" s="31" t="s">
        <v>1660</v>
      </c>
      <c r="C13" s="31" t="s">
        <v>1661</v>
      </c>
      <c r="D13" s="20" t="s">
        <v>1469</v>
      </c>
      <c r="E13" s="7">
        <v>43970</v>
      </c>
      <c r="F13" s="7">
        <v>44581</v>
      </c>
      <c r="G13" s="13"/>
      <c r="H13" s="8">
        <f>F13+30</f>
        <v>44611</v>
      </c>
      <c r="I13" s="11">
        <f t="shared" ca="1" si="0"/>
        <v>18</v>
      </c>
      <c r="J13" s="9" t="str">
        <f t="shared" ca="1" si="1"/>
        <v>NOT DUE</v>
      </c>
      <c r="K13" s="31"/>
      <c r="L13" s="10"/>
    </row>
    <row r="14" spans="1:12" x14ac:dyDescent="0.25">
      <c r="A14" s="9" t="s">
        <v>1662</v>
      </c>
      <c r="B14" s="31" t="s">
        <v>1663</v>
      </c>
      <c r="C14" s="31" t="s">
        <v>1664</v>
      </c>
      <c r="D14" s="20" t="s">
        <v>1469</v>
      </c>
      <c r="E14" s="7">
        <v>43970</v>
      </c>
      <c r="F14" s="7">
        <v>44581</v>
      </c>
      <c r="G14" s="13"/>
      <c r="H14" s="8">
        <f>F14+30</f>
        <v>44611</v>
      </c>
      <c r="I14" s="11">
        <f t="shared" ca="1" si="0"/>
        <v>18</v>
      </c>
      <c r="J14" s="9" t="str">
        <f t="shared" ca="1" si="1"/>
        <v>NOT DUE</v>
      </c>
      <c r="K14" s="31"/>
      <c r="L14" s="10"/>
    </row>
    <row r="15" spans="1:12" x14ac:dyDescent="0.25">
      <c r="A15" s="125" t="s">
        <v>1665</v>
      </c>
      <c r="B15" s="126" t="s">
        <v>1666</v>
      </c>
      <c r="C15" s="126" t="s">
        <v>1667</v>
      </c>
      <c r="D15" s="127" t="s">
        <v>1469</v>
      </c>
      <c r="E15" s="7">
        <v>43970</v>
      </c>
      <c r="F15" s="7">
        <v>44581</v>
      </c>
      <c r="G15" s="13"/>
      <c r="H15" s="128">
        <f>F15+30</f>
        <v>44611</v>
      </c>
      <c r="I15" s="129">
        <f t="shared" ca="1" si="0"/>
        <v>18</v>
      </c>
      <c r="J15" s="125" t="str">
        <f t="shared" ca="1" si="1"/>
        <v>NOT DUE</v>
      </c>
      <c r="K15" s="126"/>
      <c r="L15" s="130"/>
    </row>
    <row r="16" spans="1:12" ht="15" customHeight="1" x14ac:dyDescent="0.25">
      <c r="A16" s="9" t="s">
        <v>1668</v>
      </c>
      <c r="B16" s="31" t="s">
        <v>1669</v>
      </c>
      <c r="C16" s="31" t="s">
        <v>1667</v>
      </c>
      <c r="D16" s="20" t="s">
        <v>1469</v>
      </c>
      <c r="E16" s="7">
        <v>43970</v>
      </c>
      <c r="F16" s="7">
        <v>44581</v>
      </c>
      <c r="G16" s="13"/>
      <c r="H16" s="8">
        <f>F16+30</f>
        <v>44611</v>
      </c>
      <c r="I16" s="11">
        <f t="shared" ca="1" si="0"/>
        <v>18</v>
      </c>
      <c r="J16" s="9" t="str">
        <f t="shared" ca="1" si="1"/>
        <v>NOT DUE</v>
      </c>
      <c r="K16" s="31"/>
      <c r="L16" s="10"/>
    </row>
    <row r="17" spans="1:12" ht="15" customHeight="1" x14ac:dyDescent="0.25">
      <c r="A17" s="9" t="s">
        <v>1670</v>
      </c>
      <c r="B17" s="45" t="s">
        <v>1671</v>
      </c>
      <c r="C17" s="31" t="s">
        <v>1672</v>
      </c>
      <c r="D17" s="20" t="s">
        <v>1673</v>
      </c>
      <c r="E17" s="7">
        <v>43970</v>
      </c>
      <c r="F17" s="7">
        <v>44518</v>
      </c>
      <c r="G17" s="13"/>
      <c r="H17" s="8">
        <f>F17+90</f>
        <v>44608</v>
      </c>
      <c r="I17" s="11">
        <f t="shared" ca="1" si="0"/>
        <v>15</v>
      </c>
      <c r="J17" s="9" t="str">
        <f t="shared" ca="1" si="1"/>
        <v>NOT DUE</v>
      </c>
      <c r="K17" s="31"/>
      <c r="L17" s="10"/>
    </row>
    <row r="18" spans="1:12" x14ac:dyDescent="0.25">
      <c r="A18" s="9" t="s">
        <v>1674</v>
      </c>
      <c r="B18" s="31" t="s">
        <v>1675</v>
      </c>
      <c r="C18" s="31" t="s">
        <v>1676</v>
      </c>
      <c r="D18" s="20" t="s">
        <v>1469</v>
      </c>
      <c r="E18" s="7">
        <v>43970</v>
      </c>
      <c r="F18" s="7">
        <v>44581</v>
      </c>
      <c r="G18" s="13"/>
      <c r="H18" s="8">
        <f>F18+30</f>
        <v>44611</v>
      </c>
      <c r="I18" s="11">
        <f t="shared" ca="1" si="0"/>
        <v>18</v>
      </c>
      <c r="J18" s="9" t="str">
        <f t="shared" ca="1" si="1"/>
        <v>NOT DUE</v>
      </c>
      <c r="K18" s="31"/>
      <c r="L18" s="10"/>
    </row>
    <row r="19" spans="1:12" x14ac:dyDescent="0.25">
      <c r="A19" s="9" t="s">
        <v>1677</v>
      </c>
      <c r="B19" s="31" t="s">
        <v>1678</v>
      </c>
      <c r="C19" s="31" t="s">
        <v>1679</v>
      </c>
      <c r="D19" s="20" t="s">
        <v>1469</v>
      </c>
      <c r="E19" s="7">
        <v>43970</v>
      </c>
      <c r="F19" s="7">
        <v>44581</v>
      </c>
      <c r="G19" s="13"/>
      <c r="H19" s="8">
        <f>F19+30</f>
        <v>44611</v>
      </c>
      <c r="I19" s="11">
        <f t="shared" ca="1" si="0"/>
        <v>18</v>
      </c>
      <c r="J19" s="9" t="str">
        <f t="shared" ca="1" si="1"/>
        <v>NOT DUE</v>
      </c>
      <c r="K19" s="31"/>
      <c r="L19" s="10"/>
    </row>
    <row r="20" spans="1:12" x14ac:dyDescent="0.25">
      <c r="A20" s="9" t="s">
        <v>1680</v>
      </c>
      <c r="B20" s="31" t="s">
        <v>1681</v>
      </c>
      <c r="C20" s="31" t="s">
        <v>1682</v>
      </c>
      <c r="D20" s="20" t="s">
        <v>1469</v>
      </c>
      <c r="E20" s="7">
        <v>43970</v>
      </c>
      <c r="F20" s="7">
        <v>44581</v>
      </c>
      <c r="G20" s="13"/>
      <c r="H20" s="8">
        <f>F20+30</f>
        <v>44611</v>
      </c>
      <c r="I20" s="11">
        <f t="shared" ca="1" si="0"/>
        <v>18</v>
      </c>
      <c r="J20" s="9" t="str">
        <f t="shared" ca="1" si="1"/>
        <v>NOT DUE</v>
      </c>
      <c r="K20" s="31"/>
      <c r="L20" s="10"/>
    </row>
    <row r="21" spans="1:12" x14ac:dyDescent="0.25">
      <c r="A21" s="9" t="s">
        <v>1683</v>
      </c>
      <c r="B21" s="31" t="s">
        <v>1684</v>
      </c>
      <c r="C21" s="31" t="s">
        <v>1685</v>
      </c>
      <c r="D21" s="20" t="s">
        <v>1469</v>
      </c>
      <c r="E21" s="7">
        <v>43970</v>
      </c>
      <c r="F21" s="7">
        <v>44581</v>
      </c>
      <c r="G21" s="13"/>
      <c r="H21" s="8">
        <f>F21+30</f>
        <v>44611</v>
      </c>
      <c r="I21" s="11">
        <f t="shared" ca="1" si="0"/>
        <v>18</v>
      </c>
      <c r="J21" s="9" t="str">
        <f t="shared" ca="1" si="1"/>
        <v>NOT DUE</v>
      </c>
      <c r="K21" s="31"/>
      <c r="L21" s="10"/>
    </row>
    <row r="22" spans="1:12" ht="38.25" x14ac:dyDescent="0.25">
      <c r="A22" s="9" t="s">
        <v>1686</v>
      </c>
      <c r="B22" s="31" t="s">
        <v>2714</v>
      </c>
      <c r="C22" s="31" t="s">
        <v>1688</v>
      </c>
      <c r="D22" s="20" t="s">
        <v>1469</v>
      </c>
      <c r="E22" s="7">
        <v>43970</v>
      </c>
      <c r="F22" s="7">
        <v>44581</v>
      </c>
      <c r="G22" s="13"/>
      <c r="H22" s="8">
        <f>F22+30</f>
        <v>44611</v>
      </c>
      <c r="I22" s="11">
        <f t="shared" ca="1" si="0"/>
        <v>18</v>
      </c>
      <c r="J22" s="9" t="str">
        <f t="shared" ca="1" si="1"/>
        <v>NOT DUE</v>
      </c>
      <c r="K22" s="31"/>
      <c r="L22" s="10"/>
    </row>
    <row r="23" spans="1:12" x14ac:dyDescent="0.25">
      <c r="A23" s="9" t="s">
        <v>1689</v>
      </c>
      <c r="B23" s="31" t="s">
        <v>1690</v>
      </c>
      <c r="C23" s="40" t="s">
        <v>1691</v>
      </c>
      <c r="D23" s="20" t="s">
        <v>593</v>
      </c>
      <c r="E23" s="7">
        <v>43970</v>
      </c>
      <c r="F23" s="7">
        <v>44588</v>
      </c>
      <c r="G23" s="13"/>
      <c r="H23" s="8">
        <f t="shared" ref="H23:H24" si="2">F23+7</f>
        <v>44595</v>
      </c>
      <c r="I23" s="11">
        <f t="shared" ca="1" si="0"/>
        <v>2</v>
      </c>
      <c r="J23" s="9" t="str">
        <f t="shared" ca="1" si="1"/>
        <v>NOT DUE</v>
      </c>
      <c r="K23" s="31"/>
      <c r="L23" s="10"/>
    </row>
    <row r="24" spans="1:12" ht="42" customHeight="1" x14ac:dyDescent="0.25">
      <c r="A24" s="9" t="s">
        <v>1692</v>
      </c>
      <c r="B24" s="31" t="s">
        <v>1693</v>
      </c>
      <c r="C24" s="46" t="s">
        <v>1694</v>
      </c>
      <c r="D24" s="20" t="s">
        <v>593</v>
      </c>
      <c r="E24" s="7">
        <v>43970</v>
      </c>
      <c r="F24" s="7">
        <v>44588</v>
      </c>
      <c r="G24" s="13"/>
      <c r="H24" s="8">
        <f t="shared" si="2"/>
        <v>44595</v>
      </c>
      <c r="I24" s="11">
        <f t="shared" ca="1" si="0"/>
        <v>2</v>
      </c>
      <c r="J24" s="9" t="str">
        <f t="shared" ca="1" si="1"/>
        <v>NOT DUE</v>
      </c>
      <c r="K24" s="31"/>
      <c r="L24" s="10"/>
    </row>
    <row r="25" spans="1:12" ht="25.5" x14ac:dyDescent="0.25">
      <c r="A25" s="9" t="s">
        <v>1695</v>
      </c>
      <c r="B25" s="31" t="s">
        <v>1693</v>
      </c>
      <c r="C25" s="46" t="s">
        <v>1696</v>
      </c>
      <c r="D25" s="20" t="s">
        <v>1469</v>
      </c>
      <c r="E25" s="7">
        <v>43970</v>
      </c>
      <c r="F25" s="7">
        <v>44581</v>
      </c>
      <c r="G25" s="13"/>
      <c r="H25" s="8">
        <f t="shared" ref="H25" si="3">F25+30</f>
        <v>44611</v>
      </c>
      <c r="I25" s="11">
        <f t="shared" ca="1" si="0"/>
        <v>18</v>
      </c>
      <c r="J25" s="9" t="str">
        <f t="shared" ca="1" si="1"/>
        <v>NOT DUE</v>
      </c>
      <c r="K25" s="31"/>
      <c r="L25" s="10"/>
    </row>
    <row r="26" spans="1:12" ht="81" customHeight="1" x14ac:dyDescent="0.25">
      <c r="A26" s="9" t="s">
        <v>1697</v>
      </c>
      <c r="B26" s="31" t="s">
        <v>1693</v>
      </c>
      <c r="C26" s="46" t="s">
        <v>1698</v>
      </c>
      <c r="D26" s="20" t="s">
        <v>89</v>
      </c>
      <c r="E26" s="7">
        <v>43970</v>
      </c>
      <c r="F26" s="7">
        <v>44581</v>
      </c>
      <c r="G26" s="13"/>
      <c r="H26" s="8">
        <f>F26+365</f>
        <v>44946</v>
      </c>
      <c r="I26" s="11">
        <f t="shared" ca="1" si="0"/>
        <v>353</v>
      </c>
      <c r="J26" s="9" t="str">
        <f t="shared" ca="1" si="1"/>
        <v>NOT DUE</v>
      </c>
      <c r="K26" s="31"/>
      <c r="L26" s="10"/>
    </row>
    <row r="27" spans="1:12" ht="27" customHeight="1" x14ac:dyDescent="0.25">
      <c r="A27" s="9" t="s">
        <v>1699</v>
      </c>
      <c r="B27" s="47" t="s">
        <v>1700</v>
      </c>
      <c r="C27" s="48" t="s">
        <v>1701</v>
      </c>
      <c r="D27" s="49" t="s">
        <v>1469</v>
      </c>
      <c r="E27" s="7">
        <v>43970</v>
      </c>
      <c r="F27" s="7">
        <v>44581</v>
      </c>
      <c r="G27" s="13"/>
      <c r="H27" s="8">
        <f t="shared" ref="H27" si="4">F27+30</f>
        <v>44611</v>
      </c>
      <c r="I27" s="11">
        <f t="shared" ca="1" si="0"/>
        <v>18</v>
      </c>
      <c r="J27" s="9" t="str">
        <f t="shared" ca="1" si="1"/>
        <v>NOT DUE</v>
      </c>
      <c r="K27" s="31"/>
      <c r="L27" s="10"/>
    </row>
    <row r="28" spans="1:12" ht="24.75" customHeight="1" x14ac:dyDescent="0.25">
      <c r="A28" s="9" t="s">
        <v>1702</v>
      </c>
      <c r="B28" s="47" t="s">
        <v>1700</v>
      </c>
      <c r="C28" s="50" t="s">
        <v>1701</v>
      </c>
      <c r="D28" s="49" t="s">
        <v>1703</v>
      </c>
      <c r="E28" s="7">
        <v>43970</v>
      </c>
      <c r="F28" s="7">
        <v>44353</v>
      </c>
      <c r="G28" s="13"/>
      <c r="H28" s="8">
        <f>F28+365</f>
        <v>44718</v>
      </c>
      <c r="I28" s="11">
        <f t="shared" ca="1" si="0"/>
        <v>125</v>
      </c>
      <c r="J28" s="9" t="str">
        <f t="shared" ca="1" si="1"/>
        <v>NOT DUE</v>
      </c>
      <c r="K28" s="31"/>
      <c r="L28" s="10"/>
    </row>
    <row r="29" spans="1:12" ht="24" customHeight="1" x14ac:dyDescent="0.25">
      <c r="A29" s="9" t="s">
        <v>1704</v>
      </c>
      <c r="B29" s="47" t="s">
        <v>1700</v>
      </c>
      <c r="C29" s="50" t="s">
        <v>1705</v>
      </c>
      <c r="D29" s="49" t="s">
        <v>1706</v>
      </c>
      <c r="E29" s="7">
        <v>43970</v>
      </c>
      <c r="F29" s="7">
        <v>43709</v>
      </c>
      <c r="G29" s="13"/>
      <c r="H29" s="8">
        <f>F29+1825</f>
        <v>45534</v>
      </c>
      <c r="I29" s="11">
        <f t="shared" ca="1" si="0"/>
        <v>941</v>
      </c>
      <c r="J29" s="9" t="str">
        <f t="shared" ca="1" si="1"/>
        <v>NOT DUE</v>
      </c>
      <c r="K29" s="31"/>
      <c r="L29" s="10"/>
    </row>
    <row r="30" spans="1:12" ht="24" customHeight="1" x14ac:dyDescent="0.25">
      <c r="A30" s="9" t="s">
        <v>1707</v>
      </c>
      <c r="B30" s="51" t="s">
        <v>1700</v>
      </c>
      <c r="C30" s="51" t="s">
        <v>1708</v>
      </c>
      <c r="D30" s="52" t="s">
        <v>1469</v>
      </c>
      <c r="E30" s="7">
        <v>43970</v>
      </c>
      <c r="F30" s="7">
        <v>44581</v>
      </c>
      <c r="G30" s="13"/>
      <c r="H30" s="8">
        <f t="shared" ref="H30" si="5">F30+30</f>
        <v>44611</v>
      </c>
      <c r="I30" s="11">
        <f t="shared" ca="1" si="0"/>
        <v>18</v>
      </c>
      <c r="J30" s="9" t="str">
        <f t="shared" ca="1" si="1"/>
        <v>NOT DUE</v>
      </c>
      <c r="K30" s="31"/>
      <c r="L30" s="10"/>
    </row>
    <row r="31" spans="1:12" ht="25.5" x14ac:dyDescent="0.25">
      <c r="A31" s="9" t="s">
        <v>1709</v>
      </c>
      <c r="B31" s="51" t="s">
        <v>1700</v>
      </c>
      <c r="C31" s="51" t="s">
        <v>1708</v>
      </c>
      <c r="D31" s="52" t="s">
        <v>1703</v>
      </c>
      <c r="E31" s="7">
        <v>43970</v>
      </c>
      <c r="F31" s="7">
        <v>44353</v>
      </c>
      <c r="G31" s="13"/>
      <c r="H31" s="8">
        <f>F31+365</f>
        <v>44718</v>
      </c>
      <c r="I31" s="11">
        <f t="shared" ca="1" si="0"/>
        <v>125</v>
      </c>
      <c r="J31" s="9" t="str">
        <f t="shared" ca="1" si="1"/>
        <v>NOT DUE</v>
      </c>
      <c r="K31" s="31"/>
      <c r="L31" s="10"/>
    </row>
    <row r="32" spans="1:12" ht="25.5" x14ac:dyDescent="0.25">
      <c r="A32" s="9" t="s">
        <v>1710</v>
      </c>
      <c r="B32" s="51" t="s">
        <v>1700</v>
      </c>
      <c r="C32" s="51" t="s">
        <v>1711</v>
      </c>
      <c r="D32" s="52" t="s">
        <v>1706</v>
      </c>
      <c r="E32" s="7">
        <v>43970</v>
      </c>
      <c r="F32" s="7">
        <v>43709</v>
      </c>
      <c r="G32" s="13"/>
      <c r="H32" s="8">
        <f>F32+1825</f>
        <v>45534</v>
      </c>
      <c r="I32" s="11">
        <f t="shared" ca="1" si="0"/>
        <v>941</v>
      </c>
      <c r="J32" s="9" t="str">
        <f t="shared" ca="1" si="1"/>
        <v>NOT DUE</v>
      </c>
      <c r="K32" s="31"/>
      <c r="L32" s="10"/>
    </row>
    <row r="33" spans="1:12" ht="25.5" x14ac:dyDescent="0.25">
      <c r="A33" s="9" t="s">
        <v>1712</v>
      </c>
      <c r="B33" s="47" t="s">
        <v>1700</v>
      </c>
      <c r="C33" s="47" t="s">
        <v>1713</v>
      </c>
      <c r="D33" s="49" t="s">
        <v>1469</v>
      </c>
      <c r="E33" s="7">
        <v>43970</v>
      </c>
      <c r="F33" s="7">
        <v>44581</v>
      </c>
      <c r="G33" s="13"/>
      <c r="H33" s="8">
        <f t="shared" ref="H33" si="6">F33+30</f>
        <v>44611</v>
      </c>
      <c r="I33" s="11">
        <f t="shared" ca="1" si="0"/>
        <v>18</v>
      </c>
      <c r="J33" s="9" t="str">
        <f t="shared" ca="1" si="1"/>
        <v>NOT DUE</v>
      </c>
      <c r="K33" s="31"/>
      <c r="L33" s="10"/>
    </row>
    <row r="34" spans="1:12" ht="25.5" x14ac:dyDescent="0.25">
      <c r="A34" s="9" t="s">
        <v>1714</v>
      </c>
      <c r="B34" s="47" t="s">
        <v>1700</v>
      </c>
      <c r="C34" s="47" t="s">
        <v>1713</v>
      </c>
      <c r="D34" s="49" t="s">
        <v>1703</v>
      </c>
      <c r="E34" s="7">
        <v>43970</v>
      </c>
      <c r="F34" s="7">
        <v>44353</v>
      </c>
      <c r="G34" s="13"/>
      <c r="H34" s="8">
        <f>F34+365</f>
        <v>44718</v>
      </c>
      <c r="I34" s="11">
        <f t="shared" ca="1" si="0"/>
        <v>125</v>
      </c>
      <c r="J34" s="9" t="str">
        <f t="shared" ca="1" si="1"/>
        <v>NOT DUE</v>
      </c>
      <c r="K34" s="31"/>
      <c r="L34" s="10"/>
    </row>
    <row r="35" spans="1:12" ht="25.5" x14ac:dyDescent="0.25">
      <c r="A35" s="9" t="s">
        <v>1715</v>
      </c>
      <c r="B35" s="47" t="s">
        <v>1700</v>
      </c>
      <c r="C35" s="47" t="s">
        <v>1716</v>
      </c>
      <c r="D35" s="49" t="s">
        <v>1706</v>
      </c>
      <c r="E35" s="7">
        <v>43970</v>
      </c>
      <c r="F35" s="7">
        <v>43709</v>
      </c>
      <c r="G35" s="13"/>
      <c r="H35" s="8">
        <f>F35+1825</f>
        <v>45534</v>
      </c>
      <c r="I35" s="11">
        <f t="shared" ca="1" si="0"/>
        <v>941</v>
      </c>
      <c r="J35" s="9" t="str">
        <f t="shared" ca="1" si="1"/>
        <v>NOT DUE</v>
      </c>
      <c r="K35" s="31"/>
      <c r="L35" s="10"/>
    </row>
    <row r="36" spans="1:12" ht="25.5" x14ac:dyDescent="0.25">
      <c r="A36" s="9" t="s">
        <v>1717</v>
      </c>
      <c r="B36" s="51" t="s">
        <v>1700</v>
      </c>
      <c r="C36" s="51" t="s">
        <v>1718</v>
      </c>
      <c r="D36" s="52" t="s">
        <v>1469</v>
      </c>
      <c r="E36" s="7">
        <v>43970</v>
      </c>
      <c r="F36" s="7">
        <v>44581</v>
      </c>
      <c r="G36" s="13"/>
      <c r="H36" s="8">
        <f t="shared" ref="H36" si="7">F36+30</f>
        <v>44611</v>
      </c>
      <c r="I36" s="11">
        <f t="shared" ca="1" si="0"/>
        <v>18</v>
      </c>
      <c r="J36" s="9" t="str">
        <f t="shared" ca="1" si="1"/>
        <v>NOT DUE</v>
      </c>
      <c r="K36" s="31"/>
      <c r="L36" s="10"/>
    </row>
    <row r="37" spans="1:12" ht="25.5" x14ac:dyDescent="0.25">
      <c r="A37" s="9" t="s">
        <v>1719</v>
      </c>
      <c r="B37" s="51" t="s">
        <v>1700</v>
      </c>
      <c r="C37" s="51" t="s">
        <v>1718</v>
      </c>
      <c r="D37" s="52" t="s">
        <v>1703</v>
      </c>
      <c r="E37" s="7">
        <v>43970</v>
      </c>
      <c r="F37" s="7">
        <v>44353</v>
      </c>
      <c r="G37" s="13"/>
      <c r="H37" s="8">
        <f>F37+365</f>
        <v>44718</v>
      </c>
      <c r="I37" s="11">
        <f t="shared" ca="1" si="0"/>
        <v>125</v>
      </c>
      <c r="J37" s="9" t="str">
        <f t="shared" ca="1" si="1"/>
        <v>NOT DUE</v>
      </c>
      <c r="K37" s="31"/>
      <c r="L37" s="10"/>
    </row>
    <row r="38" spans="1:12" ht="25.5" x14ac:dyDescent="0.25">
      <c r="A38" s="9" t="s">
        <v>1720</v>
      </c>
      <c r="B38" s="51" t="s">
        <v>1700</v>
      </c>
      <c r="C38" s="51" t="s">
        <v>1721</v>
      </c>
      <c r="D38" s="52" t="s">
        <v>1706</v>
      </c>
      <c r="E38" s="7">
        <v>43970</v>
      </c>
      <c r="F38" s="7">
        <v>43709</v>
      </c>
      <c r="G38" s="13"/>
      <c r="H38" s="8">
        <f>F38+1825</f>
        <v>45534</v>
      </c>
      <c r="I38" s="11">
        <f t="shared" ca="1" si="0"/>
        <v>941</v>
      </c>
      <c r="J38" s="9" t="str">
        <f t="shared" ca="1" si="1"/>
        <v>NOT DUE</v>
      </c>
      <c r="K38" s="31"/>
      <c r="L38" s="10"/>
    </row>
    <row r="39" spans="1:12" ht="25.5" x14ac:dyDescent="0.25">
      <c r="A39" s="9" t="s">
        <v>1722</v>
      </c>
      <c r="B39" s="47" t="s">
        <v>1700</v>
      </c>
      <c r="C39" s="47" t="s">
        <v>1723</v>
      </c>
      <c r="D39" s="49" t="s">
        <v>1469</v>
      </c>
      <c r="E39" s="7">
        <v>43970</v>
      </c>
      <c r="F39" s="7">
        <v>44581</v>
      </c>
      <c r="G39" s="13"/>
      <c r="H39" s="8">
        <f t="shared" ref="H39" si="8">F39+30</f>
        <v>44611</v>
      </c>
      <c r="I39" s="11">
        <f t="shared" ca="1" si="0"/>
        <v>18</v>
      </c>
      <c r="J39" s="9" t="str">
        <f t="shared" ca="1" si="1"/>
        <v>NOT DUE</v>
      </c>
      <c r="K39" s="31"/>
      <c r="L39" s="10"/>
    </row>
    <row r="40" spans="1:12" ht="25.5" x14ac:dyDescent="0.25">
      <c r="A40" s="9" t="s">
        <v>1724</v>
      </c>
      <c r="B40" s="47" t="s">
        <v>1700</v>
      </c>
      <c r="C40" s="47" t="s">
        <v>1723</v>
      </c>
      <c r="D40" s="49" t="s">
        <v>1703</v>
      </c>
      <c r="E40" s="7">
        <v>43970</v>
      </c>
      <c r="F40" s="7">
        <v>44353</v>
      </c>
      <c r="G40" s="13"/>
      <c r="H40" s="8">
        <f>F40+365</f>
        <v>44718</v>
      </c>
      <c r="I40" s="11">
        <f t="shared" ca="1" si="0"/>
        <v>125</v>
      </c>
      <c r="J40" s="9" t="str">
        <f t="shared" ca="1" si="1"/>
        <v>NOT DUE</v>
      </c>
      <c r="K40" s="31"/>
      <c r="L40" s="10"/>
    </row>
    <row r="41" spans="1:12" ht="25.5" x14ac:dyDescent="0.25">
      <c r="A41" s="9" t="s">
        <v>1725</v>
      </c>
      <c r="B41" s="47" t="s">
        <v>1700</v>
      </c>
      <c r="C41" s="47" t="s">
        <v>1726</v>
      </c>
      <c r="D41" s="49" t="s">
        <v>1706</v>
      </c>
      <c r="E41" s="7">
        <v>43970</v>
      </c>
      <c r="F41" s="7">
        <v>43709</v>
      </c>
      <c r="G41" s="13"/>
      <c r="H41" s="8">
        <f>F41+1825</f>
        <v>45534</v>
      </c>
      <c r="I41" s="11">
        <f t="shared" ca="1" si="0"/>
        <v>941</v>
      </c>
      <c r="J41" s="9" t="str">
        <f t="shared" ca="1" si="1"/>
        <v>NOT DUE</v>
      </c>
      <c r="K41" s="31"/>
      <c r="L41" s="10"/>
    </row>
    <row r="42" spans="1:12" ht="25.5" x14ac:dyDescent="0.25">
      <c r="A42" s="9" t="s">
        <v>1727</v>
      </c>
      <c r="B42" s="51" t="s">
        <v>1700</v>
      </c>
      <c r="C42" s="51" t="s">
        <v>1728</v>
      </c>
      <c r="D42" s="52" t="s">
        <v>1469</v>
      </c>
      <c r="E42" s="7">
        <v>43970</v>
      </c>
      <c r="F42" s="7">
        <v>44581</v>
      </c>
      <c r="G42" s="13"/>
      <c r="H42" s="8">
        <f t="shared" ref="H42" si="9">F42+30</f>
        <v>44611</v>
      </c>
      <c r="I42" s="11">
        <f t="shared" ca="1" si="0"/>
        <v>18</v>
      </c>
      <c r="J42" s="9" t="str">
        <f t="shared" ca="1" si="1"/>
        <v>NOT DUE</v>
      </c>
      <c r="K42" s="31"/>
      <c r="L42" s="10"/>
    </row>
    <row r="43" spans="1:12" ht="25.5" x14ac:dyDescent="0.25">
      <c r="A43" s="9" t="s">
        <v>1729</v>
      </c>
      <c r="B43" s="51" t="s">
        <v>1700</v>
      </c>
      <c r="C43" s="51" t="s">
        <v>1728</v>
      </c>
      <c r="D43" s="52" t="s">
        <v>1703</v>
      </c>
      <c r="E43" s="7">
        <v>43970</v>
      </c>
      <c r="F43" s="7">
        <v>44353</v>
      </c>
      <c r="G43" s="13"/>
      <c r="H43" s="8">
        <f>F43+365</f>
        <v>44718</v>
      </c>
      <c r="I43" s="11">
        <f t="shared" ca="1" si="0"/>
        <v>125</v>
      </c>
      <c r="J43" s="9" t="str">
        <f t="shared" ca="1" si="1"/>
        <v>NOT DUE</v>
      </c>
      <c r="K43" s="31"/>
      <c r="L43" s="10"/>
    </row>
    <row r="44" spans="1:12" ht="25.5" x14ac:dyDescent="0.25">
      <c r="A44" s="9" t="s">
        <v>1730</v>
      </c>
      <c r="B44" s="51" t="s">
        <v>1700</v>
      </c>
      <c r="C44" s="51" t="s">
        <v>1731</v>
      </c>
      <c r="D44" s="52" t="s">
        <v>1706</v>
      </c>
      <c r="E44" s="7">
        <v>43970</v>
      </c>
      <c r="F44" s="7">
        <v>43709</v>
      </c>
      <c r="G44" s="13"/>
      <c r="H44" s="8">
        <f>F44+1825</f>
        <v>45534</v>
      </c>
      <c r="I44" s="11">
        <f t="shared" ca="1" si="0"/>
        <v>941</v>
      </c>
      <c r="J44" s="9" t="str">
        <f t="shared" ca="1" si="1"/>
        <v>NOT DUE</v>
      </c>
      <c r="K44" s="31"/>
      <c r="L44" s="10"/>
    </row>
    <row r="45" spans="1:12" ht="25.5" x14ac:dyDescent="0.25">
      <c r="A45" s="9" t="s">
        <v>1732</v>
      </c>
      <c r="B45" s="47" t="s">
        <v>1700</v>
      </c>
      <c r="C45" s="53" t="s">
        <v>1733</v>
      </c>
      <c r="D45" s="49" t="s">
        <v>1469</v>
      </c>
      <c r="E45" s="7">
        <v>43970</v>
      </c>
      <c r="F45" s="7">
        <v>44578</v>
      </c>
      <c r="G45" s="13"/>
      <c r="H45" s="8">
        <f t="shared" ref="H45" si="10">F45+30</f>
        <v>44608</v>
      </c>
      <c r="I45" s="11">
        <f t="shared" ca="1" si="0"/>
        <v>15</v>
      </c>
      <c r="J45" s="9" t="str">
        <f t="shared" ca="1" si="1"/>
        <v>NOT DUE</v>
      </c>
      <c r="K45" s="31"/>
      <c r="L45" s="10"/>
    </row>
    <row r="46" spans="1:12" ht="25.5" x14ac:dyDescent="0.25">
      <c r="A46" s="9" t="s">
        <v>1734</v>
      </c>
      <c r="B46" s="47" t="s">
        <v>1700</v>
      </c>
      <c r="C46" s="53" t="s">
        <v>1733</v>
      </c>
      <c r="D46" s="49" t="s">
        <v>1703</v>
      </c>
      <c r="E46" s="7">
        <v>43970</v>
      </c>
      <c r="F46" s="7">
        <v>44353</v>
      </c>
      <c r="G46" s="13"/>
      <c r="H46" s="8">
        <f>F46+365</f>
        <v>44718</v>
      </c>
      <c r="I46" s="11">
        <f t="shared" ca="1" si="0"/>
        <v>125</v>
      </c>
      <c r="J46" s="9" t="str">
        <f t="shared" ca="1" si="1"/>
        <v>NOT DUE</v>
      </c>
      <c r="K46" s="31"/>
      <c r="L46" s="10"/>
    </row>
    <row r="47" spans="1:12" ht="25.5" x14ac:dyDescent="0.25">
      <c r="A47" s="9" t="s">
        <v>1735</v>
      </c>
      <c r="B47" s="47" t="s">
        <v>1700</v>
      </c>
      <c r="C47" s="53" t="s">
        <v>1736</v>
      </c>
      <c r="D47" s="49" t="s">
        <v>1706</v>
      </c>
      <c r="E47" s="7">
        <v>43970</v>
      </c>
      <c r="F47" s="7">
        <v>43709</v>
      </c>
      <c r="G47" s="13"/>
      <c r="H47" s="8">
        <f>F47+1825</f>
        <v>45534</v>
      </c>
      <c r="I47" s="11">
        <f t="shared" ca="1" si="0"/>
        <v>941</v>
      </c>
      <c r="J47" s="9" t="str">
        <f t="shared" ca="1" si="1"/>
        <v>NOT DUE</v>
      </c>
      <c r="K47" s="31"/>
      <c r="L47" s="10"/>
    </row>
    <row r="48" spans="1:12" ht="25.5" x14ac:dyDescent="0.25">
      <c r="A48" s="9" t="s">
        <v>1737</v>
      </c>
      <c r="B48" s="51" t="s">
        <v>1700</v>
      </c>
      <c r="C48" s="54" t="s">
        <v>1738</v>
      </c>
      <c r="D48" s="52" t="s">
        <v>1469</v>
      </c>
      <c r="E48" s="7">
        <v>43970</v>
      </c>
      <c r="F48" s="7">
        <v>44581</v>
      </c>
      <c r="G48" s="13"/>
      <c r="H48" s="8">
        <f t="shared" ref="H48" si="11">F48+30</f>
        <v>44611</v>
      </c>
      <c r="I48" s="11">
        <f t="shared" ca="1" si="0"/>
        <v>18</v>
      </c>
      <c r="J48" s="9" t="str">
        <f t="shared" ca="1" si="1"/>
        <v>NOT DUE</v>
      </c>
      <c r="K48" s="31"/>
      <c r="L48" s="10"/>
    </row>
    <row r="49" spans="1:12" ht="25.5" x14ac:dyDescent="0.25">
      <c r="A49" s="9" t="s">
        <v>1739</v>
      </c>
      <c r="B49" s="51" t="s">
        <v>1700</v>
      </c>
      <c r="C49" s="54" t="s">
        <v>1738</v>
      </c>
      <c r="D49" s="52" t="s">
        <v>1703</v>
      </c>
      <c r="E49" s="7">
        <v>43970</v>
      </c>
      <c r="F49" s="7">
        <v>44353</v>
      </c>
      <c r="G49" s="13"/>
      <c r="H49" s="8">
        <f>F49+365</f>
        <v>44718</v>
      </c>
      <c r="I49" s="11">
        <f t="shared" ca="1" si="0"/>
        <v>125</v>
      </c>
      <c r="J49" s="9" t="str">
        <f t="shared" ca="1" si="1"/>
        <v>NOT DUE</v>
      </c>
      <c r="K49" s="31"/>
      <c r="L49" s="10"/>
    </row>
    <row r="50" spans="1:12" ht="25.5" x14ac:dyDescent="0.25">
      <c r="A50" s="9" t="s">
        <v>1740</v>
      </c>
      <c r="B50" s="51" t="s">
        <v>1700</v>
      </c>
      <c r="C50" s="54" t="s">
        <v>1741</v>
      </c>
      <c r="D50" s="52" t="s">
        <v>1706</v>
      </c>
      <c r="E50" s="7">
        <v>43970</v>
      </c>
      <c r="F50" s="7">
        <v>43709</v>
      </c>
      <c r="G50" s="13"/>
      <c r="H50" s="8">
        <f>F50+1825</f>
        <v>45534</v>
      </c>
      <c r="I50" s="11">
        <f t="shared" ca="1" si="0"/>
        <v>941</v>
      </c>
      <c r="J50" s="9" t="str">
        <f t="shared" ca="1" si="1"/>
        <v>NOT DUE</v>
      </c>
      <c r="K50" s="31"/>
      <c r="L50" s="10"/>
    </row>
    <row r="51" spans="1:12" ht="25.5" x14ac:dyDescent="0.25">
      <c r="A51" s="9" t="s">
        <v>1742</v>
      </c>
      <c r="B51" s="47" t="s">
        <v>1700</v>
      </c>
      <c r="C51" s="53" t="s">
        <v>1743</v>
      </c>
      <c r="D51" s="49" t="s">
        <v>1469</v>
      </c>
      <c r="E51" s="7">
        <v>43970</v>
      </c>
      <c r="F51" s="7">
        <v>44581</v>
      </c>
      <c r="G51" s="13"/>
      <c r="H51" s="8">
        <f t="shared" ref="H51" si="12">F51+30</f>
        <v>44611</v>
      </c>
      <c r="I51" s="11">
        <f t="shared" ca="1" si="0"/>
        <v>18</v>
      </c>
      <c r="J51" s="9" t="str">
        <f t="shared" ca="1" si="1"/>
        <v>NOT DUE</v>
      </c>
      <c r="K51" s="31"/>
      <c r="L51" s="10"/>
    </row>
    <row r="52" spans="1:12" ht="25.5" x14ac:dyDescent="0.25">
      <c r="A52" s="9" t="s">
        <v>1744</v>
      </c>
      <c r="B52" s="47" t="s">
        <v>1700</v>
      </c>
      <c r="C52" s="53" t="s">
        <v>1743</v>
      </c>
      <c r="D52" s="49" t="s">
        <v>1703</v>
      </c>
      <c r="E52" s="7">
        <v>43970</v>
      </c>
      <c r="F52" s="7">
        <v>44353</v>
      </c>
      <c r="G52" s="13"/>
      <c r="H52" s="8">
        <f>F52+365</f>
        <v>44718</v>
      </c>
      <c r="I52" s="11">
        <f t="shared" ca="1" si="0"/>
        <v>125</v>
      </c>
      <c r="J52" s="9" t="str">
        <f t="shared" ca="1" si="1"/>
        <v>NOT DUE</v>
      </c>
      <c r="K52" s="31"/>
      <c r="L52" s="10"/>
    </row>
    <row r="53" spans="1:12" ht="25.5" x14ac:dyDescent="0.25">
      <c r="A53" s="9" t="s">
        <v>1745</v>
      </c>
      <c r="B53" s="47" t="s">
        <v>1700</v>
      </c>
      <c r="C53" s="53" t="s">
        <v>1746</v>
      </c>
      <c r="D53" s="49" t="s">
        <v>1706</v>
      </c>
      <c r="E53" s="7">
        <v>43970</v>
      </c>
      <c r="F53" s="7">
        <v>43709</v>
      </c>
      <c r="G53" s="13"/>
      <c r="H53" s="8">
        <f>F53+1825</f>
        <v>45534</v>
      </c>
      <c r="I53" s="11">
        <f t="shared" ca="1" si="0"/>
        <v>941</v>
      </c>
      <c r="J53" s="9" t="str">
        <f t="shared" ca="1" si="1"/>
        <v>NOT DUE</v>
      </c>
      <c r="K53" s="31"/>
      <c r="L53" s="10"/>
    </row>
    <row r="54" spans="1:12" ht="25.5" x14ac:dyDescent="0.25">
      <c r="A54" s="9" t="s">
        <v>1747</v>
      </c>
      <c r="B54" s="51" t="s">
        <v>1700</v>
      </c>
      <c r="C54" s="54" t="s">
        <v>1748</v>
      </c>
      <c r="D54" s="52" t="s">
        <v>1469</v>
      </c>
      <c r="E54" s="7">
        <v>43970</v>
      </c>
      <c r="F54" s="7">
        <v>44581</v>
      </c>
      <c r="G54" s="13"/>
      <c r="H54" s="8">
        <f t="shared" ref="H54" si="13">F54+30</f>
        <v>44611</v>
      </c>
      <c r="I54" s="11">
        <f t="shared" ca="1" si="0"/>
        <v>18</v>
      </c>
      <c r="J54" s="9" t="str">
        <f t="shared" ca="1" si="1"/>
        <v>NOT DUE</v>
      </c>
      <c r="K54" s="31"/>
      <c r="L54" s="10"/>
    </row>
    <row r="55" spans="1:12" ht="25.5" x14ac:dyDescent="0.25">
      <c r="A55" s="9" t="s">
        <v>1749</v>
      </c>
      <c r="B55" s="51" t="s">
        <v>1700</v>
      </c>
      <c r="C55" s="54" t="s">
        <v>1748</v>
      </c>
      <c r="D55" s="52" t="s">
        <v>1703</v>
      </c>
      <c r="E55" s="7">
        <v>43970</v>
      </c>
      <c r="F55" s="7">
        <v>44353</v>
      </c>
      <c r="G55" s="13"/>
      <c r="H55" s="8">
        <f>F55+365</f>
        <v>44718</v>
      </c>
      <c r="I55" s="11">
        <f t="shared" ca="1" si="0"/>
        <v>125</v>
      </c>
      <c r="J55" s="9" t="str">
        <f t="shared" ca="1" si="1"/>
        <v>NOT DUE</v>
      </c>
      <c r="K55" s="31"/>
      <c r="L55" s="10"/>
    </row>
    <row r="56" spans="1:12" ht="25.5" x14ac:dyDescent="0.25">
      <c r="A56" s="9" t="s">
        <v>1750</v>
      </c>
      <c r="B56" s="51" t="s">
        <v>1700</v>
      </c>
      <c r="C56" s="54" t="s">
        <v>1751</v>
      </c>
      <c r="D56" s="52" t="s">
        <v>1706</v>
      </c>
      <c r="E56" s="7">
        <v>43970</v>
      </c>
      <c r="F56" s="7">
        <v>43709</v>
      </c>
      <c r="G56" s="13"/>
      <c r="H56" s="8">
        <f>F56+1825</f>
        <v>45534</v>
      </c>
      <c r="I56" s="11">
        <f t="shared" ca="1" si="0"/>
        <v>941</v>
      </c>
      <c r="J56" s="9" t="str">
        <f t="shared" ca="1" si="1"/>
        <v>NOT DUE</v>
      </c>
      <c r="K56" s="31"/>
      <c r="L56" s="10"/>
    </row>
    <row r="57" spans="1:12" ht="25.5" x14ac:dyDescent="0.25">
      <c r="A57" s="9" t="s">
        <v>1752</v>
      </c>
      <c r="B57" s="47" t="s">
        <v>1700</v>
      </c>
      <c r="C57" s="53" t="s">
        <v>1753</v>
      </c>
      <c r="D57" s="49" t="s">
        <v>1469</v>
      </c>
      <c r="E57" s="7">
        <v>43970</v>
      </c>
      <c r="F57" s="7">
        <v>44581</v>
      </c>
      <c r="G57" s="13"/>
      <c r="H57" s="8">
        <f t="shared" ref="H57" si="14">F57+30</f>
        <v>44611</v>
      </c>
      <c r="I57" s="11">
        <f t="shared" ca="1" si="0"/>
        <v>18</v>
      </c>
      <c r="J57" s="9" t="str">
        <f t="shared" ca="1" si="1"/>
        <v>NOT DUE</v>
      </c>
      <c r="K57" s="31"/>
      <c r="L57" s="10"/>
    </row>
    <row r="58" spans="1:12" ht="25.5" x14ac:dyDescent="0.25">
      <c r="A58" s="9" t="s">
        <v>1754</v>
      </c>
      <c r="B58" s="47" t="s">
        <v>1700</v>
      </c>
      <c r="C58" s="53" t="s">
        <v>1753</v>
      </c>
      <c r="D58" s="49" t="s">
        <v>1703</v>
      </c>
      <c r="E58" s="7">
        <v>43970</v>
      </c>
      <c r="F58" s="7">
        <v>44353</v>
      </c>
      <c r="G58" s="13"/>
      <c r="H58" s="8">
        <f>F58+365</f>
        <v>44718</v>
      </c>
      <c r="I58" s="11">
        <f t="shared" ca="1" si="0"/>
        <v>125</v>
      </c>
      <c r="J58" s="9" t="str">
        <f t="shared" ca="1" si="1"/>
        <v>NOT DUE</v>
      </c>
      <c r="K58" s="31"/>
      <c r="L58" s="10"/>
    </row>
    <row r="59" spans="1:12" ht="25.5" x14ac:dyDescent="0.25">
      <c r="A59" s="9" t="s">
        <v>1755</v>
      </c>
      <c r="B59" s="47" t="s">
        <v>1700</v>
      </c>
      <c r="C59" s="53" t="s">
        <v>1756</v>
      </c>
      <c r="D59" s="49" t="s">
        <v>1706</v>
      </c>
      <c r="E59" s="7">
        <v>43970</v>
      </c>
      <c r="F59" s="7">
        <v>43709</v>
      </c>
      <c r="G59" s="13"/>
      <c r="H59" s="8">
        <f>F59+1825</f>
        <v>45534</v>
      </c>
      <c r="I59" s="11">
        <f t="shared" ca="1" si="0"/>
        <v>941</v>
      </c>
      <c r="J59" s="9" t="str">
        <f t="shared" ca="1" si="1"/>
        <v>NOT DUE</v>
      </c>
      <c r="K59" s="31"/>
      <c r="L59" s="10"/>
    </row>
    <row r="60" spans="1:12" ht="25.5" x14ac:dyDescent="0.25">
      <c r="A60" s="9" t="s">
        <v>1757</v>
      </c>
      <c r="B60" s="51" t="s">
        <v>1700</v>
      </c>
      <c r="C60" s="54" t="s">
        <v>1758</v>
      </c>
      <c r="D60" s="52" t="s">
        <v>1469</v>
      </c>
      <c r="E60" s="7">
        <v>43970</v>
      </c>
      <c r="F60" s="7">
        <v>44581</v>
      </c>
      <c r="G60" s="13"/>
      <c r="H60" s="8">
        <f t="shared" ref="H60" si="15">F60+30</f>
        <v>44611</v>
      </c>
      <c r="I60" s="11">
        <f t="shared" ca="1" si="0"/>
        <v>18</v>
      </c>
      <c r="J60" s="9" t="str">
        <f t="shared" ca="1" si="1"/>
        <v>NOT DUE</v>
      </c>
      <c r="K60" s="31"/>
      <c r="L60" s="10"/>
    </row>
    <row r="61" spans="1:12" ht="25.5" x14ac:dyDescent="0.25">
      <c r="A61" s="9" t="s">
        <v>1759</v>
      </c>
      <c r="B61" s="51" t="s">
        <v>1700</v>
      </c>
      <c r="C61" s="54" t="s">
        <v>1758</v>
      </c>
      <c r="D61" s="52" t="s">
        <v>1703</v>
      </c>
      <c r="E61" s="7">
        <v>43970</v>
      </c>
      <c r="F61" s="7">
        <v>44353</v>
      </c>
      <c r="G61" s="13"/>
      <c r="H61" s="8">
        <f>F61+365</f>
        <v>44718</v>
      </c>
      <c r="I61" s="11">
        <f t="shared" ca="1" si="0"/>
        <v>125</v>
      </c>
      <c r="J61" s="9" t="str">
        <f t="shared" ca="1" si="1"/>
        <v>NOT DUE</v>
      </c>
      <c r="K61" s="31"/>
      <c r="L61" s="10"/>
    </row>
    <row r="62" spans="1:12" ht="25.5" x14ac:dyDescent="0.25">
      <c r="A62" s="9" t="s">
        <v>1760</v>
      </c>
      <c r="B62" s="51" t="s">
        <v>1700</v>
      </c>
      <c r="C62" s="54" t="s">
        <v>1758</v>
      </c>
      <c r="D62" s="52" t="s">
        <v>1706</v>
      </c>
      <c r="E62" s="7">
        <v>43970</v>
      </c>
      <c r="F62" s="7">
        <v>43709</v>
      </c>
      <c r="G62" s="13"/>
      <c r="H62" s="8">
        <f>F62+1825</f>
        <v>45534</v>
      </c>
      <c r="I62" s="11">
        <f t="shared" ca="1" si="0"/>
        <v>941</v>
      </c>
      <c r="J62" s="9" t="str">
        <f t="shared" ca="1" si="1"/>
        <v>NOT DUE</v>
      </c>
      <c r="K62" s="31"/>
      <c r="L62" s="10"/>
    </row>
    <row r="63" spans="1:12" ht="25.5" x14ac:dyDescent="0.25">
      <c r="A63" s="9" t="s">
        <v>1761</v>
      </c>
      <c r="B63" s="47" t="s">
        <v>1700</v>
      </c>
      <c r="C63" s="53" t="s">
        <v>1762</v>
      </c>
      <c r="D63" s="49" t="s">
        <v>1469</v>
      </c>
      <c r="E63" s="7">
        <v>43970</v>
      </c>
      <c r="F63" s="7">
        <v>44581</v>
      </c>
      <c r="G63" s="13"/>
      <c r="H63" s="8">
        <f t="shared" ref="H63" si="16">F63+30</f>
        <v>44611</v>
      </c>
      <c r="I63" s="11">
        <f t="shared" ca="1" si="0"/>
        <v>18</v>
      </c>
      <c r="J63" s="9" t="str">
        <f t="shared" ca="1" si="1"/>
        <v>NOT DUE</v>
      </c>
      <c r="K63" s="31"/>
      <c r="L63" s="10"/>
    </row>
    <row r="64" spans="1:12" ht="25.5" x14ac:dyDescent="0.25">
      <c r="A64" s="9" t="s">
        <v>1763</v>
      </c>
      <c r="B64" s="47" t="s">
        <v>1700</v>
      </c>
      <c r="C64" s="53" t="s">
        <v>1762</v>
      </c>
      <c r="D64" s="49" t="s">
        <v>1703</v>
      </c>
      <c r="E64" s="7">
        <v>43970</v>
      </c>
      <c r="F64" s="7">
        <v>44353</v>
      </c>
      <c r="G64" s="13"/>
      <c r="H64" s="8">
        <f>F64+365</f>
        <v>44718</v>
      </c>
      <c r="I64" s="11">
        <f t="shared" ca="1" si="0"/>
        <v>125</v>
      </c>
      <c r="J64" s="9" t="str">
        <f t="shared" ca="1" si="1"/>
        <v>NOT DUE</v>
      </c>
      <c r="K64" s="31"/>
      <c r="L64" s="10"/>
    </row>
    <row r="65" spans="1:12" ht="25.5" x14ac:dyDescent="0.25">
      <c r="A65" s="9" t="s">
        <v>1764</v>
      </c>
      <c r="B65" s="47" t="s">
        <v>1700</v>
      </c>
      <c r="C65" s="53" t="s">
        <v>1762</v>
      </c>
      <c r="D65" s="49" t="s">
        <v>1706</v>
      </c>
      <c r="E65" s="7">
        <v>43970</v>
      </c>
      <c r="F65" s="7">
        <v>43709</v>
      </c>
      <c r="G65" s="13"/>
      <c r="H65" s="8">
        <f>F65+1825</f>
        <v>45534</v>
      </c>
      <c r="I65" s="11">
        <f t="shared" ca="1" si="0"/>
        <v>941</v>
      </c>
      <c r="J65" s="9" t="str">
        <f t="shared" ca="1" si="1"/>
        <v>NOT DUE</v>
      </c>
      <c r="K65" s="31"/>
      <c r="L65" s="10"/>
    </row>
    <row r="66" spans="1:12" ht="25.5" x14ac:dyDescent="0.25">
      <c r="A66" s="9" t="s">
        <v>1765</v>
      </c>
      <c r="B66" s="51" t="s">
        <v>1700</v>
      </c>
      <c r="C66" s="54" t="s">
        <v>1766</v>
      </c>
      <c r="D66" s="52" t="s">
        <v>1469</v>
      </c>
      <c r="E66" s="7">
        <v>43970</v>
      </c>
      <c r="F66" s="7">
        <v>44581</v>
      </c>
      <c r="G66" s="13"/>
      <c r="H66" s="8">
        <f t="shared" ref="H66" si="17">F66+30</f>
        <v>44611</v>
      </c>
      <c r="I66" s="11">
        <f t="shared" ca="1" si="0"/>
        <v>18</v>
      </c>
      <c r="J66" s="9" t="str">
        <f t="shared" ca="1" si="1"/>
        <v>NOT DUE</v>
      </c>
      <c r="K66" s="31"/>
      <c r="L66" s="10"/>
    </row>
    <row r="67" spans="1:12" ht="25.5" x14ac:dyDescent="0.25">
      <c r="A67" s="9" t="s">
        <v>1767</v>
      </c>
      <c r="B67" s="51" t="s">
        <v>1700</v>
      </c>
      <c r="C67" s="54" t="s">
        <v>1766</v>
      </c>
      <c r="D67" s="52" t="s">
        <v>1703</v>
      </c>
      <c r="E67" s="7">
        <v>43970</v>
      </c>
      <c r="F67" s="7">
        <v>44353</v>
      </c>
      <c r="G67" s="13"/>
      <c r="H67" s="8">
        <f>F67+365</f>
        <v>44718</v>
      </c>
      <c r="I67" s="11">
        <f t="shared" ca="1" si="0"/>
        <v>125</v>
      </c>
      <c r="J67" s="9" t="str">
        <f t="shared" ca="1" si="1"/>
        <v>NOT DUE</v>
      </c>
      <c r="K67" s="31"/>
      <c r="L67" s="10"/>
    </row>
    <row r="68" spans="1:12" ht="25.5" x14ac:dyDescent="0.25">
      <c r="A68" s="9" t="s">
        <v>1768</v>
      </c>
      <c r="B68" s="51" t="s">
        <v>1700</v>
      </c>
      <c r="C68" s="54" t="s">
        <v>1769</v>
      </c>
      <c r="D68" s="52" t="s">
        <v>1706</v>
      </c>
      <c r="E68" s="7">
        <v>43970</v>
      </c>
      <c r="F68" s="7">
        <v>43709</v>
      </c>
      <c r="G68" s="13"/>
      <c r="H68" s="8">
        <f>F68+1825</f>
        <v>45534</v>
      </c>
      <c r="I68" s="11">
        <f t="shared" ca="1" si="0"/>
        <v>941</v>
      </c>
      <c r="J68" s="9" t="str">
        <f t="shared" ca="1" si="1"/>
        <v>NOT DUE</v>
      </c>
      <c r="K68" s="31"/>
      <c r="L68" s="10"/>
    </row>
    <row r="69" spans="1:12" ht="25.5" x14ac:dyDescent="0.25">
      <c r="A69" s="9" t="s">
        <v>1770</v>
      </c>
      <c r="B69" s="47" t="s">
        <v>1700</v>
      </c>
      <c r="C69" s="53" t="s">
        <v>1771</v>
      </c>
      <c r="D69" s="49" t="s">
        <v>1469</v>
      </c>
      <c r="E69" s="7">
        <v>43970</v>
      </c>
      <c r="F69" s="7">
        <v>44581</v>
      </c>
      <c r="G69" s="13"/>
      <c r="H69" s="8">
        <f t="shared" ref="H69" si="18">F69+30</f>
        <v>44611</v>
      </c>
      <c r="I69" s="11">
        <f t="shared" ca="1" si="0"/>
        <v>18</v>
      </c>
      <c r="J69" s="9" t="str">
        <f t="shared" ca="1" si="1"/>
        <v>NOT DUE</v>
      </c>
      <c r="K69" s="31"/>
      <c r="L69" s="10"/>
    </row>
    <row r="70" spans="1:12" ht="25.5" x14ac:dyDescent="0.25">
      <c r="A70" s="9" t="s">
        <v>1772</v>
      </c>
      <c r="B70" s="47" t="s">
        <v>1700</v>
      </c>
      <c r="C70" s="53" t="s">
        <v>1771</v>
      </c>
      <c r="D70" s="49" t="s">
        <v>1703</v>
      </c>
      <c r="E70" s="7">
        <v>43970</v>
      </c>
      <c r="F70" s="7">
        <v>44353</v>
      </c>
      <c r="G70" s="13"/>
      <c r="H70" s="8">
        <f>F70+365</f>
        <v>44718</v>
      </c>
      <c r="I70" s="11">
        <f t="shared" ca="1" si="0"/>
        <v>125</v>
      </c>
      <c r="J70" s="9" t="str">
        <f t="shared" ca="1" si="1"/>
        <v>NOT DUE</v>
      </c>
      <c r="K70" s="31"/>
      <c r="L70" s="10"/>
    </row>
    <row r="71" spans="1:12" ht="25.5" x14ac:dyDescent="0.25">
      <c r="A71" s="9" t="s">
        <v>1773</v>
      </c>
      <c r="B71" s="47" t="s">
        <v>1700</v>
      </c>
      <c r="C71" s="53" t="s">
        <v>1774</v>
      </c>
      <c r="D71" s="49" t="s">
        <v>1706</v>
      </c>
      <c r="E71" s="7">
        <v>43970</v>
      </c>
      <c r="F71" s="7">
        <v>43709</v>
      </c>
      <c r="G71" s="13"/>
      <c r="H71" s="8">
        <f>F71+1825</f>
        <v>45534</v>
      </c>
      <c r="I71" s="11">
        <f t="shared" ca="1" si="0"/>
        <v>941</v>
      </c>
      <c r="J71" s="9" t="str">
        <f t="shared" ca="1" si="1"/>
        <v>NOT DUE</v>
      </c>
      <c r="K71" s="31"/>
      <c r="L71" s="10"/>
    </row>
    <row r="72" spans="1:12" ht="25.5" x14ac:dyDescent="0.25">
      <c r="A72" s="9" t="s">
        <v>1775</v>
      </c>
      <c r="B72" s="51" t="s">
        <v>1700</v>
      </c>
      <c r="C72" s="54" t="s">
        <v>1776</v>
      </c>
      <c r="D72" s="52" t="s">
        <v>1469</v>
      </c>
      <c r="E72" s="7">
        <v>43970</v>
      </c>
      <c r="F72" s="7">
        <v>44581</v>
      </c>
      <c r="G72" s="13"/>
      <c r="H72" s="8">
        <f t="shared" ref="H72" si="19">F72+30</f>
        <v>44611</v>
      </c>
      <c r="I72" s="11">
        <f t="shared" ref="I72:I135" ca="1" si="20">IF(ISBLANK(H72),"",H72-DATE(YEAR(NOW()),MONTH(NOW()),DAY(NOW())))</f>
        <v>18</v>
      </c>
      <c r="J72" s="9" t="str">
        <f t="shared" ref="J72:J95" ca="1" si="21">IF(I72="","",IF(I72&lt;0,"OVERDUE","NOT DUE"))</f>
        <v>NOT DUE</v>
      </c>
      <c r="K72" s="31"/>
      <c r="L72" s="10"/>
    </row>
    <row r="73" spans="1:12" ht="25.5" x14ac:dyDescent="0.25">
      <c r="A73" s="9" t="s">
        <v>1777</v>
      </c>
      <c r="B73" s="51" t="s">
        <v>1700</v>
      </c>
      <c r="C73" s="54" t="s">
        <v>1776</v>
      </c>
      <c r="D73" s="52" t="s">
        <v>1703</v>
      </c>
      <c r="E73" s="7">
        <v>43970</v>
      </c>
      <c r="F73" s="7">
        <v>44353</v>
      </c>
      <c r="G73" s="13"/>
      <c r="H73" s="8">
        <f>F73+365</f>
        <v>44718</v>
      </c>
      <c r="I73" s="11">
        <f t="shared" ca="1" si="20"/>
        <v>125</v>
      </c>
      <c r="J73" s="9" t="str">
        <f t="shared" ca="1" si="21"/>
        <v>NOT DUE</v>
      </c>
      <c r="K73" s="31"/>
      <c r="L73" s="10"/>
    </row>
    <row r="74" spans="1:12" ht="25.5" x14ac:dyDescent="0.25">
      <c r="A74" s="9" t="s">
        <v>1778</v>
      </c>
      <c r="B74" s="51" t="s">
        <v>1700</v>
      </c>
      <c r="C74" s="54" t="s">
        <v>1779</v>
      </c>
      <c r="D74" s="52" t="s">
        <v>1706</v>
      </c>
      <c r="E74" s="7">
        <v>43970</v>
      </c>
      <c r="F74" s="7">
        <v>43709</v>
      </c>
      <c r="G74" s="13"/>
      <c r="H74" s="8">
        <f>F74+1825</f>
        <v>45534</v>
      </c>
      <c r="I74" s="11">
        <f t="shared" ca="1" si="20"/>
        <v>941</v>
      </c>
      <c r="J74" s="9" t="str">
        <f t="shared" ca="1" si="21"/>
        <v>NOT DUE</v>
      </c>
      <c r="K74" s="31"/>
      <c r="L74" s="10"/>
    </row>
    <row r="75" spans="1:12" ht="25.5" x14ac:dyDescent="0.25">
      <c r="A75" s="9" t="s">
        <v>1780</v>
      </c>
      <c r="B75" s="47" t="s">
        <v>1700</v>
      </c>
      <c r="C75" s="53" t="s">
        <v>1781</v>
      </c>
      <c r="D75" s="49" t="s">
        <v>1469</v>
      </c>
      <c r="E75" s="7">
        <v>43970</v>
      </c>
      <c r="F75" s="7">
        <v>44581</v>
      </c>
      <c r="G75" s="13"/>
      <c r="H75" s="8">
        <f t="shared" ref="H75" si="22">F75+30</f>
        <v>44611</v>
      </c>
      <c r="I75" s="11">
        <f t="shared" ca="1" si="20"/>
        <v>18</v>
      </c>
      <c r="J75" s="9" t="str">
        <f t="shared" ca="1" si="21"/>
        <v>NOT DUE</v>
      </c>
      <c r="K75" s="31"/>
      <c r="L75" s="10"/>
    </row>
    <row r="76" spans="1:12" ht="25.5" x14ac:dyDescent="0.25">
      <c r="A76" s="9" t="s">
        <v>1782</v>
      </c>
      <c r="B76" s="47" t="s">
        <v>1700</v>
      </c>
      <c r="C76" s="53" t="s">
        <v>1781</v>
      </c>
      <c r="D76" s="49" t="s">
        <v>1703</v>
      </c>
      <c r="E76" s="7">
        <v>43970</v>
      </c>
      <c r="F76" s="7">
        <v>44353</v>
      </c>
      <c r="G76" s="13"/>
      <c r="H76" s="8">
        <f>F76+365</f>
        <v>44718</v>
      </c>
      <c r="I76" s="11">
        <f t="shared" ca="1" si="20"/>
        <v>125</v>
      </c>
      <c r="J76" s="9" t="str">
        <f t="shared" ca="1" si="21"/>
        <v>NOT DUE</v>
      </c>
      <c r="K76" s="31"/>
      <c r="L76" s="10"/>
    </row>
    <row r="77" spans="1:12" ht="25.5" x14ac:dyDescent="0.25">
      <c r="A77" s="9" t="s">
        <v>1783</v>
      </c>
      <c r="B77" s="47" t="s">
        <v>1700</v>
      </c>
      <c r="C77" s="53" t="s">
        <v>1781</v>
      </c>
      <c r="D77" s="49" t="s">
        <v>1706</v>
      </c>
      <c r="E77" s="7">
        <v>43970</v>
      </c>
      <c r="F77" s="7">
        <v>43709</v>
      </c>
      <c r="G77" s="13"/>
      <c r="H77" s="8">
        <f>F77+1825</f>
        <v>45534</v>
      </c>
      <c r="I77" s="11">
        <f t="shared" ca="1" si="20"/>
        <v>941</v>
      </c>
      <c r="J77" s="9" t="str">
        <f t="shared" ca="1" si="21"/>
        <v>NOT DUE</v>
      </c>
      <c r="K77" s="31"/>
      <c r="L77" s="10"/>
    </row>
    <row r="78" spans="1:12" ht="25.5" x14ac:dyDescent="0.25">
      <c r="A78" s="9" t="s">
        <v>1784</v>
      </c>
      <c r="B78" s="51" t="s">
        <v>1700</v>
      </c>
      <c r="C78" s="54" t="s">
        <v>1785</v>
      </c>
      <c r="D78" s="52" t="s">
        <v>1469</v>
      </c>
      <c r="E78" s="7">
        <v>43970</v>
      </c>
      <c r="F78" s="7">
        <v>44581</v>
      </c>
      <c r="G78" s="13"/>
      <c r="H78" s="8">
        <f t="shared" ref="H78" si="23">F78+30</f>
        <v>44611</v>
      </c>
      <c r="I78" s="11">
        <f t="shared" ca="1" si="20"/>
        <v>18</v>
      </c>
      <c r="J78" s="9" t="str">
        <f t="shared" ca="1" si="21"/>
        <v>NOT DUE</v>
      </c>
      <c r="K78" s="31"/>
      <c r="L78" s="10"/>
    </row>
    <row r="79" spans="1:12" ht="25.5" x14ac:dyDescent="0.25">
      <c r="A79" s="9" t="s">
        <v>1786</v>
      </c>
      <c r="B79" s="51" t="s">
        <v>1700</v>
      </c>
      <c r="C79" s="54" t="s">
        <v>1785</v>
      </c>
      <c r="D79" s="52" t="s">
        <v>1703</v>
      </c>
      <c r="E79" s="7">
        <v>43970</v>
      </c>
      <c r="F79" s="7">
        <v>44353</v>
      </c>
      <c r="G79" s="13"/>
      <c r="H79" s="8">
        <f>F79+365</f>
        <v>44718</v>
      </c>
      <c r="I79" s="11">
        <f t="shared" ca="1" si="20"/>
        <v>125</v>
      </c>
      <c r="J79" s="9" t="str">
        <f t="shared" ca="1" si="21"/>
        <v>NOT DUE</v>
      </c>
      <c r="K79" s="31"/>
      <c r="L79" s="10"/>
    </row>
    <row r="80" spans="1:12" ht="25.5" x14ac:dyDescent="0.25">
      <c r="A80" s="9" t="s">
        <v>1787</v>
      </c>
      <c r="B80" s="51" t="s">
        <v>1700</v>
      </c>
      <c r="C80" s="54" t="s">
        <v>1788</v>
      </c>
      <c r="D80" s="52" t="s">
        <v>1706</v>
      </c>
      <c r="E80" s="7">
        <v>43970</v>
      </c>
      <c r="F80" s="7">
        <v>43709</v>
      </c>
      <c r="G80" s="13"/>
      <c r="H80" s="8">
        <f>F80+1825</f>
        <v>45534</v>
      </c>
      <c r="I80" s="11">
        <f t="shared" ca="1" si="20"/>
        <v>941</v>
      </c>
      <c r="J80" s="9" t="str">
        <f t="shared" ca="1" si="21"/>
        <v>NOT DUE</v>
      </c>
      <c r="K80" s="31"/>
      <c r="L80" s="10"/>
    </row>
    <row r="81" spans="1:12" ht="25.5" x14ac:dyDescent="0.25">
      <c r="A81" s="9" t="s">
        <v>1789</v>
      </c>
      <c r="B81" s="47" t="s">
        <v>1700</v>
      </c>
      <c r="C81" s="53" t="s">
        <v>1790</v>
      </c>
      <c r="D81" s="49" t="s">
        <v>1469</v>
      </c>
      <c r="E81" s="7">
        <v>43970</v>
      </c>
      <c r="F81" s="7">
        <v>44581</v>
      </c>
      <c r="G81" s="13"/>
      <c r="H81" s="8">
        <f t="shared" ref="H81" si="24">F81+30</f>
        <v>44611</v>
      </c>
      <c r="I81" s="11">
        <f t="shared" ca="1" si="20"/>
        <v>18</v>
      </c>
      <c r="J81" s="9" t="str">
        <f t="shared" ca="1" si="21"/>
        <v>NOT DUE</v>
      </c>
      <c r="K81" s="31"/>
      <c r="L81" s="10"/>
    </row>
    <row r="82" spans="1:12" ht="25.5" x14ac:dyDescent="0.25">
      <c r="A82" s="9" t="s">
        <v>1791</v>
      </c>
      <c r="B82" s="47" t="s">
        <v>1700</v>
      </c>
      <c r="C82" s="53" t="s">
        <v>1790</v>
      </c>
      <c r="D82" s="49" t="s">
        <v>1703</v>
      </c>
      <c r="E82" s="7">
        <v>43970</v>
      </c>
      <c r="F82" s="7">
        <v>44353</v>
      </c>
      <c r="G82" s="13"/>
      <c r="H82" s="8">
        <f>F82+365</f>
        <v>44718</v>
      </c>
      <c r="I82" s="11">
        <f t="shared" ca="1" si="20"/>
        <v>125</v>
      </c>
      <c r="J82" s="9" t="str">
        <f t="shared" ca="1" si="21"/>
        <v>NOT DUE</v>
      </c>
      <c r="K82" s="31"/>
      <c r="L82" s="10"/>
    </row>
    <row r="83" spans="1:12" ht="25.5" x14ac:dyDescent="0.25">
      <c r="A83" s="9" t="s">
        <v>1792</v>
      </c>
      <c r="B83" s="47" t="s">
        <v>1700</v>
      </c>
      <c r="C83" s="53" t="s">
        <v>1793</v>
      </c>
      <c r="D83" s="49" t="s">
        <v>1706</v>
      </c>
      <c r="E83" s="7">
        <v>43970</v>
      </c>
      <c r="F83" s="7">
        <v>43709</v>
      </c>
      <c r="G83" s="13"/>
      <c r="H83" s="8">
        <f>F83+1825</f>
        <v>45534</v>
      </c>
      <c r="I83" s="11">
        <f t="shared" ca="1" si="20"/>
        <v>941</v>
      </c>
      <c r="J83" s="9" t="str">
        <f t="shared" ca="1" si="21"/>
        <v>NOT DUE</v>
      </c>
      <c r="K83" s="31"/>
      <c r="L83" s="10"/>
    </row>
    <row r="84" spans="1:12" ht="25.5" x14ac:dyDescent="0.25">
      <c r="A84" s="9" t="s">
        <v>1794</v>
      </c>
      <c r="B84" s="51" t="s">
        <v>1700</v>
      </c>
      <c r="C84" s="54" t="s">
        <v>1795</v>
      </c>
      <c r="D84" s="52" t="s">
        <v>1469</v>
      </c>
      <c r="E84" s="7">
        <v>43970</v>
      </c>
      <c r="F84" s="7">
        <v>44578</v>
      </c>
      <c r="G84" s="13"/>
      <c r="H84" s="8">
        <f t="shared" ref="H84" si="25">F84+30</f>
        <v>44608</v>
      </c>
      <c r="I84" s="11">
        <f t="shared" ca="1" si="20"/>
        <v>15</v>
      </c>
      <c r="J84" s="9" t="str">
        <f t="shared" ca="1" si="21"/>
        <v>NOT DUE</v>
      </c>
      <c r="K84" s="31"/>
      <c r="L84" s="10"/>
    </row>
    <row r="85" spans="1:12" ht="25.5" x14ac:dyDescent="0.25">
      <c r="A85" s="9" t="s">
        <v>1796</v>
      </c>
      <c r="B85" s="51" t="s">
        <v>1700</v>
      </c>
      <c r="C85" s="54" t="s">
        <v>1795</v>
      </c>
      <c r="D85" s="52" t="s">
        <v>1703</v>
      </c>
      <c r="E85" s="7">
        <v>43970</v>
      </c>
      <c r="F85" s="7">
        <v>44353</v>
      </c>
      <c r="G85" s="13"/>
      <c r="H85" s="8">
        <f>F85+365</f>
        <v>44718</v>
      </c>
      <c r="I85" s="11">
        <f t="shared" ca="1" si="20"/>
        <v>125</v>
      </c>
      <c r="J85" s="9" t="str">
        <f t="shared" ca="1" si="21"/>
        <v>NOT DUE</v>
      </c>
      <c r="K85" s="31"/>
      <c r="L85" s="10"/>
    </row>
    <row r="86" spans="1:12" ht="25.5" x14ac:dyDescent="0.25">
      <c r="A86" s="9" t="s">
        <v>1797</v>
      </c>
      <c r="B86" s="51" t="s">
        <v>1700</v>
      </c>
      <c r="C86" s="54" t="s">
        <v>1798</v>
      </c>
      <c r="D86" s="52" t="s">
        <v>1706</v>
      </c>
      <c r="E86" s="7">
        <v>43970</v>
      </c>
      <c r="F86" s="7">
        <v>43709</v>
      </c>
      <c r="G86" s="13"/>
      <c r="H86" s="8">
        <f>F86+1825</f>
        <v>45534</v>
      </c>
      <c r="I86" s="11">
        <f t="shared" ca="1" si="20"/>
        <v>941</v>
      </c>
      <c r="J86" s="9" t="str">
        <f t="shared" ca="1" si="21"/>
        <v>NOT DUE</v>
      </c>
      <c r="K86" s="31"/>
      <c r="L86" s="10"/>
    </row>
    <row r="87" spans="1:12" ht="25.5" x14ac:dyDescent="0.25">
      <c r="A87" s="9" t="s">
        <v>1799</v>
      </c>
      <c r="B87" s="47" t="s">
        <v>1700</v>
      </c>
      <c r="C87" s="53" t="s">
        <v>1800</v>
      </c>
      <c r="D87" s="49" t="s">
        <v>1469</v>
      </c>
      <c r="E87" s="7">
        <v>43970</v>
      </c>
      <c r="F87" s="7">
        <v>44581</v>
      </c>
      <c r="G87" s="13"/>
      <c r="H87" s="8">
        <f t="shared" ref="H87" si="26">F87+30</f>
        <v>44611</v>
      </c>
      <c r="I87" s="11">
        <f t="shared" ca="1" si="20"/>
        <v>18</v>
      </c>
      <c r="J87" s="9" t="str">
        <f t="shared" ca="1" si="21"/>
        <v>NOT DUE</v>
      </c>
      <c r="K87" s="31"/>
      <c r="L87" s="10"/>
    </row>
    <row r="88" spans="1:12" ht="25.5" x14ac:dyDescent="0.25">
      <c r="A88" s="9" t="s">
        <v>1801</v>
      </c>
      <c r="B88" s="47" t="s">
        <v>1700</v>
      </c>
      <c r="C88" s="53" t="s">
        <v>1800</v>
      </c>
      <c r="D88" s="49" t="s">
        <v>1703</v>
      </c>
      <c r="E88" s="7">
        <v>43970</v>
      </c>
      <c r="F88" s="7">
        <v>44353</v>
      </c>
      <c r="G88" s="13"/>
      <c r="H88" s="8">
        <f>F88+365</f>
        <v>44718</v>
      </c>
      <c r="I88" s="11">
        <f t="shared" ca="1" si="20"/>
        <v>125</v>
      </c>
      <c r="J88" s="9" t="str">
        <f t="shared" ca="1" si="21"/>
        <v>NOT DUE</v>
      </c>
      <c r="K88" s="31"/>
      <c r="L88" s="10"/>
    </row>
    <row r="89" spans="1:12" ht="25.5" x14ac:dyDescent="0.25">
      <c r="A89" s="9" t="s">
        <v>1802</v>
      </c>
      <c r="B89" s="47" t="s">
        <v>1700</v>
      </c>
      <c r="C89" s="53" t="s">
        <v>1803</v>
      </c>
      <c r="D89" s="49" t="s">
        <v>1706</v>
      </c>
      <c r="E89" s="7">
        <v>43970</v>
      </c>
      <c r="F89" s="7">
        <v>43709</v>
      </c>
      <c r="G89" s="13"/>
      <c r="H89" s="8">
        <f>F89+1825</f>
        <v>45534</v>
      </c>
      <c r="I89" s="11">
        <f t="shared" ca="1" si="20"/>
        <v>941</v>
      </c>
      <c r="J89" s="9" t="str">
        <f t="shared" ca="1" si="21"/>
        <v>NOT DUE</v>
      </c>
      <c r="K89" s="31"/>
      <c r="L89" s="10"/>
    </row>
    <row r="90" spans="1:12" ht="25.5" x14ac:dyDescent="0.25">
      <c r="A90" s="9" t="s">
        <v>1804</v>
      </c>
      <c r="B90" s="51" t="s">
        <v>1700</v>
      </c>
      <c r="C90" s="54" t="s">
        <v>1805</v>
      </c>
      <c r="D90" s="52" t="s">
        <v>1469</v>
      </c>
      <c r="E90" s="7">
        <v>43970</v>
      </c>
      <c r="F90" s="7">
        <v>44581</v>
      </c>
      <c r="G90" s="13"/>
      <c r="H90" s="8">
        <f t="shared" ref="H90" si="27">F90+30</f>
        <v>44611</v>
      </c>
      <c r="I90" s="11">
        <f t="shared" ca="1" si="20"/>
        <v>18</v>
      </c>
      <c r="J90" s="9" t="str">
        <f t="shared" ca="1" si="21"/>
        <v>NOT DUE</v>
      </c>
      <c r="K90" s="31"/>
      <c r="L90" s="10"/>
    </row>
    <row r="91" spans="1:12" ht="25.5" x14ac:dyDescent="0.25">
      <c r="A91" s="9" t="s">
        <v>1806</v>
      </c>
      <c r="B91" s="51" t="s">
        <v>1700</v>
      </c>
      <c r="C91" s="54" t="s">
        <v>1805</v>
      </c>
      <c r="D91" s="52" t="s">
        <v>1703</v>
      </c>
      <c r="E91" s="7">
        <v>43970</v>
      </c>
      <c r="F91" s="7">
        <v>44353</v>
      </c>
      <c r="G91" s="13"/>
      <c r="H91" s="8">
        <f>F91+365</f>
        <v>44718</v>
      </c>
      <c r="I91" s="11">
        <f t="shared" ca="1" si="20"/>
        <v>125</v>
      </c>
      <c r="J91" s="9" t="str">
        <f t="shared" ca="1" si="21"/>
        <v>NOT DUE</v>
      </c>
      <c r="K91" s="31"/>
      <c r="L91" s="10"/>
    </row>
    <row r="92" spans="1:12" ht="25.5" x14ac:dyDescent="0.25">
      <c r="A92" s="9" t="s">
        <v>1807</v>
      </c>
      <c r="B92" s="51" t="s">
        <v>1700</v>
      </c>
      <c r="C92" s="54" t="s">
        <v>1808</v>
      </c>
      <c r="D92" s="52" t="s">
        <v>1706</v>
      </c>
      <c r="E92" s="7">
        <v>43970</v>
      </c>
      <c r="F92" s="7">
        <v>43709</v>
      </c>
      <c r="G92" s="13"/>
      <c r="H92" s="8">
        <f>F92+1825</f>
        <v>45534</v>
      </c>
      <c r="I92" s="11">
        <f t="shared" ca="1" si="20"/>
        <v>941</v>
      </c>
      <c r="J92" s="9" t="str">
        <f t="shared" ca="1" si="21"/>
        <v>NOT DUE</v>
      </c>
      <c r="K92" s="31"/>
      <c r="L92" s="10"/>
    </row>
    <row r="93" spans="1:12" ht="25.5" x14ac:dyDescent="0.25">
      <c r="A93" s="9" t="s">
        <v>1809</v>
      </c>
      <c r="B93" s="47" t="s">
        <v>1700</v>
      </c>
      <c r="C93" s="53" t="s">
        <v>1810</v>
      </c>
      <c r="D93" s="49" t="s">
        <v>1469</v>
      </c>
      <c r="E93" s="7">
        <v>43970</v>
      </c>
      <c r="F93" s="7">
        <v>44581</v>
      </c>
      <c r="G93" s="13"/>
      <c r="H93" s="8">
        <f t="shared" ref="H93" si="28">F93+30</f>
        <v>44611</v>
      </c>
      <c r="I93" s="11">
        <f t="shared" ca="1" si="20"/>
        <v>18</v>
      </c>
      <c r="J93" s="9" t="str">
        <f t="shared" ca="1" si="21"/>
        <v>NOT DUE</v>
      </c>
      <c r="K93" s="31"/>
      <c r="L93" s="10"/>
    </row>
    <row r="94" spans="1:12" ht="25.5" x14ac:dyDescent="0.25">
      <c r="A94" s="9" t="s">
        <v>1811</v>
      </c>
      <c r="B94" s="47" t="s">
        <v>1700</v>
      </c>
      <c r="C94" s="53" t="s">
        <v>1810</v>
      </c>
      <c r="D94" s="49" t="s">
        <v>1703</v>
      </c>
      <c r="E94" s="7">
        <v>43970</v>
      </c>
      <c r="F94" s="7">
        <v>44353</v>
      </c>
      <c r="G94" s="13"/>
      <c r="H94" s="8">
        <f>F94+365</f>
        <v>44718</v>
      </c>
      <c r="I94" s="11">
        <f t="shared" ca="1" si="20"/>
        <v>125</v>
      </c>
      <c r="J94" s="9" t="str">
        <f t="shared" ca="1" si="21"/>
        <v>NOT DUE</v>
      </c>
      <c r="K94" s="31"/>
      <c r="L94" s="10"/>
    </row>
    <row r="95" spans="1:12" ht="25.5" x14ac:dyDescent="0.25">
      <c r="A95" s="9" t="s">
        <v>1812</v>
      </c>
      <c r="B95" s="47" t="s">
        <v>1700</v>
      </c>
      <c r="C95" s="53" t="s">
        <v>1813</v>
      </c>
      <c r="D95" s="49" t="s">
        <v>1706</v>
      </c>
      <c r="E95" s="7">
        <v>43970</v>
      </c>
      <c r="F95" s="7">
        <v>43709</v>
      </c>
      <c r="G95" s="13"/>
      <c r="H95" s="8">
        <f>F95+1825</f>
        <v>45534</v>
      </c>
      <c r="I95" s="11">
        <f t="shared" ca="1" si="20"/>
        <v>941</v>
      </c>
      <c r="J95" s="9" t="str">
        <f t="shared" ca="1" si="21"/>
        <v>NOT DUE</v>
      </c>
      <c r="K95" s="31"/>
      <c r="L95" s="10"/>
    </row>
    <row r="96" spans="1:12" ht="25.5" x14ac:dyDescent="0.25">
      <c r="A96" s="9" t="s">
        <v>1814</v>
      </c>
      <c r="B96" s="51" t="s">
        <v>1700</v>
      </c>
      <c r="C96" s="54" t="s">
        <v>1815</v>
      </c>
      <c r="D96" s="52" t="s">
        <v>1469</v>
      </c>
      <c r="E96" s="7">
        <v>43970</v>
      </c>
      <c r="F96" s="7">
        <v>44581</v>
      </c>
      <c r="G96" s="13"/>
      <c r="H96" s="8">
        <f t="shared" ref="H96" si="29">F96+30</f>
        <v>44611</v>
      </c>
      <c r="I96" s="11">
        <f t="shared" ca="1" si="20"/>
        <v>18</v>
      </c>
      <c r="J96" s="9" t="s">
        <v>1816</v>
      </c>
      <c r="K96" s="31"/>
      <c r="L96" s="10"/>
    </row>
    <row r="97" spans="1:12" ht="25.5" x14ac:dyDescent="0.25">
      <c r="A97" s="9" t="s">
        <v>1817</v>
      </c>
      <c r="B97" s="51" t="s">
        <v>1700</v>
      </c>
      <c r="C97" s="54" t="s">
        <v>1815</v>
      </c>
      <c r="D97" s="52" t="s">
        <v>1703</v>
      </c>
      <c r="E97" s="7">
        <v>43970</v>
      </c>
      <c r="F97" s="7">
        <v>44353</v>
      </c>
      <c r="G97" s="13"/>
      <c r="H97" s="8">
        <f>F97+365</f>
        <v>44718</v>
      </c>
      <c r="I97" s="11">
        <f t="shared" ca="1" si="20"/>
        <v>125</v>
      </c>
      <c r="J97" s="9" t="s">
        <v>1816</v>
      </c>
      <c r="K97" s="31"/>
      <c r="L97" s="10"/>
    </row>
    <row r="98" spans="1:12" ht="25.5" x14ac:dyDescent="0.25">
      <c r="A98" s="9" t="s">
        <v>1818</v>
      </c>
      <c r="B98" s="51" t="s">
        <v>1700</v>
      </c>
      <c r="C98" s="54" t="s">
        <v>1819</v>
      </c>
      <c r="D98" s="52" t="s">
        <v>1706</v>
      </c>
      <c r="E98" s="7">
        <v>43970</v>
      </c>
      <c r="F98" s="7">
        <v>43709</v>
      </c>
      <c r="G98" s="13"/>
      <c r="H98" s="8">
        <f>F98+1825</f>
        <v>45534</v>
      </c>
      <c r="I98" s="11">
        <f t="shared" ca="1" si="20"/>
        <v>941</v>
      </c>
      <c r="J98" s="9" t="str">
        <f t="shared" ref="J98:J161" ca="1" si="30">IF(I98="","",IF(I98&lt;0,"OVERDUE","NOT DUE"))</f>
        <v>NOT DUE</v>
      </c>
      <c r="K98" s="31"/>
      <c r="L98" s="10"/>
    </row>
    <row r="99" spans="1:12" ht="25.5" x14ac:dyDescent="0.25">
      <c r="A99" s="9" t="s">
        <v>1820</v>
      </c>
      <c r="B99" s="47" t="s">
        <v>1700</v>
      </c>
      <c r="C99" s="53" t="s">
        <v>1821</v>
      </c>
      <c r="D99" s="49" t="s">
        <v>1469</v>
      </c>
      <c r="E99" s="7">
        <v>43970</v>
      </c>
      <c r="F99" s="7">
        <v>44581</v>
      </c>
      <c r="G99" s="13"/>
      <c r="H99" s="8">
        <f t="shared" ref="H99" si="31">F99+30</f>
        <v>44611</v>
      </c>
      <c r="I99" s="11">
        <f t="shared" ca="1" si="20"/>
        <v>18</v>
      </c>
      <c r="J99" s="9" t="str">
        <f t="shared" ca="1" si="30"/>
        <v>NOT DUE</v>
      </c>
      <c r="K99" s="31"/>
      <c r="L99" s="10"/>
    </row>
    <row r="100" spans="1:12" ht="25.5" x14ac:dyDescent="0.25">
      <c r="A100" s="9" t="s">
        <v>1822</v>
      </c>
      <c r="B100" s="47" t="s">
        <v>1700</v>
      </c>
      <c r="C100" s="53" t="s">
        <v>1821</v>
      </c>
      <c r="D100" s="49" t="s">
        <v>1703</v>
      </c>
      <c r="E100" s="7">
        <v>43970</v>
      </c>
      <c r="F100" s="7">
        <v>44353</v>
      </c>
      <c r="G100" s="13"/>
      <c r="H100" s="8">
        <f>F100+365</f>
        <v>44718</v>
      </c>
      <c r="I100" s="11">
        <f t="shared" ca="1" si="20"/>
        <v>125</v>
      </c>
      <c r="J100" s="9" t="str">
        <f t="shared" ca="1" si="30"/>
        <v>NOT DUE</v>
      </c>
      <c r="K100" s="31"/>
      <c r="L100" s="10"/>
    </row>
    <row r="101" spans="1:12" ht="25.5" x14ac:dyDescent="0.25">
      <c r="A101" s="9" t="s">
        <v>1823</v>
      </c>
      <c r="B101" s="47" t="s">
        <v>1700</v>
      </c>
      <c r="C101" s="53" t="s">
        <v>1824</v>
      </c>
      <c r="D101" s="49" t="s">
        <v>1706</v>
      </c>
      <c r="E101" s="7">
        <v>43970</v>
      </c>
      <c r="F101" s="7">
        <v>43709</v>
      </c>
      <c r="G101" s="13"/>
      <c r="H101" s="8">
        <f>F101+1825</f>
        <v>45534</v>
      </c>
      <c r="I101" s="11">
        <f t="shared" ca="1" si="20"/>
        <v>941</v>
      </c>
      <c r="J101" s="9" t="str">
        <f t="shared" ca="1" si="30"/>
        <v>NOT DUE</v>
      </c>
      <c r="K101" s="31"/>
      <c r="L101" s="10"/>
    </row>
    <row r="102" spans="1:12" ht="25.5" x14ac:dyDescent="0.25">
      <c r="A102" s="9" t="s">
        <v>1825</v>
      </c>
      <c r="B102" s="51" t="s">
        <v>1700</v>
      </c>
      <c r="C102" s="54" t="s">
        <v>1826</v>
      </c>
      <c r="D102" s="52" t="s">
        <v>1469</v>
      </c>
      <c r="E102" s="7">
        <v>43970</v>
      </c>
      <c r="F102" s="7">
        <v>44581</v>
      </c>
      <c r="G102" s="13"/>
      <c r="H102" s="8">
        <f t="shared" ref="H102" si="32">F102+30</f>
        <v>44611</v>
      </c>
      <c r="I102" s="11">
        <f t="shared" ca="1" si="20"/>
        <v>18</v>
      </c>
      <c r="J102" s="9" t="str">
        <f t="shared" ca="1" si="30"/>
        <v>NOT DUE</v>
      </c>
      <c r="K102" s="31"/>
      <c r="L102" s="10"/>
    </row>
    <row r="103" spans="1:12" ht="25.5" x14ac:dyDescent="0.25">
      <c r="A103" s="9" t="s">
        <v>1827</v>
      </c>
      <c r="B103" s="51" t="s">
        <v>1700</v>
      </c>
      <c r="C103" s="54" t="s">
        <v>1826</v>
      </c>
      <c r="D103" s="52" t="s">
        <v>1703</v>
      </c>
      <c r="E103" s="7">
        <v>43970</v>
      </c>
      <c r="F103" s="7">
        <v>44353</v>
      </c>
      <c r="G103" s="13"/>
      <c r="H103" s="8">
        <f>F103+365</f>
        <v>44718</v>
      </c>
      <c r="I103" s="11">
        <f t="shared" ca="1" si="20"/>
        <v>125</v>
      </c>
      <c r="J103" s="9" t="str">
        <f t="shared" ca="1" si="30"/>
        <v>NOT DUE</v>
      </c>
      <c r="K103" s="31"/>
      <c r="L103" s="10"/>
    </row>
    <row r="104" spans="1:12" ht="25.5" x14ac:dyDescent="0.25">
      <c r="A104" s="9" t="s">
        <v>1828</v>
      </c>
      <c r="B104" s="51" t="s">
        <v>1700</v>
      </c>
      <c r="C104" s="54" t="s">
        <v>1829</v>
      </c>
      <c r="D104" s="52" t="s">
        <v>1706</v>
      </c>
      <c r="E104" s="7">
        <v>43970</v>
      </c>
      <c r="F104" s="7">
        <v>43709</v>
      </c>
      <c r="G104" s="13"/>
      <c r="H104" s="8">
        <f>F104+1825</f>
        <v>45534</v>
      </c>
      <c r="I104" s="11">
        <f t="shared" ca="1" si="20"/>
        <v>941</v>
      </c>
      <c r="J104" s="9" t="str">
        <f t="shared" ca="1" si="30"/>
        <v>NOT DUE</v>
      </c>
      <c r="K104" s="31"/>
      <c r="L104" s="10"/>
    </row>
    <row r="105" spans="1:12" ht="25.5" x14ac:dyDescent="0.25">
      <c r="A105" s="9" t="s">
        <v>1830</v>
      </c>
      <c r="B105" s="47" t="s">
        <v>1700</v>
      </c>
      <c r="C105" s="55" t="s">
        <v>1831</v>
      </c>
      <c r="D105" s="49" t="s">
        <v>1469</v>
      </c>
      <c r="E105" s="7">
        <v>43970</v>
      </c>
      <c r="F105" s="7">
        <v>44581</v>
      </c>
      <c r="G105" s="13"/>
      <c r="H105" s="8">
        <f t="shared" ref="H105" si="33">F105+30</f>
        <v>44611</v>
      </c>
      <c r="I105" s="11">
        <f t="shared" ca="1" si="20"/>
        <v>18</v>
      </c>
      <c r="J105" s="9" t="str">
        <f t="shared" ca="1" si="30"/>
        <v>NOT DUE</v>
      </c>
      <c r="K105" s="31"/>
      <c r="L105" s="10"/>
    </row>
    <row r="106" spans="1:12" ht="25.5" x14ac:dyDescent="0.25">
      <c r="A106" s="9" t="s">
        <v>1832</v>
      </c>
      <c r="B106" s="47" t="s">
        <v>1700</v>
      </c>
      <c r="C106" s="55" t="s">
        <v>1831</v>
      </c>
      <c r="D106" s="49" t="s">
        <v>1703</v>
      </c>
      <c r="E106" s="7">
        <v>43970</v>
      </c>
      <c r="F106" s="7">
        <v>44353</v>
      </c>
      <c r="G106" s="13"/>
      <c r="H106" s="8">
        <f>F106+365</f>
        <v>44718</v>
      </c>
      <c r="I106" s="11">
        <f t="shared" ca="1" si="20"/>
        <v>125</v>
      </c>
      <c r="J106" s="9" t="str">
        <f t="shared" ca="1" si="30"/>
        <v>NOT DUE</v>
      </c>
      <c r="K106" s="31"/>
      <c r="L106" s="10"/>
    </row>
    <row r="107" spans="1:12" ht="25.5" x14ac:dyDescent="0.25">
      <c r="A107" s="9" t="s">
        <v>1833</v>
      </c>
      <c r="B107" s="47" t="s">
        <v>1700</v>
      </c>
      <c r="C107" s="55" t="s">
        <v>1834</v>
      </c>
      <c r="D107" s="49" t="s">
        <v>1706</v>
      </c>
      <c r="E107" s="7">
        <v>43970</v>
      </c>
      <c r="F107" s="7">
        <v>43709</v>
      </c>
      <c r="G107" s="13"/>
      <c r="H107" s="8">
        <f>F107+1825</f>
        <v>45534</v>
      </c>
      <c r="I107" s="11">
        <f t="shared" ca="1" si="20"/>
        <v>941</v>
      </c>
      <c r="J107" s="9" t="str">
        <f t="shared" ca="1" si="30"/>
        <v>NOT DUE</v>
      </c>
      <c r="K107" s="31"/>
      <c r="L107" s="10"/>
    </row>
    <row r="108" spans="1:12" ht="25.5" x14ac:dyDescent="0.25">
      <c r="A108" s="9" t="s">
        <v>1835</v>
      </c>
      <c r="B108" s="51" t="s">
        <v>1700</v>
      </c>
      <c r="C108" s="54" t="s">
        <v>1836</v>
      </c>
      <c r="D108" s="52" t="s">
        <v>1469</v>
      </c>
      <c r="E108" s="7">
        <v>43970</v>
      </c>
      <c r="F108" s="7">
        <v>44581</v>
      </c>
      <c r="G108" s="13"/>
      <c r="H108" s="8">
        <f t="shared" ref="H108" si="34">F108+30</f>
        <v>44611</v>
      </c>
      <c r="I108" s="11">
        <f t="shared" ca="1" si="20"/>
        <v>18</v>
      </c>
      <c r="J108" s="9" t="str">
        <f t="shared" ca="1" si="30"/>
        <v>NOT DUE</v>
      </c>
      <c r="K108" s="31"/>
      <c r="L108" s="10"/>
    </row>
    <row r="109" spans="1:12" ht="25.5" x14ac:dyDescent="0.25">
      <c r="A109" s="9" t="s">
        <v>1837</v>
      </c>
      <c r="B109" s="51" t="s">
        <v>1700</v>
      </c>
      <c r="C109" s="54" t="s">
        <v>1836</v>
      </c>
      <c r="D109" s="52" t="s">
        <v>1703</v>
      </c>
      <c r="E109" s="7">
        <v>43970</v>
      </c>
      <c r="F109" s="7">
        <v>44353</v>
      </c>
      <c r="G109" s="13"/>
      <c r="H109" s="8">
        <f>F109+365</f>
        <v>44718</v>
      </c>
      <c r="I109" s="11">
        <f t="shared" ca="1" si="20"/>
        <v>125</v>
      </c>
      <c r="J109" s="9" t="str">
        <f t="shared" ca="1" si="30"/>
        <v>NOT DUE</v>
      </c>
      <c r="K109" s="31"/>
      <c r="L109" s="10"/>
    </row>
    <row r="110" spans="1:12" ht="25.5" x14ac:dyDescent="0.25">
      <c r="A110" s="9" t="s">
        <v>1838</v>
      </c>
      <c r="B110" s="51" t="s">
        <v>1700</v>
      </c>
      <c r="C110" s="54" t="s">
        <v>1839</v>
      </c>
      <c r="D110" s="52" t="s">
        <v>1706</v>
      </c>
      <c r="E110" s="7">
        <v>43970</v>
      </c>
      <c r="F110" s="7">
        <v>43709</v>
      </c>
      <c r="G110" s="13"/>
      <c r="H110" s="8">
        <f>F110+1825</f>
        <v>45534</v>
      </c>
      <c r="I110" s="11">
        <f t="shared" ca="1" si="20"/>
        <v>941</v>
      </c>
      <c r="J110" s="9" t="str">
        <f t="shared" ca="1" si="30"/>
        <v>NOT DUE</v>
      </c>
      <c r="K110" s="31"/>
      <c r="L110" s="10"/>
    </row>
    <row r="111" spans="1:12" ht="25.5" x14ac:dyDescent="0.25">
      <c r="A111" s="9" t="s">
        <v>1840</v>
      </c>
      <c r="B111" s="47" t="s">
        <v>1700</v>
      </c>
      <c r="C111" s="55" t="s">
        <v>1841</v>
      </c>
      <c r="D111" s="49" t="s">
        <v>1469</v>
      </c>
      <c r="E111" s="7">
        <v>43970</v>
      </c>
      <c r="F111" s="7">
        <v>44581</v>
      </c>
      <c r="G111" s="13"/>
      <c r="H111" s="8">
        <f t="shared" ref="H111" si="35">F111+30</f>
        <v>44611</v>
      </c>
      <c r="I111" s="11">
        <f t="shared" ca="1" si="20"/>
        <v>18</v>
      </c>
      <c r="J111" s="9" t="str">
        <f t="shared" ca="1" si="30"/>
        <v>NOT DUE</v>
      </c>
      <c r="K111" s="31"/>
      <c r="L111" s="10"/>
    </row>
    <row r="112" spans="1:12" ht="25.5" x14ac:dyDescent="0.25">
      <c r="A112" s="9" t="s">
        <v>1842</v>
      </c>
      <c r="B112" s="47" t="s">
        <v>1700</v>
      </c>
      <c r="C112" s="55" t="s">
        <v>1841</v>
      </c>
      <c r="D112" s="49" t="s">
        <v>1703</v>
      </c>
      <c r="E112" s="7">
        <v>43970</v>
      </c>
      <c r="F112" s="7">
        <v>44353</v>
      </c>
      <c r="G112" s="13"/>
      <c r="H112" s="8">
        <f>F112+365</f>
        <v>44718</v>
      </c>
      <c r="I112" s="11">
        <f t="shared" ca="1" si="20"/>
        <v>125</v>
      </c>
      <c r="J112" s="9" t="str">
        <f t="shared" ca="1" si="30"/>
        <v>NOT DUE</v>
      </c>
      <c r="K112" s="31"/>
      <c r="L112" s="10"/>
    </row>
    <row r="113" spans="1:12" ht="25.5" x14ac:dyDescent="0.25">
      <c r="A113" s="9" t="s">
        <v>1843</v>
      </c>
      <c r="B113" s="47" t="s">
        <v>1700</v>
      </c>
      <c r="C113" s="55" t="s">
        <v>1844</v>
      </c>
      <c r="D113" s="49" t="s">
        <v>1706</v>
      </c>
      <c r="E113" s="7">
        <v>43970</v>
      </c>
      <c r="F113" s="7">
        <v>43709</v>
      </c>
      <c r="G113" s="13"/>
      <c r="H113" s="8">
        <f>F113+1825</f>
        <v>45534</v>
      </c>
      <c r="I113" s="11">
        <f t="shared" ca="1" si="20"/>
        <v>941</v>
      </c>
      <c r="J113" s="9" t="str">
        <f t="shared" ca="1" si="30"/>
        <v>NOT DUE</v>
      </c>
      <c r="K113" s="31"/>
      <c r="L113" s="10"/>
    </row>
    <row r="114" spans="1:12" ht="25.5" x14ac:dyDescent="0.25">
      <c r="A114" s="9" t="s">
        <v>1845</v>
      </c>
      <c r="B114" s="51" t="s">
        <v>1700</v>
      </c>
      <c r="C114" s="56" t="s">
        <v>1846</v>
      </c>
      <c r="D114" s="52" t="s">
        <v>1469</v>
      </c>
      <c r="E114" s="7">
        <v>43970</v>
      </c>
      <c r="F114" s="7">
        <v>44581</v>
      </c>
      <c r="G114" s="13"/>
      <c r="H114" s="8">
        <f t="shared" ref="H114" si="36">F114+30</f>
        <v>44611</v>
      </c>
      <c r="I114" s="11">
        <f t="shared" ca="1" si="20"/>
        <v>18</v>
      </c>
      <c r="J114" s="9" t="str">
        <f t="shared" ca="1" si="30"/>
        <v>NOT DUE</v>
      </c>
      <c r="K114" s="31"/>
      <c r="L114" s="10"/>
    </row>
    <row r="115" spans="1:12" ht="25.5" x14ac:dyDescent="0.25">
      <c r="A115" s="9" t="s">
        <v>1847</v>
      </c>
      <c r="B115" s="51" t="s">
        <v>1700</v>
      </c>
      <c r="C115" s="56" t="s">
        <v>1846</v>
      </c>
      <c r="D115" s="52" t="s">
        <v>1703</v>
      </c>
      <c r="E115" s="7">
        <v>43970</v>
      </c>
      <c r="F115" s="7">
        <v>44353</v>
      </c>
      <c r="G115" s="13"/>
      <c r="H115" s="8">
        <f>F115+365</f>
        <v>44718</v>
      </c>
      <c r="I115" s="11">
        <f t="shared" ca="1" si="20"/>
        <v>125</v>
      </c>
      <c r="J115" s="9" t="str">
        <f t="shared" ca="1" si="30"/>
        <v>NOT DUE</v>
      </c>
      <c r="K115" s="31"/>
      <c r="L115" s="10"/>
    </row>
    <row r="116" spans="1:12" ht="25.5" x14ac:dyDescent="0.25">
      <c r="A116" s="9" t="s">
        <v>1848</v>
      </c>
      <c r="B116" s="51" t="s">
        <v>1700</v>
      </c>
      <c r="C116" s="56" t="s">
        <v>1849</v>
      </c>
      <c r="D116" s="52" t="s">
        <v>1706</v>
      </c>
      <c r="E116" s="7">
        <v>43970</v>
      </c>
      <c r="F116" s="7">
        <v>43709</v>
      </c>
      <c r="G116" s="13"/>
      <c r="H116" s="8">
        <f>F116+1825</f>
        <v>45534</v>
      </c>
      <c r="I116" s="11">
        <f t="shared" ca="1" si="20"/>
        <v>941</v>
      </c>
      <c r="J116" s="9" t="str">
        <f t="shared" ca="1" si="30"/>
        <v>NOT DUE</v>
      </c>
      <c r="K116" s="31"/>
      <c r="L116" s="10"/>
    </row>
    <row r="117" spans="1:12" ht="25.5" x14ac:dyDescent="0.25">
      <c r="A117" s="9" t="s">
        <v>1850</v>
      </c>
      <c r="B117" s="47" t="s">
        <v>1700</v>
      </c>
      <c r="C117" s="55" t="s">
        <v>1851</v>
      </c>
      <c r="D117" s="49" t="s">
        <v>1469</v>
      </c>
      <c r="E117" s="7">
        <v>43970</v>
      </c>
      <c r="F117" s="7">
        <v>44581</v>
      </c>
      <c r="G117" s="13"/>
      <c r="H117" s="8">
        <f t="shared" ref="H117" si="37">F117+30</f>
        <v>44611</v>
      </c>
      <c r="I117" s="11">
        <f t="shared" ca="1" si="20"/>
        <v>18</v>
      </c>
      <c r="J117" s="9" t="str">
        <f t="shared" ca="1" si="30"/>
        <v>NOT DUE</v>
      </c>
      <c r="K117" s="31"/>
      <c r="L117" s="10"/>
    </row>
    <row r="118" spans="1:12" ht="25.5" x14ac:dyDescent="0.25">
      <c r="A118" s="9" t="s">
        <v>1852</v>
      </c>
      <c r="B118" s="47" t="s">
        <v>1700</v>
      </c>
      <c r="C118" s="55" t="s">
        <v>1851</v>
      </c>
      <c r="D118" s="49" t="s">
        <v>1703</v>
      </c>
      <c r="E118" s="7">
        <v>43970</v>
      </c>
      <c r="F118" s="7">
        <v>44353</v>
      </c>
      <c r="G118" s="13"/>
      <c r="H118" s="8">
        <f>F118+365</f>
        <v>44718</v>
      </c>
      <c r="I118" s="11">
        <f t="shared" ca="1" si="20"/>
        <v>125</v>
      </c>
      <c r="J118" s="9" t="str">
        <f t="shared" ca="1" si="30"/>
        <v>NOT DUE</v>
      </c>
      <c r="K118" s="31"/>
      <c r="L118" s="10"/>
    </row>
    <row r="119" spans="1:12" ht="25.5" x14ac:dyDescent="0.25">
      <c r="A119" s="9" t="s">
        <v>1853</v>
      </c>
      <c r="B119" s="47" t="s">
        <v>1700</v>
      </c>
      <c r="C119" s="55" t="s">
        <v>1854</v>
      </c>
      <c r="D119" s="49" t="s">
        <v>1706</v>
      </c>
      <c r="E119" s="7">
        <v>43970</v>
      </c>
      <c r="F119" s="7">
        <v>43709</v>
      </c>
      <c r="G119" s="13"/>
      <c r="H119" s="8">
        <f>F119+1825</f>
        <v>45534</v>
      </c>
      <c r="I119" s="11">
        <f t="shared" ca="1" si="20"/>
        <v>941</v>
      </c>
      <c r="J119" s="9" t="str">
        <f t="shared" ca="1" si="30"/>
        <v>NOT DUE</v>
      </c>
      <c r="K119" s="31"/>
      <c r="L119" s="10"/>
    </row>
    <row r="120" spans="1:12" ht="25.5" x14ac:dyDescent="0.25">
      <c r="A120" s="9" t="s">
        <v>1855</v>
      </c>
      <c r="B120" s="51" t="s">
        <v>1700</v>
      </c>
      <c r="C120" s="56" t="s">
        <v>1856</v>
      </c>
      <c r="D120" s="52" t="s">
        <v>1469</v>
      </c>
      <c r="E120" s="7">
        <v>43970</v>
      </c>
      <c r="F120" s="7">
        <v>44581</v>
      </c>
      <c r="G120" s="13"/>
      <c r="H120" s="8">
        <f t="shared" ref="H120" si="38">F120+30</f>
        <v>44611</v>
      </c>
      <c r="I120" s="11">
        <f t="shared" ca="1" si="20"/>
        <v>18</v>
      </c>
      <c r="J120" s="9" t="str">
        <f t="shared" ca="1" si="30"/>
        <v>NOT DUE</v>
      </c>
      <c r="K120" s="31"/>
      <c r="L120" s="10"/>
    </row>
    <row r="121" spans="1:12" ht="25.5" x14ac:dyDescent="0.25">
      <c r="A121" s="9" t="s">
        <v>1857</v>
      </c>
      <c r="B121" s="51" t="s">
        <v>1700</v>
      </c>
      <c r="C121" s="56" t="s">
        <v>1856</v>
      </c>
      <c r="D121" s="52" t="s">
        <v>1703</v>
      </c>
      <c r="E121" s="7">
        <v>43970</v>
      </c>
      <c r="F121" s="7">
        <v>44353</v>
      </c>
      <c r="G121" s="13"/>
      <c r="H121" s="8">
        <f>F121+365</f>
        <v>44718</v>
      </c>
      <c r="I121" s="11">
        <f t="shared" ca="1" si="20"/>
        <v>125</v>
      </c>
      <c r="J121" s="9" t="str">
        <f t="shared" ca="1" si="30"/>
        <v>NOT DUE</v>
      </c>
      <c r="K121" s="31"/>
      <c r="L121" s="10"/>
    </row>
    <row r="122" spans="1:12" ht="25.5" x14ac:dyDescent="0.25">
      <c r="A122" s="9" t="s">
        <v>1858</v>
      </c>
      <c r="B122" s="51" t="s">
        <v>1700</v>
      </c>
      <c r="C122" s="56" t="s">
        <v>1856</v>
      </c>
      <c r="D122" s="52" t="s">
        <v>1706</v>
      </c>
      <c r="E122" s="7">
        <v>43970</v>
      </c>
      <c r="F122" s="7">
        <v>43709</v>
      </c>
      <c r="G122" s="13"/>
      <c r="H122" s="8">
        <f>F122+1825</f>
        <v>45534</v>
      </c>
      <c r="I122" s="11">
        <f t="shared" ca="1" si="20"/>
        <v>941</v>
      </c>
      <c r="J122" s="9" t="str">
        <f t="shared" ca="1" si="30"/>
        <v>NOT DUE</v>
      </c>
      <c r="K122" s="31"/>
      <c r="L122" s="10"/>
    </row>
    <row r="123" spans="1:12" ht="25.5" x14ac:dyDescent="0.25">
      <c r="A123" s="9" t="s">
        <v>1859</v>
      </c>
      <c r="B123" s="47" t="s">
        <v>1700</v>
      </c>
      <c r="C123" s="55" t="s">
        <v>1856</v>
      </c>
      <c r="D123" s="49" t="s">
        <v>1469</v>
      </c>
      <c r="E123" s="7">
        <v>43970</v>
      </c>
      <c r="F123" s="7">
        <v>44581</v>
      </c>
      <c r="G123" s="13"/>
      <c r="H123" s="8">
        <f t="shared" ref="H123" si="39">F123+30</f>
        <v>44611</v>
      </c>
      <c r="I123" s="11">
        <f t="shared" ca="1" si="20"/>
        <v>18</v>
      </c>
      <c r="J123" s="9" t="str">
        <f t="shared" ca="1" si="30"/>
        <v>NOT DUE</v>
      </c>
      <c r="K123" s="31"/>
      <c r="L123" s="10"/>
    </row>
    <row r="124" spans="1:12" ht="25.5" x14ac:dyDescent="0.25">
      <c r="A124" s="9" t="s">
        <v>1860</v>
      </c>
      <c r="B124" s="47" t="s">
        <v>1700</v>
      </c>
      <c r="C124" s="55" t="s">
        <v>1856</v>
      </c>
      <c r="D124" s="49" t="s">
        <v>1703</v>
      </c>
      <c r="E124" s="7">
        <v>43970</v>
      </c>
      <c r="F124" s="7">
        <v>44353</v>
      </c>
      <c r="G124" s="13"/>
      <c r="H124" s="8">
        <f>F124+365</f>
        <v>44718</v>
      </c>
      <c r="I124" s="11">
        <f t="shared" ca="1" si="20"/>
        <v>125</v>
      </c>
      <c r="J124" s="9" t="str">
        <f t="shared" ca="1" si="30"/>
        <v>NOT DUE</v>
      </c>
      <c r="K124" s="31"/>
      <c r="L124" s="10"/>
    </row>
    <row r="125" spans="1:12" ht="25.5" x14ac:dyDescent="0.25">
      <c r="A125" s="9" t="s">
        <v>1861</v>
      </c>
      <c r="B125" s="47" t="s">
        <v>1700</v>
      </c>
      <c r="C125" s="55" t="s">
        <v>1856</v>
      </c>
      <c r="D125" s="49" t="s">
        <v>1706</v>
      </c>
      <c r="E125" s="7">
        <v>43970</v>
      </c>
      <c r="F125" s="7">
        <v>43709</v>
      </c>
      <c r="G125" s="13"/>
      <c r="H125" s="8">
        <f>F125+1825</f>
        <v>45534</v>
      </c>
      <c r="I125" s="11">
        <f t="shared" ca="1" si="20"/>
        <v>941</v>
      </c>
      <c r="J125" s="9" t="str">
        <f t="shared" ca="1" si="30"/>
        <v>NOT DUE</v>
      </c>
      <c r="K125" s="31"/>
      <c r="L125" s="10"/>
    </row>
    <row r="126" spans="1:12" ht="25.5" x14ac:dyDescent="0.25">
      <c r="A126" s="9" t="s">
        <v>1862</v>
      </c>
      <c r="B126" s="51" t="s">
        <v>1700</v>
      </c>
      <c r="C126" s="56" t="s">
        <v>1856</v>
      </c>
      <c r="D126" s="52" t="s">
        <v>1469</v>
      </c>
      <c r="E126" s="7">
        <v>43970</v>
      </c>
      <c r="F126" s="7">
        <v>44581</v>
      </c>
      <c r="G126" s="13"/>
      <c r="H126" s="8">
        <f t="shared" ref="H126" si="40">F126+30</f>
        <v>44611</v>
      </c>
      <c r="I126" s="11">
        <f t="shared" ca="1" si="20"/>
        <v>18</v>
      </c>
      <c r="J126" s="9" t="str">
        <f t="shared" ca="1" si="30"/>
        <v>NOT DUE</v>
      </c>
      <c r="K126" s="31"/>
      <c r="L126" s="10"/>
    </row>
    <row r="127" spans="1:12" ht="25.5" x14ac:dyDescent="0.25">
      <c r="A127" s="9" t="s">
        <v>1863</v>
      </c>
      <c r="B127" s="51" t="s">
        <v>1700</v>
      </c>
      <c r="C127" s="56" t="s">
        <v>1856</v>
      </c>
      <c r="D127" s="52" t="s">
        <v>1703</v>
      </c>
      <c r="E127" s="7">
        <v>43970</v>
      </c>
      <c r="F127" s="7">
        <v>44353</v>
      </c>
      <c r="G127" s="13"/>
      <c r="H127" s="8">
        <f>F127+365</f>
        <v>44718</v>
      </c>
      <c r="I127" s="11">
        <f t="shared" ca="1" si="20"/>
        <v>125</v>
      </c>
      <c r="J127" s="9" t="str">
        <f t="shared" ca="1" si="30"/>
        <v>NOT DUE</v>
      </c>
      <c r="K127" s="31"/>
      <c r="L127" s="10"/>
    </row>
    <row r="128" spans="1:12" ht="25.5" x14ac:dyDescent="0.25">
      <c r="A128" s="9" t="s">
        <v>1864</v>
      </c>
      <c r="B128" s="51" t="s">
        <v>1700</v>
      </c>
      <c r="C128" s="56" t="s">
        <v>1856</v>
      </c>
      <c r="D128" s="52" t="s">
        <v>1706</v>
      </c>
      <c r="E128" s="7">
        <v>43970</v>
      </c>
      <c r="F128" s="7">
        <v>43709</v>
      </c>
      <c r="G128" s="13"/>
      <c r="H128" s="8">
        <f>F128+1825</f>
        <v>45534</v>
      </c>
      <c r="I128" s="11">
        <f t="shared" ca="1" si="20"/>
        <v>941</v>
      </c>
      <c r="J128" s="9" t="str">
        <f t="shared" ca="1" si="30"/>
        <v>NOT DUE</v>
      </c>
      <c r="K128" s="31"/>
      <c r="L128" s="10"/>
    </row>
    <row r="129" spans="1:12" ht="25.5" x14ac:dyDescent="0.25">
      <c r="A129" s="9" t="s">
        <v>1865</v>
      </c>
      <c r="B129" s="47" t="s">
        <v>1700</v>
      </c>
      <c r="C129" s="55" t="s">
        <v>1866</v>
      </c>
      <c r="D129" s="49" t="s">
        <v>1469</v>
      </c>
      <c r="E129" s="7">
        <v>43970</v>
      </c>
      <c r="F129" s="7">
        <v>44581</v>
      </c>
      <c r="G129" s="13"/>
      <c r="H129" s="8">
        <f t="shared" ref="H129" si="41">F129+30</f>
        <v>44611</v>
      </c>
      <c r="I129" s="11">
        <f t="shared" ca="1" si="20"/>
        <v>18</v>
      </c>
      <c r="J129" s="9" t="str">
        <f t="shared" ca="1" si="30"/>
        <v>NOT DUE</v>
      </c>
      <c r="K129" s="31"/>
      <c r="L129" s="10"/>
    </row>
    <row r="130" spans="1:12" ht="25.5" x14ac:dyDescent="0.25">
      <c r="A130" s="9" t="s">
        <v>1867</v>
      </c>
      <c r="B130" s="47" t="s">
        <v>1700</v>
      </c>
      <c r="C130" s="55" t="s">
        <v>1866</v>
      </c>
      <c r="D130" s="49" t="s">
        <v>1703</v>
      </c>
      <c r="E130" s="7">
        <v>43970</v>
      </c>
      <c r="F130" s="7">
        <v>44353</v>
      </c>
      <c r="G130" s="13"/>
      <c r="H130" s="8">
        <f>F130+365</f>
        <v>44718</v>
      </c>
      <c r="I130" s="11">
        <f t="shared" ca="1" si="20"/>
        <v>125</v>
      </c>
      <c r="J130" s="9" t="str">
        <f t="shared" ca="1" si="30"/>
        <v>NOT DUE</v>
      </c>
      <c r="K130" s="31"/>
      <c r="L130" s="10"/>
    </row>
    <row r="131" spans="1:12" ht="25.5" x14ac:dyDescent="0.25">
      <c r="A131" s="9" t="s">
        <v>1868</v>
      </c>
      <c r="B131" s="47" t="s">
        <v>1700</v>
      </c>
      <c r="C131" s="55" t="s">
        <v>1869</v>
      </c>
      <c r="D131" s="49" t="s">
        <v>1706</v>
      </c>
      <c r="E131" s="7">
        <v>43970</v>
      </c>
      <c r="F131" s="7">
        <v>43709</v>
      </c>
      <c r="G131" s="13"/>
      <c r="H131" s="8">
        <f>F131+1825</f>
        <v>45534</v>
      </c>
      <c r="I131" s="11">
        <f t="shared" ca="1" si="20"/>
        <v>941</v>
      </c>
      <c r="J131" s="9" t="str">
        <f t="shared" ca="1" si="30"/>
        <v>NOT DUE</v>
      </c>
      <c r="K131" s="31"/>
      <c r="L131" s="10"/>
    </row>
    <row r="132" spans="1:12" ht="25.5" x14ac:dyDescent="0.25">
      <c r="A132" s="9" t="s">
        <v>1870</v>
      </c>
      <c r="B132" s="51" t="s">
        <v>1700</v>
      </c>
      <c r="C132" s="56" t="s">
        <v>1871</v>
      </c>
      <c r="D132" s="52" t="s">
        <v>1469</v>
      </c>
      <c r="E132" s="7">
        <v>43970</v>
      </c>
      <c r="F132" s="7">
        <v>44581</v>
      </c>
      <c r="G132" s="13"/>
      <c r="H132" s="8">
        <f t="shared" ref="H132" si="42">F132+30</f>
        <v>44611</v>
      </c>
      <c r="I132" s="11">
        <f t="shared" ca="1" si="20"/>
        <v>18</v>
      </c>
      <c r="J132" s="9" t="str">
        <f t="shared" ca="1" si="30"/>
        <v>NOT DUE</v>
      </c>
      <c r="K132" s="31"/>
      <c r="L132" s="10"/>
    </row>
    <row r="133" spans="1:12" ht="25.5" x14ac:dyDescent="0.25">
      <c r="A133" s="9" t="s">
        <v>1872</v>
      </c>
      <c r="B133" s="51" t="s">
        <v>1700</v>
      </c>
      <c r="C133" s="56" t="s">
        <v>1871</v>
      </c>
      <c r="D133" s="52" t="s">
        <v>1703</v>
      </c>
      <c r="E133" s="7">
        <v>43970</v>
      </c>
      <c r="F133" s="7">
        <v>44353</v>
      </c>
      <c r="G133" s="13"/>
      <c r="H133" s="8">
        <f>F133+365</f>
        <v>44718</v>
      </c>
      <c r="I133" s="11">
        <f t="shared" ca="1" si="20"/>
        <v>125</v>
      </c>
      <c r="J133" s="9" t="str">
        <f t="shared" ca="1" si="30"/>
        <v>NOT DUE</v>
      </c>
      <c r="K133" s="31"/>
      <c r="L133" s="10"/>
    </row>
    <row r="134" spans="1:12" ht="25.5" x14ac:dyDescent="0.25">
      <c r="A134" s="9" t="s">
        <v>1873</v>
      </c>
      <c r="B134" s="51" t="s">
        <v>1700</v>
      </c>
      <c r="C134" s="56" t="s">
        <v>1874</v>
      </c>
      <c r="D134" s="52" t="s">
        <v>1706</v>
      </c>
      <c r="E134" s="7">
        <v>43970</v>
      </c>
      <c r="F134" s="7">
        <v>43709</v>
      </c>
      <c r="G134" s="13"/>
      <c r="H134" s="8">
        <f>F134+1825</f>
        <v>45534</v>
      </c>
      <c r="I134" s="11">
        <f t="shared" ca="1" si="20"/>
        <v>941</v>
      </c>
      <c r="J134" s="9" t="str">
        <f t="shared" ca="1" si="30"/>
        <v>NOT DUE</v>
      </c>
      <c r="K134" s="31"/>
      <c r="L134" s="10"/>
    </row>
    <row r="135" spans="1:12" ht="25.5" x14ac:dyDescent="0.25">
      <c r="A135" s="9" t="s">
        <v>1875</v>
      </c>
      <c r="B135" s="47" t="s">
        <v>1700</v>
      </c>
      <c r="C135" s="55" t="s">
        <v>1871</v>
      </c>
      <c r="D135" s="49" t="s">
        <v>1469</v>
      </c>
      <c r="E135" s="7">
        <v>43970</v>
      </c>
      <c r="F135" s="7">
        <v>44581</v>
      </c>
      <c r="G135" s="13"/>
      <c r="H135" s="8">
        <f t="shared" ref="H135" si="43">F135+30</f>
        <v>44611</v>
      </c>
      <c r="I135" s="11">
        <f t="shared" ca="1" si="20"/>
        <v>18</v>
      </c>
      <c r="J135" s="9" t="str">
        <f t="shared" ca="1" si="30"/>
        <v>NOT DUE</v>
      </c>
      <c r="K135" s="31"/>
      <c r="L135" s="10"/>
    </row>
    <row r="136" spans="1:12" ht="25.5" x14ac:dyDescent="0.25">
      <c r="A136" s="9" t="s">
        <v>1876</v>
      </c>
      <c r="B136" s="47" t="s">
        <v>1700</v>
      </c>
      <c r="C136" s="55" t="s">
        <v>1871</v>
      </c>
      <c r="D136" s="49" t="s">
        <v>1703</v>
      </c>
      <c r="E136" s="7">
        <v>43970</v>
      </c>
      <c r="F136" s="7">
        <v>44353</v>
      </c>
      <c r="G136" s="13"/>
      <c r="H136" s="8">
        <f>F136+365</f>
        <v>44718</v>
      </c>
      <c r="I136" s="11">
        <f t="shared" ref="I136:I199" ca="1" si="44">IF(ISBLANK(H136),"",H136-DATE(YEAR(NOW()),MONTH(NOW()),DAY(NOW())))</f>
        <v>125</v>
      </c>
      <c r="J136" s="9" t="str">
        <f t="shared" ca="1" si="30"/>
        <v>NOT DUE</v>
      </c>
      <c r="K136" s="31"/>
      <c r="L136" s="10"/>
    </row>
    <row r="137" spans="1:12" ht="25.5" x14ac:dyDescent="0.25">
      <c r="A137" s="9" t="s">
        <v>1877</v>
      </c>
      <c r="B137" s="47" t="s">
        <v>1700</v>
      </c>
      <c r="C137" s="55" t="s">
        <v>1874</v>
      </c>
      <c r="D137" s="49" t="s">
        <v>1706</v>
      </c>
      <c r="E137" s="7">
        <v>43970</v>
      </c>
      <c r="F137" s="7">
        <v>43709</v>
      </c>
      <c r="G137" s="13"/>
      <c r="H137" s="8">
        <f>F137+1825</f>
        <v>45534</v>
      </c>
      <c r="I137" s="11">
        <f t="shared" ca="1" si="44"/>
        <v>941</v>
      </c>
      <c r="J137" s="9" t="str">
        <f t="shared" ca="1" si="30"/>
        <v>NOT DUE</v>
      </c>
      <c r="K137" s="31"/>
      <c r="L137" s="10"/>
    </row>
    <row r="138" spans="1:12" ht="25.5" x14ac:dyDescent="0.25">
      <c r="A138" s="9" t="s">
        <v>1878</v>
      </c>
      <c r="B138" s="51" t="s">
        <v>1700</v>
      </c>
      <c r="C138" s="56" t="s">
        <v>1879</v>
      </c>
      <c r="D138" s="52" t="s">
        <v>1469</v>
      </c>
      <c r="E138" s="7">
        <v>43970</v>
      </c>
      <c r="F138" s="7">
        <v>44581</v>
      </c>
      <c r="G138" s="13"/>
      <c r="H138" s="8">
        <f t="shared" ref="H138" si="45">F138+30</f>
        <v>44611</v>
      </c>
      <c r="I138" s="11">
        <f t="shared" ca="1" si="44"/>
        <v>18</v>
      </c>
      <c r="J138" s="9" t="str">
        <f t="shared" ca="1" si="30"/>
        <v>NOT DUE</v>
      </c>
      <c r="K138" s="31"/>
      <c r="L138" s="10"/>
    </row>
    <row r="139" spans="1:12" ht="25.5" x14ac:dyDescent="0.25">
      <c r="A139" s="9" t="s">
        <v>1880</v>
      </c>
      <c r="B139" s="51" t="s">
        <v>1700</v>
      </c>
      <c r="C139" s="56" t="s">
        <v>1879</v>
      </c>
      <c r="D139" s="52" t="s">
        <v>1703</v>
      </c>
      <c r="E139" s="7">
        <v>43970</v>
      </c>
      <c r="F139" s="7">
        <v>44353</v>
      </c>
      <c r="G139" s="13"/>
      <c r="H139" s="8">
        <f>F139+365</f>
        <v>44718</v>
      </c>
      <c r="I139" s="11">
        <f t="shared" ca="1" si="44"/>
        <v>125</v>
      </c>
      <c r="J139" s="9" t="str">
        <f t="shared" ca="1" si="30"/>
        <v>NOT DUE</v>
      </c>
      <c r="K139" s="31"/>
      <c r="L139" s="10"/>
    </row>
    <row r="140" spans="1:12" ht="25.5" x14ac:dyDescent="0.25">
      <c r="A140" s="9" t="s">
        <v>1881</v>
      </c>
      <c r="B140" s="51" t="s">
        <v>1700</v>
      </c>
      <c r="C140" s="56" t="s">
        <v>1882</v>
      </c>
      <c r="D140" s="52" t="s">
        <v>1706</v>
      </c>
      <c r="E140" s="7">
        <v>43970</v>
      </c>
      <c r="F140" s="7">
        <v>43709</v>
      </c>
      <c r="G140" s="13"/>
      <c r="H140" s="8">
        <f>F140+1825</f>
        <v>45534</v>
      </c>
      <c r="I140" s="11">
        <f t="shared" ca="1" si="44"/>
        <v>941</v>
      </c>
      <c r="J140" s="9" t="str">
        <f t="shared" ca="1" si="30"/>
        <v>NOT DUE</v>
      </c>
      <c r="K140" s="31"/>
      <c r="L140" s="10"/>
    </row>
    <row r="141" spans="1:12" ht="38.25" x14ac:dyDescent="0.25">
      <c r="A141" s="9" t="s">
        <v>1883</v>
      </c>
      <c r="B141" s="57" t="s">
        <v>1884</v>
      </c>
      <c r="C141" s="55" t="s">
        <v>1885</v>
      </c>
      <c r="D141" s="49" t="s">
        <v>1469</v>
      </c>
      <c r="E141" s="7">
        <v>43970</v>
      </c>
      <c r="F141" s="7">
        <v>44581</v>
      </c>
      <c r="G141" s="13"/>
      <c r="H141" s="8">
        <f t="shared" ref="H141" si="46">F141+30</f>
        <v>44611</v>
      </c>
      <c r="I141" s="11">
        <f t="shared" ca="1" si="44"/>
        <v>18</v>
      </c>
      <c r="J141" s="9" t="str">
        <f t="shared" ca="1" si="30"/>
        <v>NOT DUE</v>
      </c>
      <c r="K141" s="31"/>
      <c r="L141" s="10"/>
    </row>
    <row r="142" spans="1:12" ht="38.25" x14ac:dyDescent="0.25">
      <c r="A142" s="9" t="s">
        <v>1886</v>
      </c>
      <c r="B142" s="57" t="s">
        <v>1884</v>
      </c>
      <c r="C142" s="55" t="s">
        <v>1885</v>
      </c>
      <c r="D142" s="49" t="s">
        <v>1703</v>
      </c>
      <c r="E142" s="7">
        <v>43970</v>
      </c>
      <c r="F142" s="7">
        <v>44353</v>
      </c>
      <c r="G142" s="13"/>
      <c r="H142" s="8">
        <f>F142+365</f>
        <v>44718</v>
      </c>
      <c r="I142" s="11">
        <f t="shared" ca="1" si="44"/>
        <v>125</v>
      </c>
      <c r="J142" s="9" t="str">
        <f t="shared" ca="1" si="30"/>
        <v>NOT DUE</v>
      </c>
      <c r="K142" s="31"/>
      <c r="L142" s="10"/>
    </row>
    <row r="143" spans="1:12" ht="38.25" x14ac:dyDescent="0.25">
      <c r="A143" s="9" t="s">
        <v>1887</v>
      </c>
      <c r="B143" s="57" t="s">
        <v>1884</v>
      </c>
      <c r="C143" s="55" t="s">
        <v>1888</v>
      </c>
      <c r="D143" s="49" t="s">
        <v>1706</v>
      </c>
      <c r="E143" s="7">
        <v>43970</v>
      </c>
      <c r="F143" s="7">
        <v>43709</v>
      </c>
      <c r="G143" s="13"/>
      <c r="H143" s="8">
        <f>F143+1825</f>
        <v>45534</v>
      </c>
      <c r="I143" s="11">
        <f t="shared" ca="1" si="44"/>
        <v>941</v>
      </c>
      <c r="J143" s="9" t="str">
        <f t="shared" ca="1" si="30"/>
        <v>NOT DUE</v>
      </c>
      <c r="K143" s="31"/>
      <c r="L143" s="10"/>
    </row>
    <row r="144" spans="1:12" ht="38.25" x14ac:dyDescent="0.25">
      <c r="A144" s="9" t="s">
        <v>1889</v>
      </c>
      <c r="B144" s="58" t="s">
        <v>1884</v>
      </c>
      <c r="C144" s="56" t="s">
        <v>1890</v>
      </c>
      <c r="D144" s="52" t="s">
        <v>1469</v>
      </c>
      <c r="E144" s="7">
        <v>43970</v>
      </c>
      <c r="F144" s="7">
        <v>44581</v>
      </c>
      <c r="G144" s="13"/>
      <c r="H144" s="8">
        <f t="shared" ref="H144" si="47">F144+30</f>
        <v>44611</v>
      </c>
      <c r="I144" s="11">
        <f t="shared" ca="1" si="44"/>
        <v>18</v>
      </c>
      <c r="J144" s="9" t="str">
        <f t="shared" ca="1" si="30"/>
        <v>NOT DUE</v>
      </c>
      <c r="K144" s="31"/>
      <c r="L144" s="10"/>
    </row>
    <row r="145" spans="1:12" ht="38.25" x14ac:dyDescent="0.25">
      <c r="A145" s="9" t="s">
        <v>1891</v>
      </c>
      <c r="B145" s="58" t="s">
        <v>1884</v>
      </c>
      <c r="C145" s="56" t="s">
        <v>1890</v>
      </c>
      <c r="D145" s="52" t="s">
        <v>1703</v>
      </c>
      <c r="E145" s="7">
        <v>43970</v>
      </c>
      <c r="F145" s="7">
        <v>44353</v>
      </c>
      <c r="G145" s="13"/>
      <c r="H145" s="8">
        <f>F145+365</f>
        <v>44718</v>
      </c>
      <c r="I145" s="11">
        <f t="shared" ca="1" si="44"/>
        <v>125</v>
      </c>
      <c r="J145" s="9" t="str">
        <f t="shared" ca="1" si="30"/>
        <v>NOT DUE</v>
      </c>
      <c r="K145" s="31"/>
      <c r="L145" s="10"/>
    </row>
    <row r="146" spans="1:12" ht="38.25" x14ac:dyDescent="0.25">
      <c r="A146" s="9" t="s">
        <v>1892</v>
      </c>
      <c r="B146" s="58" t="s">
        <v>1884</v>
      </c>
      <c r="C146" s="56" t="s">
        <v>1893</v>
      </c>
      <c r="D146" s="52" t="s">
        <v>1706</v>
      </c>
      <c r="E146" s="7">
        <v>43970</v>
      </c>
      <c r="F146" s="7">
        <v>43709</v>
      </c>
      <c r="G146" s="13"/>
      <c r="H146" s="8">
        <f>F146+1825</f>
        <v>45534</v>
      </c>
      <c r="I146" s="11">
        <f t="shared" ca="1" si="44"/>
        <v>941</v>
      </c>
      <c r="J146" s="9" t="str">
        <f t="shared" ca="1" si="30"/>
        <v>NOT DUE</v>
      </c>
      <c r="K146" s="31"/>
      <c r="L146" s="10"/>
    </row>
    <row r="147" spans="1:12" ht="38.25" x14ac:dyDescent="0.25">
      <c r="A147" s="9" t="s">
        <v>1894</v>
      </c>
      <c r="B147" s="57" t="s">
        <v>1884</v>
      </c>
      <c r="C147" s="55" t="s">
        <v>1895</v>
      </c>
      <c r="D147" s="49" t="s">
        <v>1469</v>
      </c>
      <c r="E147" s="7">
        <v>43970</v>
      </c>
      <c r="F147" s="7">
        <v>44581</v>
      </c>
      <c r="G147" s="13"/>
      <c r="H147" s="8">
        <f t="shared" ref="H147" si="48">F147+30</f>
        <v>44611</v>
      </c>
      <c r="I147" s="11">
        <f t="shared" ca="1" si="44"/>
        <v>18</v>
      </c>
      <c r="J147" s="9" t="str">
        <f t="shared" ca="1" si="30"/>
        <v>NOT DUE</v>
      </c>
      <c r="K147" s="31"/>
      <c r="L147" s="10"/>
    </row>
    <row r="148" spans="1:12" ht="38.25" x14ac:dyDescent="0.25">
      <c r="A148" s="9" t="s">
        <v>1896</v>
      </c>
      <c r="B148" s="57" t="s">
        <v>1884</v>
      </c>
      <c r="C148" s="55" t="s">
        <v>1895</v>
      </c>
      <c r="D148" s="49" t="s">
        <v>1703</v>
      </c>
      <c r="E148" s="7">
        <v>43970</v>
      </c>
      <c r="F148" s="7">
        <v>44353</v>
      </c>
      <c r="G148" s="13"/>
      <c r="H148" s="8">
        <f>F148+365</f>
        <v>44718</v>
      </c>
      <c r="I148" s="11">
        <f t="shared" ca="1" si="44"/>
        <v>125</v>
      </c>
      <c r="J148" s="9" t="str">
        <f t="shared" ca="1" si="30"/>
        <v>NOT DUE</v>
      </c>
      <c r="K148" s="31"/>
      <c r="L148" s="10"/>
    </row>
    <row r="149" spans="1:12" ht="38.25" x14ac:dyDescent="0.25">
      <c r="A149" s="9" t="s">
        <v>1897</v>
      </c>
      <c r="B149" s="57" t="s">
        <v>1884</v>
      </c>
      <c r="C149" s="55" t="s">
        <v>1898</v>
      </c>
      <c r="D149" s="49" t="s">
        <v>1706</v>
      </c>
      <c r="E149" s="7">
        <v>43970</v>
      </c>
      <c r="F149" s="7">
        <v>43709</v>
      </c>
      <c r="G149" s="13"/>
      <c r="H149" s="8">
        <f>F149+1825</f>
        <v>45534</v>
      </c>
      <c r="I149" s="11">
        <f t="shared" ca="1" si="44"/>
        <v>941</v>
      </c>
      <c r="J149" s="9" t="str">
        <f t="shared" ca="1" si="30"/>
        <v>NOT DUE</v>
      </c>
      <c r="K149" s="31"/>
      <c r="L149" s="10"/>
    </row>
    <row r="150" spans="1:12" ht="38.25" x14ac:dyDescent="0.25">
      <c r="A150" s="9" t="s">
        <v>1899</v>
      </c>
      <c r="B150" s="58" t="s">
        <v>1884</v>
      </c>
      <c r="C150" s="56" t="s">
        <v>1900</v>
      </c>
      <c r="D150" s="52" t="s">
        <v>1469</v>
      </c>
      <c r="E150" s="7">
        <v>43970</v>
      </c>
      <c r="F150" s="7">
        <v>44581</v>
      </c>
      <c r="G150" s="13"/>
      <c r="H150" s="8">
        <f t="shared" ref="H150" si="49">F150+30</f>
        <v>44611</v>
      </c>
      <c r="I150" s="11">
        <f t="shared" ca="1" si="44"/>
        <v>18</v>
      </c>
      <c r="J150" s="9" t="str">
        <f t="shared" ca="1" si="30"/>
        <v>NOT DUE</v>
      </c>
      <c r="K150" s="31"/>
      <c r="L150" s="10"/>
    </row>
    <row r="151" spans="1:12" ht="38.25" x14ac:dyDescent="0.25">
      <c r="A151" s="9" t="s">
        <v>1901</v>
      </c>
      <c r="B151" s="58" t="s">
        <v>1884</v>
      </c>
      <c r="C151" s="56" t="s">
        <v>1900</v>
      </c>
      <c r="D151" s="52" t="s">
        <v>1703</v>
      </c>
      <c r="E151" s="7">
        <v>43970</v>
      </c>
      <c r="F151" s="7">
        <v>44353</v>
      </c>
      <c r="G151" s="13"/>
      <c r="H151" s="8">
        <f>F151+365</f>
        <v>44718</v>
      </c>
      <c r="I151" s="11">
        <f t="shared" ca="1" si="44"/>
        <v>125</v>
      </c>
      <c r="J151" s="9" t="str">
        <f t="shared" ca="1" si="30"/>
        <v>NOT DUE</v>
      </c>
      <c r="K151" s="31"/>
      <c r="L151" s="10"/>
    </row>
    <row r="152" spans="1:12" ht="38.25" x14ac:dyDescent="0.25">
      <c r="A152" s="9" t="s">
        <v>1902</v>
      </c>
      <c r="B152" s="58" t="s">
        <v>1884</v>
      </c>
      <c r="C152" s="56" t="s">
        <v>1903</v>
      </c>
      <c r="D152" s="52" t="s">
        <v>1706</v>
      </c>
      <c r="E152" s="7">
        <v>43970</v>
      </c>
      <c r="F152" s="7">
        <v>43709</v>
      </c>
      <c r="G152" s="13"/>
      <c r="H152" s="8">
        <f>F152+1825</f>
        <v>45534</v>
      </c>
      <c r="I152" s="11">
        <f t="shared" ca="1" si="44"/>
        <v>941</v>
      </c>
      <c r="J152" s="9" t="str">
        <f t="shared" ca="1" si="30"/>
        <v>NOT DUE</v>
      </c>
      <c r="K152" s="31"/>
      <c r="L152" s="10"/>
    </row>
    <row r="153" spans="1:12" ht="38.25" x14ac:dyDescent="0.25">
      <c r="A153" s="9" t="s">
        <v>1904</v>
      </c>
      <c r="B153" s="57" t="s">
        <v>1884</v>
      </c>
      <c r="C153" s="55" t="s">
        <v>1905</v>
      </c>
      <c r="D153" s="49" t="s">
        <v>1469</v>
      </c>
      <c r="E153" s="7">
        <v>43970</v>
      </c>
      <c r="F153" s="7">
        <v>44581</v>
      </c>
      <c r="G153" s="13"/>
      <c r="H153" s="8">
        <f t="shared" ref="H153" si="50">F153+30</f>
        <v>44611</v>
      </c>
      <c r="I153" s="11">
        <f t="shared" ca="1" si="44"/>
        <v>18</v>
      </c>
      <c r="J153" s="9" t="str">
        <f t="shared" ca="1" si="30"/>
        <v>NOT DUE</v>
      </c>
      <c r="K153" s="31"/>
      <c r="L153" s="10"/>
    </row>
    <row r="154" spans="1:12" ht="38.25" x14ac:dyDescent="0.25">
      <c r="A154" s="9" t="s">
        <v>1906</v>
      </c>
      <c r="B154" s="57" t="s">
        <v>1884</v>
      </c>
      <c r="C154" s="55" t="s">
        <v>1905</v>
      </c>
      <c r="D154" s="49" t="s">
        <v>1703</v>
      </c>
      <c r="E154" s="7">
        <v>43970</v>
      </c>
      <c r="F154" s="7">
        <v>44353</v>
      </c>
      <c r="G154" s="13"/>
      <c r="H154" s="8">
        <f>F154+365</f>
        <v>44718</v>
      </c>
      <c r="I154" s="11">
        <f t="shared" ca="1" si="44"/>
        <v>125</v>
      </c>
      <c r="J154" s="9" t="str">
        <f t="shared" ca="1" si="30"/>
        <v>NOT DUE</v>
      </c>
      <c r="K154" s="31"/>
      <c r="L154" s="10"/>
    </row>
    <row r="155" spans="1:12" ht="38.25" x14ac:dyDescent="0.25">
      <c r="A155" s="9" t="s">
        <v>1907</v>
      </c>
      <c r="B155" s="57" t="s">
        <v>1884</v>
      </c>
      <c r="C155" s="55" t="s">
        <v>1908</v>
      </c>
      <c r="D155" s="49" t="s">
        <v>1706</v>
      </c>
      <c r="E155" s="7">
        <v>43970</v>
      </c>
      <c r="F155" s="7">
        <v>43709</v>
      </c>
      <c r="G155" s="13"/>
      <c r="H155" s="8">
        <f>F155+1825</f>
        <v>45534</v>
      </c>
      <c r="I155" s="11">
        <f t="shared" ca="1" si="44"/>
        <v>941</v>
      </c>
      <c r="J155" s="9" t="str">
        <f t="shared" ca="1" si="30"/>
        <v>NOT DUE</v>
      </c>
      <c r="K155" s="31"/>
      <c r="L155" s="10"/>
    </row>
    <row r="156" spans="1:12" ht="38.25" x14ac:dyDescent="0.25">
      <c r="A156" s="9" t="s">
        <v>1909</v>
      </c>
      <c r="B156" s="58" t="s">
        <v>1884</v>
      </c>
      <c r="C156" s="56" t="s">
        <v>1910</v>
      </c>
      <c r="D156" s="52" t="s">
        <v>1469</v>
      </c>
      <c r="E156" s="7">
        <v>43970</v>
      </c>
      <c r="F156" s="7">
        <v>44581</v>
      </c>
      <c r="G156" s="13"/>
      <c r="H156" s="8">
        <f t="shared" ref="H156" si="51">F156+30</f>
        <v>44611</v>
      </c>
      <c r="I156" s="11">
        <f t="shared" ca="1" si="44"/>
        <v>18</v>
      </c>
      <c r="J156" s="9" t="str">
        <f t="shared" ca="1" si="30"/>
        <v>NOT DUE</v>
      </c>
      <c r="K156" s="31"/>
      <c r="L156" s="10"/>
    </row>
    <row r="157" spans="1:12" ht="38.25" x14ac:dyDescent="0.25">
      <c r="A157" s="9" t="s">
        <v>1911</v>
      </c>
      <c r="B157" s="58" t="s">
        <v>1884</v>
      </c>
      <c r="C157" s="56" t="s">
        <v>1910</v>
      </c>
      <c r="D157" s="52" t="s">
        <v>1703</v>
      </c>
      <c r="E157" s="7">
        <v>43970</v>
      </c>
      <c r="F157" s="7">
        <v>44353</v>
      </c>
      <c r="G157" s="13"/>
      <c r="H157" s="8">
        <f>F157+365</f>
        <v>44718</v>
      </c>
      <c r="I157" s="11">
        <f t="shared" ca="1" si="44"/>
        <v>125</v>
      </c>
      <c r="J157" s="9" t="str">
        <f t="shared" ca="1" si="30"/>
        <v>NOT DUE</v>
      </c>
      <c r="K157" s="31"/>
      <c r="L157" s="10"/>
    </row>
    <row r="158" spans="1:12" ht="38.25" x14ac:dyDescent="0.25">
      <c r="A158" s="9" t="s">
        <v>1912</v>
      </c>
      <c r="B158" s="58" t="s">
        <v>1884</v>
      </c>
      <c r="C158" s="56" t="s">
        <v>1910</v>
      </c>
      <c r="D158" s="52" t="s">
        <v>1706</v>
      </c>
      <c r="E158" s="7">
        <v>43970</v>
      </c>
      <c r="F158" s="7">
        <v>43709</v>
      </c>
      <c r="G158" s="13"/>
      <c r="H158" s="8">
        <f>F158+1825</f>
        <v>45534</v>
      </c>
      <c r="I158" s="11">
        <f t="shared" ca="1" si="44"/>
        <v>941</v>
      </c>
      <c r="J158" s="9" t="str">
        <f t="shared" ca="1" si="30"/>
        <v>NOT DUE</v>
      </c>
      <c r="K158" s="31"/>
      <c r="L158" s="10"/>
    </row>
    <row r="159" spans="1:12" ht="38.25" x14ac:dyDescent="0.25">
      <c r="A159" s="9" t="s">
        <v>1913</v>
      </c>
      <c r="B159" s="57" t="s">
        <v>1884</v>
      </c>
      <c r="C159" s="55" t="s">
        <v>1701</v>
      </c>
      <c r="D159" s="49" t="s">
        <v>1469</v>
      </c>
      <c r="E159" s="7">
        <v>43970</v>
      </c>
      <c r="F159" s="7">
        <v>44581</v>
      </c>
      <c r="G159" s="13"/>
      <c r="H159" s="8">
        <f t="shared" ref="H159" si="52">F159+30</f>
        <v>44611</v>
      </c>
      <c r="I159" s="11">
        <f t="shared" ca="1" si="44"/>
        <v>18</v>
      </c>
      <c r="J159" s="9" t="str">
        <f t="shared" ca="1" si="30"/>
        <v>NOT DUE</v>
      </c>
      <c r="K159" s="31"/>
      <c r="L159" s="10"/>
    </row>
    <row r="160" spans="1:12" ht="38.25" x14ac:dyDescent="0.25">
      <c r="A160" s="9" t="s">
        <v>1914</v>
      </c>
      <c r="B160" s="57" t="s">
        <v>1884</v>
      </c>
      <c r="C160" s="55" t="s">
        <v>1701</v>
      </c>
      <c r="D160" s="49" t="s">
        <v>1703</v>
      </c>
      <c r="E160" s="7">
        <v>43970</v>
      </c>
      <c r="F160" s="7">
        <v>44353</v>
      </c>
      <c r="G160" s="13"/>
      <c r="H160" s="8">
        <f>F160+365</f>
        <v>44718</v>
      </c>
      <c r="I160" s="11">
        <f t="shared" ca="1" si="44"/>
        <v>125</v>
      </c>
      <c r="J160" s="9" t="str">
        <f t="shared" ca="1" si="30"/>
        <v>NOT DUE</v>
      </c>
      <c r="K160" s="31"/>
      <c r="L160" s="10"/>
    </row>
    <row r="161" spans="1:12" ht="38.25" x14ac:dyDescent="0.25">
      <c r="A161" s="9" t="s">
        <v>1915</v>
      </c>
      <c r="B161" s="57" t="s">
        <v>1884</v>
      </c>
      <c r="C161" s="55" t="s">
        <v>1705</v>
      </c>
      <c r="D161" s="49" t="s">
        <v>1706</v>
      </c>
      <c r="E161" s="7">
        <v>43970</v>
      </c>
      <c r="F161" s="7">
        <v>43709</v>
      </c>
      <c r="G161" s="13"/>
      <c r="H161" s="8">
        <f>F161+1825</f>
        <v>45534</v>
      </c>
      <c r="I161" s="11">
        <f t="shared" ca="1" si="44"/>
        <v>941</v>
      </c>
      <c r="J161" s="9" t="str">
        <f t="shared" ca="1" si="30"/>
        <v>NOT DUE</v>
      </c>
      <c r="K161" s="31"/>
      <c r="L161" s="10"/>
    </row>
    <row r="162" spans="1:12" ht="38.25" x14ac:dyDescent="0.25">
      <c r="A162" s="9" t="s">
        <v>1916</v>
      </c>
      <c r="B162" s="58" t="s">
        <v>1884</v>
      </c>
      <c r="C162" s="56" t="s">
        <v>1917</v>
      </c>
      <c r="D162" s="52" t="s">
        <v>1469</v>
      </c>
      <c r="E162" s="7">
        <v>43970</v>
      </c>
      <c r="F162" s="7">
        <v>44581</v>
      </c>
      <c r="G162" s="13"/>
      <c r="H162" s="8">
        <f t="shared" ref="H162" si="53">F162+30</f>
        <v>44611</v>
      </c>
      <c r="I162" s="11">
        <f t="shared" ca="1" si="44"/>
        <v>18</v>
      </c>
      <c r="J162" s="9" t="str">
        <f t="shared" ref="J162:J210" ca="1" si="54">IF(I162="","",IF(I162&lt;0,"OVERDUE","NOT DUE"))</f>
        <v>NOT DUE</v>
      </c>
      <c r="K162" s="31"/>
      <c r="L162" s="10"/>
    </row>
    <row r="163" spans="1:12" ht="38.25" x14ac:dyDescent="0.25">
      <c r="A163" s="9" t="s">
        <v>1918</v>
      </c>
      <c r="B163" s="58" t="s">
        <v>1884</v>
      </c>
      <c r="C163" s="56" t="s">
        <v>1917</v>
      </c>
      <c r="D163" s="52" t="s">
        <v>1703</v>
      </c>
      <c r="E163" s="7">
        <v>43970</v>
      </c>
      <c r="F163" s="7">
        <v>44353</v>
      </c>
      <c r="G163" s="13"/>
      <c r="H163" s="8">
        <f>F163+365</f>
        <v>44718</v>
      </c>
      <c r="I163" s="11">
        <f t="shared" ca="1" si="44"/>
        <v>125</v>
      </c>
      <c r="J163" s="9" t="str">
        <f t="shared" ca="1" si="54"/>
        <v>NOT DUE</v>
      </c>
      <c r="K163" s="31"/>
      <c r="L163" s="10"/>
    </row>
    <row r="164" spans="1:12" ht="38.25" x14ac:dyDescent="0.25">
      <c r="A164" s="9" t="s">
        <v>1919</v>
      </c>
      <c r="B164" s="58" t="s">
        <v>1884</v>
      </c>
      <c r="C164" s="56" t="s">
        <v>1917</v>
      </c>
      <c r="D164" s="52" t="s">
        <v>1706</v>
      </c>
      <c r="E164" s="7">
        <v>43970</v>
      </c>
      <c r="F164" s="7">
        <v>43709</v>
      </c>
      <c r="G164" s="13"/>
      <c r="H164" s="8">
        <f>F164+1825</f>
        <v>45534</v>
      </c>
      <c r="I164" s="11">
        <f t="shared" ca="1" si="44"/>
        <v>941</v>
      </c>
      <c r="J164" s="9" t="str">
        <f t="shared" ca="1" si="54"/>
        <v>NOT DUE</v>
      </c>
      <c r="K164" s="31"/>
      <c r="L164" s="10"/>
    </row>
    <row r="165" spans="1:12" ht="38.25" x14ac:dyDescent="0.25">
      <c r="A165" s="9" t="s">
        <v>1920</v>
      </c>
      <c r="B165" s="57" t="s">
        <v>1884</v>
      </c>
      <c r="C165" s="55" t="s">
        <v>1921</v>
      </c>
      <c r="D165" s="49" t="s">
        <v>1469</v>
      </c>
      <c r="E165" s="7">
        <v>43970</v>
      </c>
      <c r="F165" s="7">
        <v>44581</v>
      </c>
      <c r="G165" s="13"/>
      <c r="H165" s="8">
        <f t="shared" ref="H165" si="55">F165+30</f>
        <v>44611</v>
      </c>
      <c r="I165" s="11">
        <f t="shared" ca="1" si="44"/>
        <v>18</v>
      </c>
      <c r="J165" s="9" t="str">
        <f t="shared" ca="1" si="54"/>
        <v>NOT DUE</v>
      </c>
      <c r="K165" s="31"/>
      <c r="L165" s="10"/>
    </row>
    <row r="166" spans="1:12" ht="38.25" x14ac:dyDescent="0.25">
      <c r="A166" s="9" t="s">
        <v>1922</v>
      </c>
      <c r="B166" s="57" t="s">
        <v>1884</v>
      </c>
      <c r="C166" s="55" t="s">
        <v>1921</v>
      </c>
      <c r="D166" s="49" t="s">
        <v>1703</v>
      </c>
      <c r="E166" s="7">
        <v>43970</v>
      </c>
      <c r="F166" s="7">
        <v>44353</v>
      </c>
      <c r="G166" s="13"/>
      <c r="H166" s="8">
        <f>F166+365</f>
        <v>44718</v>
      </c>
      <c r="I166" s="11">
        <f t="shared" ca="1" si="44"/>
        <v>125</v>
      </c>
      <c r="J166" s="9" t="str">
        <f t="shared" ca="1" si="54"/>
        <v>NOT DUE</v>
      </c>
      <c r="K166" s="31"/>
      <c r="L166" s="10"/>
    </row>
    <row r="167" spans="1:12" ht="38.25" x14ac:dyDescent="0.25">
      <c r="A167" s="9" t="s">
        <v>1923</v>
      </c>
      <c r="B167" s="57" t="s">
        <v>1884</v>
      </c>
      <c r="C167" s="55" t="s">
        <v>1924</v>
      </c>
      <c r="D167" s="49" t="s">
        <v>1706</v>
      </c>
      <c r="E167" s="7">
        <v>43970</v>
      </c>
      <c r="F167" s="7">
        <v>43709</v>
      </c>
      <c r="G167" s="13"/>
      <c r="H167" s="8">
        <f>F167+1825</f>
        <v>45534</v>
      </c>
      <c r="I167" s="11">
        <f t="shared" ca="1" si="44"/>
        <v>941</v>
      </c>
      <c r="J167" s="9" t="str">
        <f t="shared" ca="1" si="54"/>
        <v>NOT DUE</v>
      </c>
      <c r="K167" s="31"/>
      <c r="L167" s="10"/>
    </row>
    <row r="168" spans="1:12" ht="38.25" x14ac:dyDescent="0.25">
      <c r="A168" s="9" t="s">
        <v>1925</v>
      </c>
      <c r="B168" s="58" t="s">
        <v>1884</v>
      </c>
      <c r="C168" s="56" t="s">
        <v>1926</v>
      </c>
      <c r="D168" s="52" t="s">
        <v>1469</v>
      </c>
      <c r="E168" s="7">
        <v>43970</v>
      </c>
      <c r="F168" s="7">
        <v>44581</v>
      </c>
      <c r="G168" s="13"/>
      <c r="H168" s="8">
        <f t="shared" ref="H168" si="56">F168+30</f>
        <v>44611</v>
      </c>
      <c r="I168" s="11">
        <f t="shared" ca="1" si="44"/>
        <v>18</v>
      </c>
      <c r="J168" s="9" t="str">
        <f t="shared" ca="1" si="54"/>
        <v>NOT DUE</v>
      </c>
      <c r="K168" s="31"/>
      <c r="L168" s="10"/>
    </row>
    <row r="169" spans="1:12" ht="38.25" x14ac:dyDescent="0.25">
      <c r="A169" s="9" t="s">
        <v>1927</v>
      </c>
      <c r="B169" s="58" t="s">
        <v>1884</v>
      </c>
      <c r="C169" s="56" t="s">
        <v>1926</v>
      </c>
      <c r="D169" s="52" t="s">
        <v>1703</v>
      </c>
      <c r="E169" s="7">
        <v>43970</v>
      </c>
      <c r="F169" s="7">
        <v>44353</v>
      </c>
      <c r="G169" s="13"/>
      <c r="H169" s="8">
        <f>F169+365</f>
        <v>44718</v>
      </c>
      <c r="I169" s="11">
        <f t="shared" ca="1" si="44"/>
        <v>125</v>
      </c>
      <c r="J169" s="9" t="str">
        <f t="shared" ca="1" si="54"/>
        <v>NOT DUE</v>
      </c>
      <c r="K169" s="31"/>
      <c r="L169" s="10"/>
    </row>
    <row r="170" spans="1:12" ht="38.25" x14ac:dyDescent="0.25">
      <c r="A170" s="9" t="s">
        <v>1928</v>
      </c>
      <c r="B170" s="58" t="s">
        <v>1884</v>
      </c>
      <c r="C170" s="56" t="s">
        <v>1929</v>
      </c>
      <c r="D170" s="52" t="s">
        <v>1706</v>
      </c>
      <c r="E170" s="7">
        <v>43970</v>
      </c>
      <c r="F170" s="7">
        <v>43709</v>
      </c>
      <c r="G170" s="13"/>
      <c r="H170" s="8">
        <f>F170+1825</f>
        <v>45534</v>
      </c>
      <c r="I170" s="11">
        <f t="shared" ca="1" si="44"/>
        <v>941</v>
      </c>
      <c r="J170" s="9" t="str">
        <f t="shared" ca="1" si="54"/>
        <v>NOT DUE</v>
      </c>
      <c r="K170" s="31"/>
      <c r="L170" s="10"/>
    </row>
    <row r="171" spans="1:12" ht="38.25" x14ac:dyDescent="0.25">
      <c r="A171" s="9" t="s">
        <v>1930</v>
      </c>
      <c r="B171" s="57" t="s">
        <v>1884</v>
      </c>
      <c r="C171" s="55" t="s">
        <v>1931</v>
      </c>
      <c r="D171" s="49" t="s">
        <v>1469</v>
      </c>
      <c r="E171" s="7">
        <v>43970</v>
      </c>
      <c r="F171" s="7">
        <v>44581</v>
      </c>
      <c r="G171" s="13"/>
      <c r="H171" s="8">
        <f t="shared" ref="H171" si="57">F171+30</f>
        <v>44611</v>
      </c>
      <c r="I171" s="11">
        <f t="shared" ca="1" si="44"/>
        <v>18</v>
      </c>
      <c r="J171" s="9" t="str">
        <f t="shared" ca="1" si="54"/>
        <v>NOT DUE</v>
      </c>
      <c r="K171" s="31"/>
      <c r="L171" s="10"/>
    </row>
    <row r="172" spans="1:12" ht="38.25" x14ac:dyDescent="0.25">
      <c r="A172" s="9" t="s">
        <v>1932</v>
      </c>
      <c r="B172" s="57" t="s">
        <v>1884</v>
      </c>
      <c r="C172" s="55" t="s">
        <v>1931</v>
      </c>
      <c r="D172" s="49" t="s">
        <v>1703</v>
      </c>
      <c r="E172" s="7">
        <v>43970</v>
      </c>
      <c r="F172" s="7">
        <v>44353</v>
      </c>
      <c r="G172" s="13"/>
      <c r="H172" s="8">
        <f>F172+365</f>
        <v>44718</v>
      </c>
      <c r="I172" s="11">
        <f t="shared" ca="1" si="44"/>
        <v>125</v>
      </c>
      <c r="J172" s="9" t="str">
        <f t="shared" ca="1" si="54"/>
        <v>NOT DUE</v>
      </c>
      <c r="K172" s="31"/>
      <c r="L172" s="10"/>
    </row>
    <row r="173" spans="1:12" ht="38.25" x14ac:dyDescent="0.25">
      <c r="A173" s="9" t="s">
        <v>1933</v>
      </c>
      <c r="B173" s="57" t="s">
        <v>1884</v>
      </c>
      <c r="C173" s="55" t="s">
        <v>1934</v>
      </c>
      <c r="D173" s="49" t="s">
        <v>1706</v>
      </c>
      <c r="E173" s="7">
        <v>43970</v>
      </c>
      <c r="F173" s="7">
        <v>43709</v>
      </c>
      <c r="G173" s="13"/>
      <c r="H173" s="8">
        <f>F173+1825</f>
        <v>45534</v>
      </c>
      <c r="I173" s="11">
        <f t="shared" ca="1" si="44"/>
        <v>941</v>
      </c>
      <c r="J173" s="9" t="str">
        <f t="shared" ca="1" si="54"/>
        <v>NOT DUE</v>
      </c>
      <c r="K173" s="31"/>
      <c r="L173" s="10"/>
    </row>
    <row r="174" spans="1:12" ht="38.25" x14ac:dyDescent="0.25">
      <c r="A174" s="9" t="s">
        <v>1935</v>
      </c>
      <c r="B174" s="58" t="s">
        <v>1884</v>
      </c>
      <c r="C174" s="56" t="s">
        <v>1936</v>
      </c>
      <c r="D174" s="52" t="s">
        <v>1469</v>
      </c>
      <c r="E174" s="7">
        <v>43970</v>
      </c>
      <c r="F174" s="7">
        <v>44581</v>
      </c>
      <c r="G174" s="13"/>
      <c r="H174" s="8">
        <f t="shared" ref="H174" si="58">F174+30</f>
        <v>44611</v>
      </c>
      <c r="I174" s="11">
        <f t="shared" ca="1" si="44"/>
        <v>18</v>
      </c>
      <c r="J174" s="9" t="str">
        <f t="shared" ca="1" si="54"/>
        <v>NOT DUE</v>
      </c>
      <c r="K174" s="31"/>
      <c r="L174" s="10"/>
    </row>
    <row r="175" spans="1:12" ht="38.25" x14ac:dyDescent="0.25">
      <c r="A175" s="9" t="s">
        <v>1937</v>
      </c>
      <c r="B175" s="58" t="s">
        <v>1884</v>
      </c>
      <c r="C175" s="56" t="s">
        <v>1936</v>
      </c>
      <c r="D175" s="52" t="s">
        <v>1703</v>
      </c>
      <c r="E175" s="7">
        <v>43970</v>
      </c>
      <c r="F175" s="7">
        <v>44353</v>
      </c>
      <c r="G175" s="13"/>
      <c r="H175" s="8">
        <f>F175+365</f>
        <v>44718</v>
      </c>
      <c r="I175" s="11">
        <f t="shared" ca="1" si="44"/>
        <v>125</v>
      </c>
      <c r="J175" s="9" t="str">
        <f t="shared" ca="1" si="54"/>
        <v>NOT DUE</v>
      </c>
      <c r="K175" s="31"/>
      <c r="L175" s="10"/>
    </row>
    <row r="176" spans="1:12" ht="38.25" x14ac:dyDescent="0.25">
      <c r="A176" s="9" t="s">
        <v>1938</v>
      </c>
      <c r="B176" s="58" t="s">
        <v>1884</v>
      </c>
      <c r="C176" s="56" t="s">
        <v>1939</v>
      </c>
      <c r="D176" s="52" t="s">
        <v>1706</v>
      </c>
      <c r="E176" s="7">
        <v>43970</v>
      </c>
      <c r="F176" s="7">
        <v>43709</v>
      </c>
      <c r="G176" s="13"/>
      <c r="H176" s="8">
        <f>F176+1825</f>
        <v>45534</v>
      </c>
      <c r="I176" s="11">
        <f t="shared" ca="1" si="44"/>
        <v>941</v>
      </c>
      <c r="J176" s="9" t="str">
        <f t="shared" ca="1" si="54"/>
        <v>NOT DUE</v>
      </c>
      <c r="K176" s="31"/>
      <c r="L176" s="10"/>
    </row>
    <row r="177" spans="1:12" ht="38.25" x14ac:dyDescent="0.25">
      <c r="A177" s="9" t="s">
        <v>1940</v>
      </c>
      <c r="B177" s="57" t="s">
        <v>1884</v>
      </c>
      <c r="C177" s="55" t="s">
        <v>1936</v>
      </c>
      <c r="D177" s="49" t="s">
        <v>1469</v>
      </c>
      <c r="E177" s="7">
        <v>43970</v>
      </c>
      <c r="F177" s="7">
        <v>44581</v>
      </c>
      <c r="G177" s="13"/>
      <c r="H177" s="8">
        <f t="shared" ref="H177" si="59">F177+30</f>
        <v>44611</v>
      </c>
      <c r="I177" s="11">
        <f t="shared" ca="1" si="44"/>
        <v>18</v>
      </c>
      <c r="J177" s="9" t="str">
        <f t="shared" ca="1" si="54"/>
        <v>NOT DUE</v>
      </c>
      <c r="K177" s="31"/>
      <c r="L177" s="10"/>
    </row>
    <row r="178" spans="1:12" ht="38.25" x14ac:dyDescent="0.25">
      <c r="A178" s="9" t="s">
        <v>1941</v>
      </c>
      <c r="B178" s="57" t="s">
        <v>1884</v>
      </c>
      <c r="C178" s="55" t="s">
        <v>1936</v>
      </c>
      <c r="D178" s="49" t="s">
        <v>1703</v>
      </c>
      <c r="E178" s="7">
        <v>43970</v>
      </c>
      <c r="F178" s="7">
        <v>44353</v>
      </c>
      <c r="G178" s="13"/>
      <c r="H178" s="8">
        <f>F178+365</f>
        <v>44718</v>
      </c>
      <c r="I178" s="11">
        <f t="shared" ca="1" si="44"/>
        <v>125</v>
      </c>
      <c r="J178" s="9" t="str">
        <f t="shared" ca="1" si="54"/>
        <v>NOT DUE</v>
      </c>
      <c r="K178" s="31"/>
      <c r="L178" s="10"/>
    </row>
    <row r="179" spans="1:12" ht="38.25" x14ac:dyDescent="0.25">
      <c r="A179" s="9" t="s">
        <v>1942</v>
      </c>
      <c r="B179" s="57" t="s">
        <v>1884</v>
      </c>
      <c r="C179" s="55" t="s">
        <v>1939</v>
      </c>
      <c r="D179" s="49" t="s">
        <v>1706</v>
      </c>
      <c r="E179" s="7">
        <v>43970</v>
      </c>
      <c r="F179" s="7">
        <v>43709</v>
      </c>
      <c r="G179" s="13"/>
      <c r="H179" s="8">
        <f>F179+1825</f>
        <v>45534</v>
      </c>
      <c r="I179" s="11">
        <f t="shared" ca="1" si="44"/>
        <v>941</v>
      </c>
      <c r="J179" s="9" t="str">
        <f t="shared" ca="1" si="54"/>
        <v>NOT DUE</v>
      </c>
      <c r="K179" s="31"/>
      <c r="L179" s="10"/>
    </row>
    <row r="180" spans="1:12" ht="38.25" x14ac:dyDescent="0.25">
      <c r="A180" s="9" t="s">
        <v>1943</v>
      </c>
      <c r="B180" s="58" t="s">
        <v>1884</v>
      </c>
      <c r="C180" s="56" t="s">
        <v>1936</v>
      </c>
      <c r="D180" s="52" t="s">
        <v>1469</v>
      </c>
      <c r="E180" s="7">
        <v>43970</v>
      </c>
      <c r="F180" s="7">
        <v>44581</v>
      </c>
      <c r="G180" s="13"/>
      <c r="H180" s="8">
        <f t="shared" ref="H180" si="60">F180+30</f>
        <v>44611</v>
      </c>
      <c r="I180" s="11">
        <f t="shared" ca="1" si="44"/>
        <v>18</v>
      </c>
      <c r="J180" s="9" t="str">
        <f t="shared" ca="1" si="54"/>
        <v>NOT DUE</v>
      </c>
      <c r="K180" s="31"/>
      <c r="L180" s="10"/>
    </row>
    <row r="181" spans="1:12" ht="38.25" x14ac:dyDescent="0.25">
      <c r="A181" s="9" t="s">
        <v>1944</v>
      </c>
      <c r="B181" s="58" t="s">
        <v>1884</v>
      </c>
      <c r="C181" s="56" t="s">
        <v>1936</v>
      </c>
      <c r="D181" s="52" t="s">
        <v>1703</v>
      </c>
      <c r="E181" s="7">
        <v>43970</v>
      </c>
      <c r="F181" s="7">
        <v>44353</v>
      </c>
      <c r="G181" s="13"/>
      <c r="H181" s="8">
        <f>F181+365</f>
        <v>44718</v>
      </c>
      <c r="I181" s="11">
        <f t="shared" ca="1" si="44"/>
        <v>125</v>
      </c>
      <c r="J181" s="9" t="str">
        <f t="shared" ca="1" si="54"/>
        <v>NOT DUE</v>
      </c>
      <c r="K181" s="31"/>
      <c r="L181" s="10"/>
    </row>
    <row r="182" spans="1:12" ht="38.25" x14ac:dyDescent="0.25">
      <c r="A182" s="9" t="s">
        <v>1945</v>
      </c>
      <c r="B182" s="58" t="s">
        <v>1884</v>
      </c>
      <c r="C182" s="56" t="s">
        <v>1939</v>
      </c>
      <c r="D182" s="52" t="s">
        <v>1706</v>
      </c>
      <c r="E182" s="7">
        <v>43970</v>
      </c>
      <c r="F182" s="7">
        <v>43709</v>
      </c>
      <c r="G182" s="13"/>
      <c r="H182" s="8">
        <f>F182+1825</f>
        <v>45534</v>
      </c>
      <c r="I182" s="11">
        <f t="shared" ca="1" si="44"/>
        <v>941</v>
      </c>
      <c r="J182" s="9" t="str">
        <f t="shared" ca="1" si="54"/>
        <v>NOT DUE</v>
      </c>
      <c r="K182" s="31"/>
      <c r="L182" s="10"/>
    </row>
    <row r="183" spans="1:12" ht="38.25" x14ac:dyDescent="0.25">
      <c r="A183" s="9" t="s">
        <v>1946</v>
      </c>
      <c r="B183" s="57" t="s">
        <v>1884</v>
      </c>
      <c r="C183" s="55" t="s">
        <v>1936</v>
      </c>
      <c r="D183" s="49" t="s">
        <v>1469</v>
      </c>
      <c r="E183" s="7">
        <v>43970</v>
      </c>
      <c r="F183" s="7">
        <v>44581</v>
      </c>
      <c r="G183" s="13"/>
      <c r="H183" s="8">
        <f t="shared" ref="H183" si="61">F183+30</f>
        <v>44611</v>
      </c>
      <c r="I183" s="11">
        <f t="shared" ca="1" si="44"/>
        <v>18</v>
      </c>
      <c r="J183" s="9" t="str">
        <f t="shared" ca="1" si="54"/>
        <v>NOT DUE</v>
      </c>
      <c r="K183" s="31"/>
      <c r="L183" s="10"/>
    </row>
    <row r="184" spans="1:12" ht="38.25" x14ac:dyDescent="0.25">
      <c r="A184" s="9" t="s">
        <v>1947</v>
      </c>
      <c r="B184" s="57" t="s">
        <v>1884</v>
      </c>
      <c r="C184" s="55" t="s">
        <v>1936</v>
      </c>
      <c r="D184" s="49" t="s">
        <v>1703</v>
      </c>
      <c r="E184" s="7">
        <v>43970</v>
      </c>
      <c r="F184" s="7">
        <v>44353</v>
      </c>
      <c r="G184" s="13"/>
      <c r="H184" s="8">
        <f>F184+365</f>
        <v>44718</v>
      </c>
      <c r="I184" s="11">
        <f t="shared" ca="1" si="44"/>
        <v>125</v>
      </c>
      <c r="J184" s="9" t="str">
        <f t="shared" ca="1" si="54"/>
        <v>NOT DUE</v>
      </c>
      <c r="K184" s="31"/>
      <c r="L184" s="10"/>
    </row>
    <row r="185" spans="1:12" ht="38.25" x14ac:dyDescent="0.25">
      <c r="A185" s="9" t="s">
        <v>1948</v>
      </c>
      <c r="B185" s="57" t="s">
        <v>1884</v>
      </c>
      <c r="C185" s="55" t="s">
        <v>1939</v>
      </c>
      <c r="D185" s="49" t="s">
        <v>1706</v>
      </c>
      <c r="E185" s="7">
        <v>43970</v>
      </c>
      <c r="F185" s="7">
        <v>43709</v>
      </c>
      <c r="G185" s="13"/>
      <c r="H185" s="8">
        <f>F185+1825</f>
        <v>45534</v>
      </c>
      <c r="I185" s="11">
        <f t="shared" ca="1" si="44"/>
        <v>941</v>
      </c>
      <c r="J185" s="9" t="str">
        <f t="shared" ca="1" si="54"/>
        <v>NOT DUE</v>
      </c>
      <c r="K185" s="31"/>
      <c r="L185" s="10"/>
    </row>
    <row r="186" spans="1:12" ht="25.5" x14ac:dyDescent="0.25">
      <c r="A186" s="9" t="s">
        <v>1949</v>
      </c>
      <c r="B186" s="51" t="s">
        <v>1950</v>
      </c>
      <c r="C186" s="56" t="s">
        <v>1701</v>
      </c>
      <c r="D186" s="52" t="s">
        <v>1469</v>
      </c>
      <c r="E186" s="7">
        <v>43970</v>
      </c>
      <c r="F186" s="7">
        <v>44581</v>
      </c>
      <c r="G186" s="13"/>
      <c r="H186" s="8">
        <f t="shared" ref="H186" si="62">F186+30</f>
        <v>44611</v>
      </c>
      <c r="I186" s="11">
        <f t="shared" ca="1" si="44"/>
        <v>18</v>
      </c>
      <c r="J186" s="9" t="str">
        <f t="shared" ca="1" si="54"/>
        <v>NOT DUE</v>
      </c>
      <c r="K186" s="31"/>
      <c r="L186" s="10"/>
    </row>
    <row r="187" spans="1:12" ht="25.5" x14ac:dyDescent="0.25">
      <c r="A187" s="9" t="s">
        <v>1951</v>
      </c>
      <c r="B187" s="51" t="s">
        <v>1950</v>
      </c>
      <c r="C187" s="56" t="s">
        <v>1701</v>
      </c>
      <c r="D187" s="52" t="s">
        <v>1703</v>
      </c>
      <c r="E187" s="7">
        <v>43970</v>
      </c>
      <c r="F187" s="7">
        <v>44353</v>
      </c>
      <c r="G187" s="13"/>
      <c r="H187" s="8">
        <f>F187+365</f>
        <v>44718</v>
      </c>
      <c r="I187" s="11">
        <f t="shared" ca="1" si="44"/>
        <v>125</v>
      </c>
      <c r="J187" s="9" t="str">
        <f t="shared" ca="1" si="54"/>
        <v>NOT DUE</v>
      </c>
      <c r="K187" s="31"/>
      <c r="L187" s="10"/>
    </row>
    <row r="188" spans="1:12" ht="25.5" x14ac:dyDescent="0.25">
      <c r="A188" s="9" t="s">
        <v>1952</v>
      </c>
      <c r="B188" s="51" t="s">
        <v>1950</v>
      </c>
      <c r="C188" s="56" t="s">
        <v>1705</v>
      </c>
      <c r="D188" s="52" t="s">
        <v>1706</v>
      </c>
      <c r="E188" s="7">
        <v>43970</v>
      </c>
      <c r="F188" s="7">
        <v>43709</v>
      </c>
      <c r="G188" s="13"/>
      <c r="H188" s="8">
        <f>F188+1825</f>
        <v>45534</v>
      </c>
      <c r="I188" s="11">
        <f t="shared" ca="1" si="44"/>
        <v>941</v>
      </c>
      <c r="J188" s="9" t="str">
        <f t="shared" ca="1" si="54"/>
        <v>NOT DUE</v>
      </c>
      <c r="K188" s="31"/>
      <c r="L188" s="10"/>
    </row>
    <row r="189" spans="1:12" ht="25.5" x14ac:dyDescent="0.25">
      <c r="A189" s="9" t="s">
        <v>1953</v>
      </c>
      <c r="B189" s="57" t="s">
        <v>1950</v>
      </c>
      <c r="C189" s="55" t="s">
        <v>1954</v>
      </c>
      <c r="D189" s="49" t="s">
        <v>1469</v>
      </c>
      <c r="E189" s="7">
        <v>43970</v>
      </c>
      <c r="F189" s="7">
        <v>44581</v>
      </c>
      <c r="G189" s="13"/>
      <c r="H189" s="8">
        <f t="shared" ref="H189" si="63">F189+30</f>
        <v>44611</v>
      </c>
      <c r="I189" s="11">
        <f t="shared" ca="1" si="44"/>
        <v>18</v>
      </c>
      <c r="J189" s="9" t="str">
        <f t="shared" ca="1" si="54"/>
        <v>NOT DUE</v>
      </c>
      <c r="K189" s="31"/>
      <c r="L189" s="10"/>
    </row>
    <row r="190" spans="1:12" ht="25.5" x14ac:dyDescent="0.25">
      <c r="A190" s="9" t="s">
        <v>1955</v>
      </c>
      <c r="B190" s="57" t="s">
        <v>1950</v>
      </c>
      <c r="C190" s="55" t="s">
        <v>1954</v>
      </c>
      <c r="D190" s="49" t="s">
        <v>1703</v>
      </c>
      <c r="E190" s="7">
        <v>43970</v>
      </c>
      <c r="F190" s="7">
        <v>44353</v>
      </c>
      <c r="G190" s="13"/>
      <c r="H190" s="8">
        <f>F190+365</f>
        <v>44718</v>
      </c>
      <c r="I190" s="11">
        <f t="shared" ca="1" si="44"/>
        <v>125</v>
      </c>
      <c r="J190" s="9" t="str">
        <f t="shared" ca="1" si="54"/>
        <v>NOT DUE</v>
      </c>
      <c r="K190" s="31"/>
      <c r="L190" s="10"/>
    </row>
    <row r="191" spans="1:12" ht="25.5" x14ac:dyDescent="0.25">
      <c r="A191" s="9" t="s">
        <v>1956</v>
      </c>
      <c r="B191" s="57" t="s">
        <v>1950</v>
      </c>
      <c r="C191" s="55" t="s">
        <v>1957</v>
      </c>
      <c r="D191" s="49" t="s">
        <v>1706</v>
      </c>
      <c r="E191" s="7">
        <v>43970</v>
      </c>
      <c r="F191" s="7">
        <v>43709</v>
      </c>
      <c r="G191" s="13"/>
      <c r="H191" s="8">
        <f>F191+1825</f>
        <v>45534</v>
      </c>
      <c r="I191" s="11">
        <f t="shared" ca="1" si="44"/>
        <v>941</v>
      </c>
      <c r="J191" s="9" t="str">
        <f t="shared" ca="1" si="54"/>
        <v>NOT DUE</v>
      </c>
      <c r="K191" s="31"/>
      <c r="L191" s="10"/>
    </row>
    <row r="192" spans="1:12" ht="25.5" x14ac:dyDescent="0.25">
      <c r="A192" s="9" t="s">
        <v>1958</v>
      </c>
      <c r="B192" s="51" t="s">
        <v>1950</v>
      </c>
      <c r="C192" s="56" t="s">
        <v>1959</v>
      </c>
      <c r="D192" s="52" t="s">
        <v>1469</v>
      </c>
      <c r="E192" s="7">
        <v>43970</v>
      </c>
      <c r="F192" s="7">
        <v>44581</v>
      </c>
      <c r="G192" s="13"/>
      <c r="H192" s="8">
        <f t="shared" ref="H192" si="64">F192+30</f>
        <v>44611</v>
      </c>
      <c r="I192" s="11">
        <f t="shared" ca="1" si="44"/>
        <v>18</v>
      </c>
      <c r="J192" s="9" t="str">
        <f t="shared" ca="1" si="54"/>
        <v>NOT DUE</v>
      </c>
      <c r="K192" s="31"/>
      <c r="L192" s="10"/>
    </row>
    <row r="193" spans="1:12" ht="25.5" x14ac:dyDescent="0.25">
      <c r="A193" s="9" t="s">
        <v>1960</v>
      </c>
      <c r="B193" s="51" t="s">
        <v>1950</v>
      </c>
      <c r="C193" s="56" t="s">
        <v>1959</v>
      </c>
      <c r="D193" s="52" t="s">
        <v>1703</v>
      </c>
      <c r="E193" s="7">
        <v>43970</v>
      </c>
      <c r="F193" s="7">
        <v>44353</v>
      </c>
      <c r="G193" s="13"/>
      <c r="H193" s="8">
        <f>F193+365</f>
        <v>44718</v>
      </c>
      <c r="I193" s="11">
        <f t="shared" ca="1" si="44"/>
        <v>125</v>
      </c>
      <c r="J193" s="9" t="str">
        <f t="shared" ca="1" si="54"/>
        <v>NOT DUE</v>
      </c>
      <c r="K193" s="31"/>
      <c r="L193" s="10"/>
    </row>
    <row r="194" spans="1:12" ht="25.5" x14ac:dyDescent="0.25">
      <c r="A194" s="9" t="s">
        <v>1961</v>
      </c>
      <c r="B194" s="51" t="s">
        <v>1950</v>
      </c>
      <c r="C194" s="56" t="s">
        <v>1962</v>
      </c>
      <c r="D194" s="52" t="s">
        <v>1706</v>
      </c>
      <c r="E194" s="7">
        <v>43970</v>
      </c>
      <c r="F194" s="7">
        <v>43709</v>
      </c>
      <c r="G194" s="13"/>
      <c r="H194" s="8">
        <f>F194+1825</f>
        <v>45534</v>
      </c>
      <c r="I194" s="11">
        <f t="shared" ca="1" si="44"/>
        <v>941</v>
      </c>
      <c r="J194" s="9" t="str">
        <f t="shared" ca="1" si="54"/>
        <v>NOT DUE</v>
      </c>
      <c r="K194" s="31"/>
      <c r="L194" s="10"/>
    </row>
    <row r="195" spans="1:12" ht="25.5" x14ac:dyDescent="0.25">
      <c r="A195" s="9" t="s">
        <v>1963</v>
      </c>
      <c r="B195" s="57" t="s">
        <v>1950</v>
      </c>
      <c r="C195" s="55" t="s">
        <v>1964</v>
      </c>
      <c r="D195" s="49" t="s">
        <v>1469</v>
      </c>
      <c r="E195" s="7">
        <v>43970</v>
      </c>
      <c r="F195" s="7">
        <v>44581</v>
      </c>
      <c r="G195" s="13"/>
      <c r="H195" s="8">
        <f t="shared" ref="H195" si="65">F195+30</f>
        <v>44611</v>
      </c>
      <c r="I195" s="11">
        <f t="shared" ca="1" si="44"/>
        <v>18</v>
      </c>
      <c r="J195" s="9" t="str">
        <f t="shared" ca="1" si="54"/>
        <v>NOT DUE</v>
      </c>
      <c r="K195" s="31"/>
      <c r="L195" s="10"/>
    </row>
    <row r="196" spans="1:12" ht="25.5" x14ac:dyDescent="0.25">
      <c r="A196" s="9" t="s">
        <v>1965</v>
      </c>
      <c r="B196" s="57" t="s">
        <v>1950</v>
      </c>
      <c r="C196" s="55" t="s">
        <v>1964</v>
      </c>
      <c r="D196" s="49" t="s">
        <v>1703</v>
      </c>
      <c r="E196" s="7">
        <v>43970</v>
      </c>
      <c r="F196" s="7">
        <v>44353</v>
      </c>
      <c r="G196" s="13"/>
      <c r="H196" s="8">
        <f>F196+365</f>
        <v>44718</v>
      </c>
      <c r="I196" s="11">
        <f t="shared" ca="1" si="44"/>
        <v>125</v>
      </c>
      <c r="J196" s="9" t="str">
        <f t="shared" ca="1" si="54"/>
        <v>NOT DUE</v>
      </c>
      <c r="K196" s="31"/>
      <c r="L196" s="10"/>
    </row>
    <row r="197" spans="1:12" ht="25.5" x14ac:dyDescent="0.25">
      <c r="A197" s="9" t="s">
        <v>1966</v>
      </c>
      <c r="B197" s="57" t="s">
        <v>1950</v>
      </c>
      <c r="C197" s="55" t="s">
        <v>1967</v>
      </c>
      <c r="D197" s="49" t="s">
        <v>1706</v>
      </c>
      <c r="E197" s="7">
        <v>43970</v>
      </c>
      <c r="F197" s="7">
        <v>43709</v>
      </c>
      <c r="G197" s="13"/>
      <c r="H197" s="8">
        <f>F197+1825</f>
        <v>45534</v>
      </c>
      <c r="I197" s="11">
        <f t="shared" ca="1" si="44"/>
        <v>941</v>
      </c>
      <c r="J197" s="9" t="str">
        <f t="shared" ca="1" si="54"/>
        <v>NOT DUE</v>
      </c>
      <c r="K197" s="31"/>
      <c r="L197" s="10"/>
    </row>
    <row r="198" spans="1:12" ht="25.5" x14ac:dyDescent="0.25">
      <c r="A198" s="9" t="s">
        <v>1968</v>
      </c>
      <c r="B198" s="51" t="s">
        <v>1950</v>
      </c>
      <c r="C198" s="56" t="s">
        <v>1969</v>
      </c>
      <c r="D198" s="52" t="s">
        <v>1469</v>
      </c>
      <c r="E198" s="7">
        <v>43970</v>
      </c>
      <c r="F198" s="7">
        <v>44581</v>
      </c>
      <c r="G198" s="13"/>
      <c r="H198" s="8">
        <f t="shared" ref="H198" si="66">F198+30</f>
        <v>44611</v>
      </c>
      <c r="I198" s="11">
        <f t="shared" ca="1" si="44"/>
        <v>18</v>
      </c>
      <c r="J198" s="9" t="str">
        <f t="shared" ca="1" si="54"/>
        <v>NOT DUE</v>
      </c>
      <c r="K198" s="31"/>
      <c r="L198" s="10"/>
    </row>
    <row r="199" spans="1:12" ht="25.5" x14ac:dyDescent="0.25">
      <c r="A199" s="9" t="s">
        <v>1970</v>
      </c>
      <c r="B199" s="51" t="s">
        <v>1950</v>
      </c>
      <c r="C199" s="56" t="s">
        <v>1969</v>
      </c>
      <c r="D199" s="52" t="s">
        <v>1703</v>
      </c>
      <c r="E199" s="7">
        <v>43970</v>
      </c>
      <c r="F199" s="7">
        <v>44353</v>
      </c>
      <c r="G199" s="13"/>
      <c r="H199" s="8">
        <f>F199+365</f>
        <v>44718</v>
      </c>
      <c r="I199" s="11">
        <f t="shared" ca="1" si="44"/>
        <v>125</v>
      </c>
      <c r="J199" s="9" t="str">
        <f t="shared" ca="1" si="54"/>
        <v>NOT DUE</v>
      </c>
      <c r="K199" s="31"/>
      <c r="L199" s="10"/>
    </row>
    <row r="200" spans="1:12" ht="25.5" x14ac:dyDescent="0.25">
      <c r="A200" s="9" t="s">
        <v>1971</v>
      </c>
      <c r="B200" s="51" t="s">
        <v>1950</v>
      </c>
      <c r="C200" s="56" t="s">
        <v>1972</v>
      </c>
      <c r="D200" s="52" t="s">
        <v>1706</v>
      </c>
      <c r="E200" s="7">
        <v>43970</v>
      </c>
      <c r="F200" s="7">
        <v>43709</v>
      </c>
      <c r="G200" s="13"/>
      <c r="H200" s="8">
        <f>F200+1825</f>
        <v>45534</v>
      </c>
      <c r="I200" s="11">
        <f t="shared" ref="I200:I210" ca="1" si="67">IF(ISBLANK(H200),"",H200-DATE(YEAR(NOW()),MONTH(NOW()),DAY(NOW())))</f>
        <v>941</v>
      </c>
      <c r="J200" s="9" t="str">
        <f t="shared" ca="1" si="54"/>
        <v>NOT DUE</v>
      </c>
      <c r="K200" s="31"/>
      <c r="L200" s="10"/>
    </row>
    <row r="201" spans="1:12" ht="25.5" x14ac:dyDescent="0.25">
      <c r="A201" s="9" t="s">
        <v>1973</v>
      </c>
      <c r="B201" s="57" t="s">
        <v>1950</v>
      </c>
      <c r="C201" s="55" t="s">
        <v>1969</v>
      </c>
      <c r="D201" s="49" t="s">
        <v>1469</v>
      </c>
      <c r="E201" s="7">
        <v>43970</v>
      </c>
      <c r="F201" s="7">
        <v>44581</v>
      </c>
      <c r="G201" s="13"/>
      <c r="H201" s="8">
        <f t="shared" ref="H201" si="68">F201+30</f>
        <v>44611</v>
      </c>
      <c r="I201" s="11">
        <f t="shared" ca="1" si="67"/>
        <v>18</v>
      </c>
      <c r="J201" s="9" t="str">
        <f t="shared" ca="1" si="54"/>
        <v>NOT DUE</v>
      </c>
      <c r="K201" s="31"/>
      <c r="L201" s="10"/>
    </row>
    <row r="202" spans="1:12" ht="25.5" x14ac:dyDescent="0.25">
      <c r="A202" s="9" t="s">
        <v>1974</v>
      </c>
      <c r="B202" s="57" t="s">
        <v>1950</v>
      </c>
      <c r="C202" s="55" t="s">
        <v>1969</v>
      </c>
      <c r="D202" s="49" t="s">
        <v>1703</v>
      </c>
      <c r="E202" s="7">
        <v>43970</v>
      </c>
      <c r="F202" s="7">
        <v>44353</v>
      </c>
      <c r="G202" s="13"/>
      <c r="H202" s="8">
        <f>F202+365</f>
        <v>44718</v>
      </c>
      <c r="I202" s="11">
        <f t="shared" ca="1" si="67"/>
        <v>125</v>
      </c>
      <c r="J202" s="9" t="str">
        <f t="shared" ca="1" si="54"/>
        <v>NOT DUE</v>
      </c>
      <c r="K202" s="31"/>
      <c r="L202" s="10"/>
    </row>
    <row r="203" spans="1:12" ht="25.5" x14ac:dyDescent="0.25">
      <c r="A203" s="9" t="s">
        <v>1975</v>
      </c>
      <c r="B203" s="57" t="s">
        <v>1950</v>
      </c>
      <c r="C203" s="55" t="s">
        <v>1972</v>
      </c>
      <c r="D203" s="49" t="s">
        <v>1706</v>
      </c>
      <c r="E203" s="7">
        <v>43970</v>
      </c>
      <c r="F203" s="7">
        <v>43709</v>
      </c>
      <c r="G203" s="13"/>
      <c r="H203" s="8">
        <f>F203+1825</f>
        <v>45534</v>
      </c>
      <c r="I203" s="11">
        <f t="shared" ca="1" si="67"/>
        <v>941</v>
      </c>
      <c r="J203" s="9" t="str">
        <f t="shared" ca="1" si="54"/>
        <v>NOT DUE</v>
      </c>
      <c r="K203" s="31"/>
      <c r="L203" s="10"/>
    </row>
    <row r="204" spans="1:12" ht="38.25" x14ac:dyDescent="0.25">
      <c r="A204" s="9" t="s">
        <v>1976</v>
      </c>
      <c r="B204" s="51" t="s">
        <v>1977</v>
      </c>
      <c r="C204" s="56" t="s">
        <v>1978</v>
      </c>
      <c r="D204" s="52" t="s">
        <v>1469</v>
      </c>
      <c r="E204" s="7">
        <v>43970</v>
      </c>
      <c r="F204" s="7">
        <v>44581</v>
      </c>
      <c r="G204" s="13"/>
      <c r="H204" s="8">
        <f t="shared" ref="H204" si="69">F204+30</f>
        <v>44611</v>
      </c>
      <c r="I204" s="11">
        <f t="shared" ca="1" si="67"/>
        <v>18</v>
      </c>
      <c r="J204" s="9" t="str">
        <f t="shared" ca="1" si="54"/>
        <v>NOT DUE</v>
      </c>
      <c r="K204" s="31"/>
      <c r="L204" s="10"/>
    </row>
    <row r="205" spans="1:12" ht="38.25" x14ac:dyDescent="0.25">
      <c r="A205" s="9" t="s">
        <v>1979</v>
      </c>
      <c r="B205" s="51" t="s">
        <v>1977</v>
      </c>
      <c r="C205" s="56" t="s">
        <v>1978</v>
      </c>
      <c r="D205" s="52" t="s">
        <v>1703</v>
      </c>
      <c r="E205" s="7">
        <v>43970</v>
      </c>
      <c r="F205" s="7">
        <v>44353</v>
      </c>
      <c r="G205" s="13"/>
      <c r="H205" s="8">
        <f>F205+365</f>
        <v>44718</v>
      </c>
      <c r="I205" s="11">
        <f t="shared" ca="1" si="67"/>
        <v>125</v>
      </c>
      <c r="J205" s="9" t="str">
        <f t="shared" ca="1" si="54"/>
        <v>NOT DUE</v>
      </c>
      <c r="K205" s="31"/>
      <c r="L205" s="10"/>
    </row>
    <row r="206" spans="1:12" ht="38.25" x14ac:dyDescent="0.25">
      <c r="A206" s="9" t="s">
        <v>1980</v>
      </c>
      <c r="B206" s="51" t="s">
        <v>1977</v>
      </c>
      <c r="C206" s="56" t="s">
        <v>1981</v>
      </c>
      <c r="D206" s="52" t="s">
        <v>1706</v>
      </c>
      <c r="E206" s="7">
        <v>43970</v>
      </c>
      <c r="F206" s="7">
        <v>43709</v>
      </c>
      <c r="G206" s="13"/>
      <c r="H206" s="8">
        <f>F206+1825</f>
        <v>45534</v>
      </c>
      <c r="I206" s="11">
        <f t="shared" ca="1" si="67"/>
        <v>941</v>
      </c>
      <c r="J206" s="9" t="str">
        <f t="shared" ca="1" si="54"/>
        <v>NOT DUE</v>
      </c>
      <c r="K206" s="31"/>
      <c r="L206" s="10"/>
    </row>
    <row r="207" spans="1:12" ht="38.25" x14ac:dyDescent="0.25">
      <c r="A207" s="9" t="s">
        <v>1982</v>
      </c>
      <c r="B207" s="47" t="s">
        <v>1977</v>
      </c>
      <c r="C207" s="55" t="s">
        <v>1983</v>
      </c>
      <c r="D207" s="49" t="s">
        <v>1469</v>
      </c>
      <c r="E207" s="7">
        <v>43970</v>
      </c>
      <c r="F207" s="7">
        <v>44581</v>
      </c>
      <c r="G207" s="13"/>
      <c r="H207" s="8">
        <f t="shared" ref="H207" si="70">F207+30</f>
        <v>44611</v>
      </c>
      <c r="I207" s="11">
        <f t="shared" ca="1" si="67"/>
        <v>18</v>
      </c>
      <c r="J207" s="9" t="str">
        <f t="shared" ca="1" si="54"/>
        <v>NOT DUE</v>
      </c>
      <c r="K207" s="31"/>
      <c r="L207" s="10"/>
    </row>
    <row r="208" spans="1:12" ht="38.25" x14ac:dyDescent="0.25">
      <c r="A208" s="9" t="s">
        <v>1984</v>
      </c>
      <c r="B208" s="47" t="s">
        <v>1977</v>
      </c>
      <c r="C208" s="55" t="s">
        <v>1983</v>
      </c>
      <c r="D208" s="49" t="s">
        <v>1703</v>
      </c>
      <c r="E208" s="7">
        <v>43970</v>
      </c>
      <c r="F208" s="7">
        <v>44353</v>
      </c>
      <c r="G208" s="13"/>
      <c r="H208" s="8">
        <f>F208+365</f>
        <v>44718</v>
      </c>
      <c r="I208" s="11">
        <f t="shared" ca="1" si="67"/>
        <v>125</v>
      </c>
      <c r="J208" s="9" t="str">
        <f t="shared" ca="1" si="54"/>
        <v>NOT DUE</v>
      </c>
      <c r="K208" s="31"/>
      <c r="L208" s="10"/>
    </row>
    <row r="209" spans="1:12" ht="38.25" x14ac:dyDescent="0.25">
      <c r="A209" s="9" t="s">
        <v>1985</v>
      </c>
      <c r="B209" s="47" t="s">
        <v>1977</v>
      </c>
      <c r="C209" s="55" t="s">
        <v>1986</v>
      </c>
      <c r="D209" s="49" t="s">
        <v>1706</v>
      </c>
      <c r="E209" s="7">
        <v>43970</v>
      </c>
      <c r="F209" s="7">
        <v>43709</v>
      </c>
      <c r="G209" s="13"/>
      <c r="H209" s="8">
        <f>F209+1825</f>
        <v>45534</v>
      </c>
      <c r="I209" s="11">
        <f t="shared" ca="1" si="67"/>
        <v>941</v>
      </c>
      <c r="J209" s="9" t="str">
        <f t="shared" ca="1" si="54"/>
        <v>NOT DUE</v>
      </c>
      <c r="K209" s="31"/>
      <c r="L209" s="10"/>
    </row>
    <row r="210" spans="1:12" x14ac:dyDescent="0.25">
      <c r="A210" s="108" t="s">
        <v>2751</v>
      </c>
      <c r="B210" s="109" t="s">
        <v>2733</v>
      </c>
      <c r="C210" s="109" t="s">
        <v>2743</v>
      </c>
      <c r="D210" s="110" t="s">
        <v>1469</v>
      </c>
      <c r="E210" s="7">
        <v>43970</v>
      </c>
      <c r="F210" s="7">
        <v>44581</v>
      </c>
      <c r="G210" s="13"/>
      <c r="H210" s="8">
        <f t="shared" ref="H210:H220" si="71">F210+30</f>
        <v>44611</v>
      </c>
      <c r="I210" s="11">
        <f t="shared" ca="1" si="67"/>
        <v>18</v>
      </c>
      <c r="J210" s="9" t="str">
        <f t="shared" ca="1" si="54"/>
        <v>NOT DUE</v>
      </c>
      <c r="K210" s="31"/>
      <c r="L210" s="10"/>
    </row>
    <row r="211" spans="1:12" ht="25.5" x14ac:dyDescent="0.25">
      <c r="A211" s="108" t="s">
        <v>2752</v>
      </c>
      <c r="B211" s="109" t="s">
        <v>2734</v>
      </c>
      <c r="C211" s="109" t="s">
        <v>2750</v>
      </c>
      <c r="D211" s="110" t="s">
        <v>1469</v>
      </c>
      <c r="E211" s="7">
        <v>43970</v>
      </c>
      <c r="F211" s="7">
        <v>44581</v>
      </c>
      <c r="G211" s="13"/>
      <c r="H211" s="8">
        <f t="shared" si="71"/>
        <v>44611</v>
      </c>
      <c r="I211" s="11">
        <f t="shared" ref="I211:I213" ca="1" si="72">IF(ISBLANK(H211),"",H211-DATE(YEAR(NOW()),MONTH(NOW()),DAY(NOW())))</f>
        <v>18</v>
      </c>
      <c r="J211" s="9" t="str">
        <f t="shared" ref="J211:J213" ca="1" si="73">IF(I211="","",IF(I211&lt;0,"OVERDUE","NOT DUE"))</f>
        <v>NOT DUE</v>
      </c>
      <c r="K211" s="31"/>
      <c r="L211" s="10"/>
    </row>
    <row r="212" spans="1:12" ht="25.5" x14ac:dyDescent="0.25">
      <c r="A212" s="108" t="s">
        <v>2753</v>
      </c>
      <c r="B212" s="109" t="s">
        <v>2735</v>
      </c>
      <c r="C212" s="109" t="s">
        <v>2749</v>
      </c>
      <c r="D212" s="110" t="s">
        <v>1469</v>
      </c>
      <c r="E212" s="7">
        <v>43970</v>
      </c>
      <c r="F212" s="7">
        <v>44581</v>
      </c>
      <c r="G212" s="13"/>
      <c r="H212" s="8">
        <f t="shared" si="71"/>
        <v>44611</v>
      </c>
      <c r="I212" s="11">
        <f t="shared" ca="1" si="72"/>
        <v>18</v>
      </c>
      <c r="J212" s="9" t="str">
        <f t="shared" ca="1" si="73"/>
        <v>NOT DUE</v>
      </c>
      <c r="K212" s="31"/>
      <c r="L212" s="10"/>
    </row>
    <row r="213" spans="1:12" ht="25.5" x14ac:dyDescent="0.25">
      <c r="A213" s="108" t="s">
        <v>2754</v>
      </c>
      <c r="B213" s="109" t="s">
        <v>2736</v>
      </c>
      <c r="C213" s="109" t="s">
        <v>2749</v>
      </c>
      <c r="D213" s="110" t="s">
        <v>1469</v>
      </c>
      <c r="E213" s="7">
        <v>43970</v>
      </c>
      <c r="F213" s="7">
        <v>44581</v>
      </c>
      <c r="G213" s="13"/>
      <c r="H213" s="8">
        <f t="shared" si="71"/>
        <v>44611</v>
      </c>
      <c r="I213" s="11">
        <f t="shared" ca="1" si="72"/>
        <v>18</v>
      </c>
      <c r="J213" s="9" t="str">
        <f t="shared" ca="1" si="73"/>
        <v>NOT DUE</v>
      </c>
      <c r="K213" s="31"/>
      <c r="L213" s="10"/>
    </row>
    <row r="214" spans="1:12" x14ac:dyDescent="0.25">
      <c r="A214" s="108" t="s">
        <v>2755</v>
      </c>
      <c r="B214" s="109" t="s">
        <v>2737</v>
      </c>
      <c r="C214" s="109" t="s">
        <v>2747</v>
      </c>
      <c r="D214" s="110" t="s">
        <v>1469</v>
      </c>
      <c r="E214" s="7">
        <v>43970</v>
      </c>
      <c r="F214" s="7">
        <v>44581</v>
      </c>
      <c r="G214" s="13"/>
      <c r="H214" s="8">
        <f t="shared" si="71"/>
        <v>44611</v>
      </c>
      <c r="I214" s="11">
        <f t="shared" ref="I214:I215" ca="1" si="74">IF(ISBLANK(H214),"",H214-DATE(YEAR(NOW()),MONTH(NOW()),DAY(NOW())))</f>
        <v>18</v>
      </c>
      <c r="J214" s="9" t="str">
        <f t="shared" ref="J214:J215" ca="1" si="75">IF(I214="","",IF(I214&lt;0,"OVERDUE","NOT DUE"))</f>
        <v>NOT DUE</v>
      </c>
      <c r="K214" s="31"/>
      <c r="L214" s="10"/>
    </row>
    <row r="215" spans="1:12" ht="25.5" x14ac:dyDescent="0.25">
      <c r="A215" s="108" t="s">
        <v>2756</v>
      </c>
      <c r="B215" s="109" t="s">
        <v>2738</v>
      </c>
      <c r="C215" s="109" t="s">
        <v>2748</v>
      </c>
      <c r="D215" s="110" t="s">
        <v>1469</v>
      </c>
      <c r="E215" s="7">
        <v>43970</v>
      </c>
      <c r="F215" s="7">
        <v>44581</v>
      </c>
      <c r="G215" s="13"/>
      <c r="H215" s="8">
        <f t="shared" si="71"/>
        <v>44611</v>
      </c>
      <c r="I215" s="11">
        <f t="shared" ca="1" si="74"/>
        <v>18</v>
      </c>
      <c r="J215" s="9" t="str">
        <f t="shared" ca="1" si="75"/>
        <v>NOT DUE</v>
      </c>
      <c r="K215" s="31"/>
      <c r="L215" s="10"/>
    </row>
    <row r="216" spans="1:12" x14ac:dyDescent="0.25">
      <c r="A216" s="108" t="s">
        <v>2757</v>
      </c>
      <c r="B216" s="109" t="s">
        <v>2739</v>
      </c>
      <c r="C216" s="109" t="s">
        <v>2747</v>
      </c>
      <c r="D216" s="110" t="s">
        <v>1469</v>
      </c>
      <c r="E216" s="7">
        <v>43970</v>
      </c>
      <c r="F216" s="7">
        <v>44581</v>
      </c>
      <c r="G216" s="13"/>
      <c r="H216" s="8">
        <f t="shared" si="71"/>
        <v>44611</v>
      </c>
      <c r="I216" s="11">
        <f t="shared" ref="I216:I217" ca="1" si="76">IF(ISBLANK(H216),"",H216-DATE(YEAR(NOW()),MONTH(NOW()),DAY(NOW())))</f>
        <v>18</v>
      </c>
      <c r="J216" s="9" t="str">
        <f t="shared" ref="J216:J217" ca="1" si="77">IF(I216="","",IF(I216&lt;0,"OVERDUE","NOT DUE"))</f>
        <v>NOT DUE</v>
      </c>
      <c r="K216" s="31"/>
      <c r="L216" s="10"/>
    </row>
    <row r="217" spans="1:12" ht="25.5" x14ac:dyDescent="0.25">
      <c r="A217" s="108" t="s">
        <v>2758</v>
      </c>
      <c r="B217" s="109" t="s">
        <v>2740</v>
      </c>
      <c r="C217" s="109" t="s">
        <v>2746</v>
      </c>
      <c r="D217" s="110" t="s">
        <v>1469</v>
      </c>
      <c r="E217" s="7">
        <v>43970</v>
      </c>
      <c r="F217" s="7">
        <v>44581</v>
      </c>
      <c r="G217" s="13"/>
      <c r="H217" s="8">
        <f t="shared" si="71"/>
        <v>44611</v>
      </c>
      <c r="I217" s="11">
        <f t="shared" ca="1" si="76"/>
        <v>18</v>
      </c>
      <c r="J217" s="9" t="str">
        <f t="shared" ca="1" si="77"/>
        <v>NOT DUE</v>
      </c>
      <c r="K217" s="31"/>
      <c r="L217" s="10"/>
    </row>
    <row r="218" spans="1:12" ht="25.5" x14ac:dyDescent="0.25">
      <c r="A218" s="108" t="s">
        <v>2759</v>
      </c>
      <c r="B218" s="109" t="s">
        <v>2741</v>
      </c>
      <c r="C218" s="109" t="s">
        <v>2745</v>
      </c>
      <c r="D218" s="110" t="s">
        <v>1469</v>
      </c>
      <c r="E218" s="7">
        <v>43970</v>
      </c>
      <c r="F218" s="7">
        <v>44581</v>
      </c>
      <c r="G218" s="13"/>
      <c r="H218" s="8">
        <f t="shared" si="71"/>
        <v>44611</v>
      </c>
      <c r="I218" s="11">
        <f t="shared" ref="I218:I219" ca="1" si="78">IF(ISBLANK(H218),"",H218-DATE(YEAR(NOW()),MONTH(NOW()),DAY(NOW())))</f>
        <v>18</v>
      </c>
      <c r="J218" s="9" t="str">
        <f t="shared" ref="J218:J219" ca="1" si="79">IF(I218="","",IF(I218&lt;0,"OVERDUE","NOT DUE"))</f>
        <v>NOT DUE</v>
      </c>
      <c r="K218" s="31"/>
      <c r="L218" s="10"/>
    </row>
    <row r="219" spans="1:12" x14ac:dyDescent="0.25">
      <c r="A219" s="108" t="s">
        <v>2760</v>
      </c>
      <c r="B219" s="109" t="s">
        <v>2676</v>
      </c>
      <c r="C219" s="109" t="s">
        <v>2744</v>
      </c>
      <c r="D219" s="110" t="s">
        <v>1469</v>
      </c>
      <c r="E219" s="7">
        <v>43970</v>
      </c>
      <c r="F219" s="7">
        <v>44581</v>
      </c>
      <c r="G219" s="13"/>
      <c r="H219" s="8">
        <f t="shared" si="71"/>
        <v>44611</v>
      </c>
      <c r="I219" s="11">
        <f t="shared" ca="1" si="78"/>
        <v>18</v>
      </c>
      <c r="J219" s="9" t="str">
        <f t="shared" ca="1" si="79"/>
        <v>NOT DUE</v>
      </c>
      <c r="K219" s="31"/>
      <c r="L219" s="10"/>
    </row>
    <row r="220" spans="1:12" x14ac:dyDescent="0.25">
      <c r="A220" s="108" t="s">
        <v>2761</v>
      </c>
      <c r="B220" s="109" t="s">
        <v>2742</v>
      </c>
      <c r="C220" s="109" t="s">
        <v>2743</v>
      </c>
      <c r="D220" s="110" t="s">
        <v>1469</v>
      </c>
      <c r="E220" s="7">
        <v>43970</v>
      </c>
      <c r="F220" s="7">
        <v>44581</v>
      </c>
      <c r="G220" s="13"/>
      <c r="H220" s="8">
        <f t="shared" si="71"/>
        <v>44611</v>
      </c>
      <c r="I220" s="11">
        <f t="shared" ref="I220" ca="1" si="80">IF(ISBLANK(H220),"",H220-DATE(YEAR(NOW()),MONTH(NOW()),DAY(NOW())))</f>
        <v>18</v>
      </c>
      <c r="J220" s="9" t="str">
        <f t="shared" ref="J220" ca="1" si="81">IF(I220="","",IF(I220&lt;0,"OVERDUE","NOT DUE"))</f>
        <v>NOT DUE</v>
      </c>
      <c r="K220" s="31"/>
      <c r="L220" s="10"/>
    </row>
    <row r="221" spans="1:12" x14ac:dyDescent="0.25">
      <c r="A221" s="98"/>
      <c r="B221" s="99"/>
      <c r="C221" s="99"/>
      <c r="D221" s="100"/>
      <c r="E221" s="104"/>
      <c r="F221" s="104"/>
      <c r="G221" s="105"/>
      <c r="H221" s="101"/>
      <c r="I221" s="102"/>
      <c r="J221" s="98"/>
      <c r="K221" s="99"/>
      <c r="L221" s="103"/>
    </row>
    <row r="222" spans="1:12" x14ac:dyDescent="0.25">
      <c r="A222" s="98"/>
      <c r="B222" s="99"/>
      <c r="C222" s="99"/>
      <c r="D222" s="100"/>
      <c r="E222" s="104"/>
      <c r="F222" s="104"/>
      <c r="G222" s="105"/>
      <c r="H222" s="101"/>
      <c r="I222" s="102"/>
      <c r="J222" s="98"/>
      <c r="K222" s="99"/>
      <c r="L222" s="103"/>
    </row>
    <row r="224" spans="1:12" x14ac:dyDescent="0.25">
      <c r="C224" t="s">
        <v>1414</v>
      </c>
      <c r="D224" s="19"/>
      <c r="E224" s="27" t="s">
        <v>1415</v>
      </c>
      <c r="H224" t="s">
        <v>1416</v>
      </c>
    </row>
    <row r="225" spans="2:9" x14ac:dyDescent="0.25">
      <c r="C225"/>
      <c r="D225" s="19"/>
      <c r="E225" s="27"/>
    </row>
    <row r="226" spans="2:9" x14ac:dyDescent="0.25">
      <c r="C226"/>
      <c r="D226" s="19"/>
      <c r="E226" s="27"/>
    </row>
    <row r="227" spans="2:9" x14ac:dyDescent="0.25">
      <c r="C227"/>
      <c r="D227" s="71"/>
      <c r="E227" s="27"/>
      <c r="H227" s="72"/>
      <c r="I227" s="72"/>
    </row>
    <row r="228" spans="2:9" x14ac:dyDescent="0.25">
      <c r="B228" s="72"/>
      <c r="C228"/>
      <c r="D228" s="69"/>
      <c r="E228" s="27"/>
    </row>
    <row r="229" spans="2:9" x14ac:dyDescent="0.25">
      <c r="C229" s="175" t="s">
        <v>3320</v>
      </c>
      <c r="D229" s="19"/>
      <c r="E229" s="193" t="s">
        <v>3322</v>
      </c>
      <c r="F229" s="193"/>
      <c r="H229" s="191" t="s">
        <v>3319</v>
      </c>
      <c r="I229" s="191"/>
    </row>
    <row r="230" spans="2:9" x14ac:dyDescent="0.25">
      <c r="C230" s="69" t="s">
        <v>3096</v>
      </c>
      <c r="D230" s="19"/>
      <c r="E230" s="69" t="s">
        <v>2274</v>
      </c>
      <c r="F230" s="69"/>
      <c r="H230" s="188" t="s">
        <v>2277</v>
      </c>
      <c r="I230" s="188"/>
    </row>
  </sheetData>
  <mergeCells count="12">
    <mergeCell ref="H230:I230"/>
    <mergeCell ref="A4:B4"/>
    <mergeCell ref="D4:E4"/>
    <mergeCell ref="A5:B5"/>
    <mergeCell ref="A1:B1"/>
    <mergeCell ref="D1:E1"/>
    <mergeCell ref="A2:B2"/>
    <mergeCell ref="D2:E2"/>
    <mergeCell ref="A3:B3"/>
    <mergeCell ref="D3:E3"/>
    <mergeCell ref="E229:F229"/>
    <mergeCell ref="H229:I229"/>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C20" sqref="C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24</v>
      </c>
      <c r="D3" s="190" t="s">
        <v>9</v>
      </c>
      <c r="E3" s="190"/>
      <c r="F3" s="3" t="s">
        <v>26</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v>
      </c>
      <c r="B8" s="135" t="s">
        <v>27</v>
      </c>
      <c r="C8" s="135" t="s">
        <v>28</v>
      </c>
      <c r="D8" s="21" t="s">
        <v>1</v>
      </c>
      <c r="E8" s="7">
        <v>43970</v>
      </c>
      <c r="F8" s="7">
        <v>44507</v>
      </c>
      <c r="G8" s="34"/>
      <c r="H8" s="8">
        <f t="shared" ref="H8" si="0">F8+182</f>
        <v>44689</v>
      </c>
      <c r="I8" s="11">
        <f t="shared" ref="I8" ca="1" si="1">IF(ISBLANK(H8),"",H8-DATE(YEAR(NOW()),MONTH(NOW()),DAY(NOW())))</f>
        <v>96</v>
      </c>
      <c r="J8" s="9" t="str">
        <f t="shared" ref="J8" ca="1" si="2">IF(I8="","",IF(I8&lt;0,"OVERDUE","NOT DUE"))</f>
        <v>NOT DUE</v>
      </c>
      <c r="K8" s="14"/>
      <c r="L8" s="10"/>
    </row>
    <row r="12" spans="1:12" x14ac:dyDescent="0.25">
      <c r="B12" t="s">
        <v>1414</v>
      </c>
      <c r="D12" s="27" t="s">
        <v>1415</v>
      </c>
      <c r="G12" t="s">
        <v>1416</v>
      </c>
    </row>
    <row r="14" spans="1:12" x14ac:dyDescent="0.25">
      <c r="C14" s="71"/>
      <c r="G14" s="72"/>
      <c r="H14" s="72"/>
    </row>
    <row r="15" spans="1:12" x14ac:dyDescent="0.25">
      <c r="B15" s="23"/>
      <c r="C15" s="69"/>
    </row>
    <row r="16" spans="1:12" x14ac:dyDescent="0.25">
      <c r="B16" s="154" t="s">
        <v>3322</v>
      </c>
      <c r="D16" s="193" t="s">
        <v>3322</v>
      </c>
      <c r="E16" s="193"/>
      <c r="G16" s="191" t="s">
        <v>3319</v>
      </c>
      <c r="H16" s="191"/>
    </row>
    <row r="17" spans="2:8" x14ac:dyDescent="0.25">
      <c r="B17" s="69" t="s">
        <v>2274</v>
      </c>
      <c r="D17" s="69" t="s">
        <v>2274</v>
      </c>
      <c r="E17" s="69"/>
      <c r="G17" s="188" t="s">
        <v>2277</v>
      </c>
      <c r="H17" s="188"/>
    </row>
  </sheetData>
  <sheetProtection selectLockedCells="1"/>
  <mergeCells count="12">
    <mergeCell ref="G17:H17"/>
    <mergeCell ref="A4:B4"/>
    <mergeCell ref="D4:E4"/>
    <mergeCell ref="A5:B5"/>
    <mergeCell ref="A1:B1"/>
    <mergeCell ref="D1:E1"/>
    <mergeCell ref="A2:B2"/>
    <mergeCell ref="D2:E2"/>
    <mergeCell ref="A3:B3"/>
    <mergeCell ref="D3:E3"/>
    <mergeCell ref="D16:E16"/>
    <mergeCell ref="G16:H16"/>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30" sqref="F3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2309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2310</v>
      </c>
      <c r="B8" s="31" t="s">
        <v>1987</v>
      </c>
      <c r="C8" s="31" t="s">
        <v>1988</v>
      </c>
      <c r="D8" s="20" t="s">
        <v>1989</v>
      </c>
      <c r="E8" s="7">
        <v>43970</v>
      </c>
      <c r="F8" s="7">
        <v>44490</v>
      </c>
      <c r="G8" s="13" t="s">
        <v>3298</v>
      </c>
      <c r="H8" s="8">
        <f>F8+180</f>
        <v>44670</v>
      </c>
      <c r="I8" s="11">
        <f t="shared" ref="I8:I18" ca="1" si="0">IF(ISBLANK(H8),"",H8-DATE(YEAR(NOW()),MONTH(NOW()),DAY(NOW())))</f>
        <v>77</v>
      </c>
      <c r="J8" s="9" t="str">
        <f t="shared" ref="J8:J18" ca="1" si="1">IF(I8="","",IF(I8&lt;0,"OVERDUE","NOT DUE"))</f>
        <v>NOT DUE</v>
      </c>
      <c r="K8" s="31"/>
      <c r="L8" s="10"/>
    </row>
    <row r="9" spans="1:12" ht="25.5" x14ac:dyDescent="0.25">
      <c r="A9" s="9" t="s">
        <v>2311</v>
      </c>
      <c r="B9" s="31" t="s">
        <v>1990</v>
      </c>
      <c r="C9" s="31" t="s">
        <v>1988</v>
      </c>
      <c r="D9" s="20" t="s">
        <v>1989</v>
      </c>
      <c r="E9" s="7">
        <v>43970</v>
      </c>
      <c r="F9" s="7">
        <v>44490</v>
      </c>
      <c r="G9" s="13" t="s">
        <v>3298</v>
      </c>
      <c r="H9" s="8">
        <f t="shared" ref="H9:H18" si="2">F9+180</f>
        <v>44670</v>
      </c>
      <c r="I9" s="11">
        <f t="shared" ca="1" si="0"/>
        <v>77</v>
      </c>
      <c r="J9" s="9" t="str">
        <f t="shared" ca="1" si="1"/>
        <v>NOT DUE</v>
      </c>
      <c r="K9" s="31"/>
      <c r="L9" s="10"/>
    </row>
    <row r="10" spans="1:12" ht="25.5" x14ac:dyDescent="0.25">
      <c r="A10" s="9" t="s">
        <v>2312</v>
      </c>
      <c r="B10" s="31" t="s">
        <v>1991</v>
      </c>
      <c r="C10" s="31" t="s">
        <v>1988</v>
      </c>
      <c r="D10" s="20" t="s">
        <v>1989</v>
      </c>
      <c r="E10" s="7">
        <v>43970</v>
      </c>
      <c r="F10" s="7">
        <v>44490</v>
      </c>
      <c r="G10" s="13" t="s">
        <v>3298</v>
      </c>
      <c r="H10" s="8">
        <f t="shared" si="2"/>
        <v>44670</v>
      </c>
      <c r="I10" s="11">
        <f t="shared" ca="1" si="0"/>
        <v>77</v>
      </c>
      <c r="J10" s="9" t="str">
        <f t="shared" ca="1" si="1"/>
        <v>NOT DUE</v>
      </c>
      <c r="K10" s="31"/>
      <c r="L10" s="35"/>
    </row>
    <row r="11" spans="1:12" ht="25.5" x14ac:dyDescent="0.25">
      <c r="A11" s="9" t="s">
        <v>2313</v>
      </c>
      <c r="B11" s="31" t="s">
        <v>1992</v>
      </c>
      <c r="C11" s="31" t="s">
        <v>1988</v>
      </c>
      <c r="D11" s="20" t="s">
        <v>1989</v>
      </c>
      <c r="E11" s="7">
        <v>43970</v>
      </c>
      <c r="F11" s="7">
        <v>44490</v>
      </c>
      <c r="G11" s="13" t="s">
        <v>3298</v>
      </c>
      <c r="H11" s="8">
        <f t="shared" si="2"/>
        <v>44670</v>
      </c>
      <c r="I11" s="11">
        <f t="shared" ca="1" si="0"/>
        <v>77</v>
      </c>
      <c r="J11" s="9" t="str">
        <f t="shared" ca="1" si="1"/>
        <v>NOT DUE</v>
      </c>
      <c r="K11" s="31"/>
      <c r="L11" s="10"/>
    </row>
    <row r="12" spans="1:12" ht="25.5" x14ac:dyDescent="0.25">
      <c r="A12" s="9" t="s">
        <v>2314</v>
      </c>
      <c r="B12" s="31" t="s">
        <v>1993</v>
      </c>
      <c r="C12" s="31" t="s">
        <v>1988</v>
      </c>
      <c r="D12" s="20" t="s">
        <v>1989</v>
      </c>
      <c r="E12" s="7">
        <v>43970</v>
      </c>
      <c r="F12" s="7">
        <v>44490</v>
      </c>
      <c r="G12" s="13" t="s">
        <v>3298</v>
      </c>
      <c r="H12" s="8">
        <f t="shared" si="2"/>
        <v>44670</v>
      </c>
      <c r="I12" s="11">
        <f t="shared" ca="1" si="0"/>
        <v>77</v>
      </c>
      <c r="J12" s="9" t="str">
        <f t="shared" ca="1" si="1"/>
        <v>NOT DUE</v>
      </c>
      <c r="K12" s="31"/>
      <c r="L12" s="10"/>
    </row>
    <row r="13" spans="1:12" ht="25.5" x14ac:dyDescent="0.25">
      <c r="A13" s="9" t="s">
        <v>2315</v>
      </c>
      <c r="B13" s="31" t="s">
        <v>1994</v>
      </c>
      <c r="C13" s="31" t="s">
        <v>1988</v>
      </c>
      <c r="D13" s="20" t="s">
        <v>1989</v>
      </c>
      <c r="E13" s="7">
        <v>43970</v>
      </c>
      <c r="F13" s="7">
        <v>44490</v>
      </c>
      <c r="G13" s="13" t="s">
        <v>3298</v>
      </c>
      <c r="H13" s="8">
        <f t="shared" si="2"/>
        <v>44670</v>
      </c>
      <c r="I13" s="11">
        <f t="shared" ca="1" si="0"/>
        <v>77</v>
      </c>
      <c r="J13" s="9" t="str">
        <f t="shared" ca="1" si="1"/>
        <v>NOT DUE</v>
      </c>
      <c r="K13" s="31"/>
      <c r="L13" s="10"/>
    </row>
    <row r="14" spans="1:12" ht="25.5" x14ac:dyDescent="0.25">
      <c r="A14" s="9" t="s">
        <v>2316</v>
      </c>
      <c r="B14" s="31" t="s">
        <v>1437</v>
      </c>
      <c r="C14" s="31" t="s">
        <v>1988</v>
      </c>
      <c r="D14" s="20" t="s">
        <v>1989</v>
      </c>
      <c r="E14" s="7">
        <v>43970</v>
      </c>
      <c r="F14" s="7">
        <v>44490</v>
      </c>
      <c r="G14" s="13" t="s">
        <v>3298</v>
      </c>
      <c r="H14" s="8">
        <f t="shared" si="2"/>
        <v>44670</v>
      </c>
      <c r="I14" s="11">
        <f t="shared" ca="1" si="0"/>
        <v>77</v>
      </c>
      <c r="J14" s="9" t="str">
        <f t="shared" ca="1" si="1"/>
        <v>NOT DUE</v>
      </c>
      <c r="K14" s="31"/>
      <c r="L14" s="10"/>
    </row>
    <row r="15" spans="1:12" ht="25.5" x14ac:dyDescent="0.25">
      <c r="A15" s="9" t="s">
        <v>2317</v>
      </c>
      <c r="B15" s="31" t="s">
        <v>1995</v>
      </c>
      <c r="C15" s="31" t="s">
        <v>1988</v>
      </c>
      <c r="D15" s="20" t="s">
        <v>1989</v>
      </c>
      <c r="E15" s="7">
        <v>43970</v>
      </c>
      <c r="F15" s="7">
        <v>44490</v>
      </c>
      <c r="G15" s="13" t="s">
        <v>3298</v>
      </c>
      <c r="H15" s="8">
        <f t="shared" si="2"/>
        <v>44670</v>
      </c>
      <c r="I15" s="11">
        <f t="shared" ca="1" si="0"/>
        <v>77</v>
      </c>
      <c r="J15" s="9" t="str">
        <f t="shared" ca="1" si="1"/>
        <v>NOT DUE</v>
      </c>
      <c r="K15" s="31"/>
      <c r="L15" s="10"/>
    </row>
    <row r="16" spans="1:12" ht="25.5" x14ac:dyDescent="0.25">
      <c r="A16" s="9" t="s">
        <v>2318</v>
      </c>
      <c r="B16" s="31" t="s">
        <v>1996</v>
      </c>
      <c r="C16" s="31" t="s">
        <v>1988</v>
      </c>
      <c r="D16" s="20" t="s">
        <v>1989</v>
      </c>
      <c r="E16" s="7">
        <v>43970</v>
      </c>
      <c r="F16" s="7">
        <v>44490</v>
      </c>
      <c r="G16" s="13" t="s">
        <v>3298</v>
      </c>
      <c r="H16" s="8">
        <f t="shared" si="2"/>
        <v>44670</v>
      </c>
      <c r="I16" s="11">
        <f t="shared" ca="1" si="0"/>
        <v>77</v>
      </c>
      <c r="J16" s="9" t="str">
        <f t="shared" ca="1" si="1"/>
        <v>NOT DUE</v>
      </c>
      <c r="K16" s="31"/>
      <c r="L16" s="10"/>
    </row>
    <row r="17" spans="1:12" ht="25.5" x14ac:dyDescent="0.25">
      <c r="A17" s="9" t="s">
        <v>2319</v>
      </c>
      <c r="B17" s="31" t="s">
        <v>1997</v>
      </c>
      <c r="C17" s="31" t="s">
        <v>1988</v>
      </c>
      <c r="D17" s="20" t="s">
        <v>1989</v>
      </c>
      <c r="E17" s="7">
        <v>43970</v>
      </c>
      <c r="F17" s="7">
        <v>44490</v>
      </c>
      <c r="G17" s="13" t="s">
        <v>3298</v>
      </c>
      <c r="H17" s="8">
        <f t="shared" si="2"/>
        <v>44670</v>
      </c>
      <c r="I17" s="11">
        <f t="shared" ca="1" si="0"/>
        <v>77</v>
      </c>
      <c r="J17" s="9" t="str">
        <f t="shared" ca="1" si="1"/>
        <v>NOT DUE</v>
      </c>
      <c r="K17" s="31"/>
      <c r="L17" s="10"/>
    </row>
    <row r="18" spans="1:12" ht="25.5" x14ac:dyDescent="0.25">
      <c r="A18" s="9" t="s">
        <v>2320</v>
      </c>
      <c r="B18" s="31" t="s">
        <v>1998</v>
      </c>
      <c r="C18" s="31" t="s">
        <v>1988</v>
      </c>
      <c r="D18" s="20" t="s">
        <v>1989</v>
      </c>
      <c r="E18" s="7">
        <v>43970</v>
      </c>
      <c r="F18" s="7">
        <v>44490</v>
      </c>
      <c r="G18" s="13" t="s">
        <v>3298</v>
      </c>
      <c r="H18" s="8">
        <f t="shared" si="2"/>
        <v>44670</v>
      </c>
      <c r="I18" s="11">
        <f t="shared" ca="1" si="0"/>
        <v>77</v>
      </c>
      <c r="J18" s="9" t="str">
        <f t="shared" ca="1" si="1"/>
        <v>NOT DUE</v>
      </c>
      <c r="K18" s="31"/>
      <c r="L18" s="10"/>
    </row>
    <row r="19" spans="1:12" ht="25.5" customHeight="1" x14ac:dyDescent="0.25">
      <c r="A19" s="9" t="s">
        <v>3031</v>
      </c>
      <c r="B19" s="31" t="s">
        <v>3032</v>
      </c>
      <c r="C19" s="31" t="s">
        <v>1988</v>
      </c>
      <c r="D19" s="20" t="s">
        <v>1989</v>
      </c>
      <c r="E19" s="7">
        <v>43970</v>
      </c>
      <c r="F19" s="7">
        <v>44490</v>
      </c>
      <c r="G19" s="13" t="s">
        <v>3298</v>
      </c>
      <c r="H19" s="8">
        <f t="shared" ref="H19" si="3">F19+180</f>
        <v>44670</v>
      </c>
      <c r="I19" s="11">
        <f t="shared" ref="I19" ca="1" si="4">IF(ISBLANK(H19),"",H19-DATE(YEAR(NOW()),MONTH(NOW()),DAY(NOW())))</f>
        <v>77</v>
      </c>
      <c r="J19" s="9" t="str">
        <f t="shared" ref="J19" ca="1" si="5">IF(I19="","",IF(I19&lt;0,"OVERDUE","NOT DUE"))</f>
        <v>NOT DUE</v>
      </c>
      <c r="K19" s="31"/>
      <c r="L19" s="10"/>
    </row>
    <row r="22" spans="1:12" x14ac:dyDescent="0.25">
      <c r="B22" t="s">
        <v>1414</v>
      </c>
      <c r="D22" s="27" t="s">
        <v>1462</v>
      </c>
      <c r="F22" t="s">
        <v>1463</v>
      </c>
    </row>
    <row r="25" spans="1:12" x14ac:dyDescent="0.25">
      <c r="C25" s="71"/>
      <c r="G25" s="72"/>
      <c r="H25" s="72"/>
    </row>
    <row r="26" spans="1:12" x14ac:dyDescent="0.25">
      <c r="B26" s="23"/>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G28:H28"/>
    <mergeCell ref="A4:B4"/>
    <mergeCell ref="D4:E4"/>
    <mergeCell ref="A5:B5"/>
    <mergeCell ref="A1:B1"/>
    <mergeCell ref="D1:E1"/>
    <mergeCell ref="A2:B2"/>
    <mergeCell ref="D2:E2"/>
    <mergeCell ref="A3:B3"/>
    <mergeCell ref="D3:E3"/>
    <mergeCell ref="G27:H27"/>
    <mergeCell ref="D27:E27"/>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2321</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2322</v>
      </c>
      <c r="B8" s="31" t="s">
        <v>1987</v>
      </c>
      <c r="C8" s="31" t="s">
        <v>1988</v>
      </c>
      <c r="D8" s="20" t="s">
        <v>1989</v>
      </c>
      <c r="E8" s="7">
        <v>43970</v>
      </c>
      <c r="F8" s="7">
        <v>44490</v>
      </c>
      <c r="G8" s="13" t="s">
        <v>3298</v>
      </c>
      <c r="H8" s="8">
        <f>F8+180</f>
        <v>44670</v>
      </c>
      <c r="I8" s="11">
        <f t="shared" ref="I8:I19" ca="1" si="0">IF(ISBLANK(H8),"",H8-DATE(YEAR(NOW()),MONTH(NOW()),DAY(NOW())))</f>
        <v>77</v>
      </c>
      <c r="J8" s="9" t="str">
        <f t="shared" ref="J8:J19" ca="1" si="1">IF(I8="","",IF(I8&lt;0,"OVERDUE","NOT DUE"))</f>
        <v>NOT DUE</v>
      </c>
      <c r="K8" s="31"/>
      <c r="L8" s="10"/>
    </row>
    <row r="9" spans="1:12" ht="25.5" x14ac:dyDescent="0.25">
      <c r="A9" s="9" t="s">
        <v>2323</v>
      </c>
      <c r="B9" s="31" t="s">
        <v>1990</v>
      </c>
      <c r="C9" s="31" t="s">
        <v>1988</v>
      </c>
      <c r="D9" s="20" t="s">
        <v>1989</v>
      </c>
      <c r="E9" s="7">
        <v>43970</v>
      </c>
      <c r="F9" s="7">
        <v>44490</v>
      </c>
      <c r="G9" s="13" t="s">
        <v>3298</v>
      </c>
      <c r="H9" s="8">
        <f t="shared" ref="H9:H19" si="2">F9+180</f>
        <v>44670</v>
      </c>
      <c r="I9" s="11">
        <f t="shared" ca="1" si="0"/>
        <v>77</v>
      </c>
      <c r="J9" s="9" t="str">
        <f t="shared" ca="1" si="1"/>
        <v>NOT DUE</v>
      </c>
      <c r="K9" s="31"/>
      <c r="L9" s="10"/>
    </row>
    <row r="10" spans="1:12" ht="25.5" x14ac:dyDescent="0.25">
      <c r="A10" s="9" t="s">
        <v>2324</v>
      </c>
      <c r="B10" s="31" t="s">
        <v>1991</v>
      </c>
      <c r="C10" s="31" t="s">
        <v>1988</v>
      </c>
      <c r="D10" s="20" t="s">
        <v>1989</v>
      </c>
      <c r="E10" s="7">
        <v>43970</v>
      </c>
      <c r="F10" s="7">
        <v>44490</v>
      </c>
      <c r="G10" s="13" t="s">
        <v>3298</v>
      </c>
      <c r="H10" s="8">
        <f t="shared" si="2"/>
        <v>44670</v>
      </c>
      <c r="I10" s="11">
        <f t="shared" ca="1" si="0"/>
        <v>77</v>
      </c>
      <c r="J10" s="9" t="str">
        <f t="shared" ca="1" si="1"/>
        <v>NOT DUE</v>
      </c>
      <c r="K10" s="31"/>
      <c r="L10" s="35"/>
    </row>
    <row r="11" spans="1:12" ht="25.5" x14ac:dyDescent="0.25">
      <c r="A11" s="9" t="s">
        <v>2325</v>
      </c>
      <c r="B11" s="31" t="s">
        <v>1992</v>
      </c>
      <c r="C11" s="31" t="s">
        <v>1988</v>
      </c>
      <c r="D11" s="20" t="s">
        <v>1989</v>
      </c>
      <c r="E11" s="7">
        <v>43970</v>
      </c>
      <c r="F11" s="7">
        <v>44490</v>
      </c>
      <c r="G11" s="13" t="s">
        <v>3298</v>
      </c>
      <c r="H11" s="8">
        <f t="shared" si="2"/>
        <v>44670</v>
      </c>
      <c r="I11" s="11">
        <f t="shared" ca="1" si="0"/>
        <v>77</v>
      </c>
      <c r="J11" s="9" t="str">
        <f t="shared" ca="1" si="1"/>
        <v>NOT DUE</v>
      </c>
      <c r="K11" s="31"/>
      <c r="L11" s="10"/>
    </row>
    <row r="12" spans="1:12" ht="25.5" x14ac:dyDescent="0.25">
      <c r="A12" s="9" t="s">
        <v>2326</v>
      </c>
      <c r="B12" s="31" t="s">
        <v>1993</v>
      </c>
      <c r="C12" s="31" t="s">
        <v>1988</v>
      </c>
      <c r="D12" s="20" t="s">
        <v>1989</v>
      </c>
      <c r="E12" s="7">
        <v>43970</v>
      </c>
      <c r="F12" s="7">
        <v>44490</v>
      </c>
      <c r="G12" s="13" t="s">
        <v>3298</v>
      </c>
      <c r="H12" s="8">
        <f t="shared" si="2"/>
        <v>44670</v>
      </c>
      <c r="I12" s="11">
        <f t="shared" ca="1" si="0"/>
        <v>77</v>
      </c>
      <c r="J12" s="9" t="str">
        <f t="shared" ca="1" si="1"/>
        <v>NOT DUE</v>
      </c>
      <c r="K12" s="31"/>
      <c r="L12" s="10"/>
    </row>
    <row r="13" spans="1:12" ht="25.5" x14ac:dyDescent="0.25">
      <c r="A13" s="9" t="s">
        <v>2327</v>
      </c>
      <c r="B13" s="31" t="s">
        <v>1994</v>
      </c>
      <c r="C13" s="31" t="s">
        <v>1988</v>
      </c>
      <c r="D13" s="20" t="s">
        <v>1989</v>
      </c>
      <c r="E13" s="7">
        <v>43970</v>
      </c>
      <c r="F13" s="7">
        <v>44490</v>
      </c>
      <c r="G13" s="13" t="s">
        <v>3298</v>
      </c>
      <c r="H13" s="8">
        <f t="shared" si="2"/>
        <v>44670</v>
      </c>
      <c r="I13" s="11">
        <f t="shared" ca="1" si="0"/>
        <v>77</v>
      </c>
      <c r="J13" s="9" t="str">
        <f t="shared" ca="1" si="1"/>
        <v>NOT DUE</v>
      </c>
      <c r="K13" s="31"/>
      <c r="L13" s="10"/>
    </row>
    <row r="14" spans="1:12" ht="25.5" x14ac:dyDescent="0.25">
      <c r="A14" s="9" t="s">
        <v>2328</v>
      </c>
      <c r="B14" s="31" t="s">
        <v>1437</v>
      </c>
      <c r="C14" s="31" t="s">
        <v>1988</v>
      </c>
      <c r="D14" s="20" t="s">
        <v>1989</v>
      </c>
      <c r="E14" s="7">
        <v>43970</v>
      </c>
      <c r="F14" s="7">
        <v>44490</v>
      </c>
      <c r="G14" s="13" t="s">
        <v>3298</v>
      </c>
      <c r="H14" s="8">
        <f t="shared" si="2"/>
        <v>44670</v>
      </c>
      <c r="I14" s="11">
        <f t="shared" ca="1" si="0"/>
        <v>77</v>
      </c>
      <c r="J14" s="9" t="str">
        <f t="shared" ca="1" si="1"/>
        <v>NOT DUE</v>
      </c>
      <c r="K14" s="31"/>
      <c r="L14" s="10"/>
    </row>
    <row r="15" spans="1:12" ht="25.5" x14ac:dyDescent="0.25">
      <c r="A15" s="9" t="s">
        <v>2329</v>
      </c>
      <c r="B15" s="31" t="s">
        <v>1995</v>
      </c>
      <c r="C15" s="31" t="s">
        <v>1988</v>
      </c>
      <c r="D15" s="20" t="s">
        <v>1989</v>
      </c>
      <c r="E15" s="7">
        <v>43970</v>
      </c>
      <c r="F15" s="7">
        <v>44490</v>
      </c>
      <c r="G15" s="13" t="s">
        <v>3298</v>
      </c>
      <c r="H15" s="8">
        <f t="shared" si="2"/>
        <v>44670</v>
      </c>
      <c r="I15" s="11">
        <f t="shared" ca="1" si="0"/>
        <v>77</v>
      </c>
      <c r="J15" s="9" t="str">
        <f t="shared" ca="1" si="1"/>
        <v>NOT DUE</v>
      </c>
      <c r="K15" s="31"/>
      <c r="L15" s="10"/>
    </row>
    <row r="16" spans="1:12" ht="25.5" x14ac:dyDescent="0.25">
      <c r="A16" s="9" t="s">
        <v>2330</v>
      </c>
      <c r="B16" s="31" t="s">
        <v>1996</v>
      </c>
      <c r="C16" s="31" t="s">
        <v>1988</v>
      </c>
      <c r="D16" s="20" t="s">
        <v>1989</v>
      </c>
      <c r="E16" s="7">
        <v>43970</v>
      </c>
      <c r="F16" s="7">
        <v>44490</v>
      </c>
      <c r="G16" s="13" t="s">
        <v>3298</v>
      </c>
      <c r="H16" s="8">
        <f t="shared" si="2"/>
        <v>44670</v>
      </c>
      <c r="I16" s="11">
        <f t="shared" ca="1" si="0"/>
        <v>77</v>
      </c>
      <c r="J16" s="9" t="str">
        <f t="shared" ca="1" si="1"/>
        <v>NOT DUE</v>
      </c>
      <c r="K16" s="31"/>
      <c r="L16" s="10"/>
    </row>
    <row r="17" spans="1:12" ht="25.5" x14ac:dyDescent="0.25">
      <c r="A17" s="9" t="s">
        <v>2331</v>
      </c>
      <c r="B17" s="31" t="s">
        <v>1997</v>
      </c>
      <c r="C17" s="31" t="s">
        <v>1988</v>
      </c>
      <c r="D17" s="20" t="s">
        <v>1989</v>
      </c>
      <c r="E17" s="7">
        <v>43970</v>
      </c>
      <c r="F17" s="7">
        <v>44490</v>
      </c>
      <c r="G17" s="13" t="s">
        <v>3298</v>
      </c>
      <c r="H17" s="8">
        <f t="shared" si="2"/>
        <v>44670</v>
      </c>
      <c r="I17" s="11">
        <f t="shared" ca="1" si="0"/>
        <v>77</v>
      </c>
      <c r="J17" s="9" t="str">
        <f t="shared" ca="1" si="1"/>
        <v>NOT DUE</v>
      </c>
      <c r="K17" s="31"/>
      <c r="L17" s="10"/>
    </row>
    <row r="18" spans="1:12" ht="25.5" x14ac:dyDescent="0.25">
      <c r="A18" s="9" t="s">
        <v>2332</v>
      </c>
      <c r="B18" s="31" t="s">
        <v>1998</v>
      </c>
      <c r="C18" s="31" t="s">
        <v>1988</v>
      </c>
      <c r="D18" s="20" t="s">
        <v>1989</v>
      </c>
      <c r="E18" s="7">
        <v>43970</v>
      </c>
      <c r="F18" s="7">
        <v>44490</v>
      </c>
      <c r="G18" s="13" t="s">
        <v>3298</v>
      </c>
      <c r="H18" s="8">
        <f t="shared" si="2"/>
        <v>44670</v>
      </c>
      <c r="I18" s="11">
        <f t="shared" ca="1" si="0"/>
        <v>77</v>
      </c>
      <c r="J18" s="9" t="str">
        <f t="shared" ca="1" si="1"/>
        <v>NOT DUE</v>
      </c>
      <c r="K18" s="31"/>
      <c r="L18" s="10"/>
    </row>
    <row r="19" spans="1:12" ht="29.25" customHeight="1" x14ac:dyDescent="0.25">
      <c r="A19" s="9" t="s">
        <v>3033</v>
      </c>
      <c r="B19" s="31" t="s">
        <v>3032</v>
      </c>
      <c r="C19" s="31" t="s">
        <v>1988</v>
      </c>
      <c r="D19" s="20" t="s">
        <v>1989</v>
      </c>
      <c r="E19" s="7">
        <v>43970</v>
      </c>
      <c r="F19" s="7">
        <v>44490</v>
      </c>
      <c r="G19" s="13" t="s">
        <v>3298</v>
      </c>
      <c r="H19" s="8">
        <f t="shared" si="2"/>
        <v>44670</v>
      </c>
      <c r="I19" s="11">
        <f t="shared" ca="1" si="0"/>
        <v>77</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2333</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2334</v>
      </c>
      <c r="B8" s="31" t="s">
        <v>1987</v>
      </c>
      <c r="C8" s="31" t="s">
        <v>1988</v>
      </c>
      <c r="D8" s="20" t="s">
        <v>1989</v>
      </c>
      <c r="E8" s="7">
        <v>43970</v>
      </c>
      <c r="F8" s="7">
        <v>44490</v>
      </c>
      <c r="G8" s="13" t="s">
        <v>3298</v>
      </c>
      <c r="H8" s="8">
        <f>F8+180</f>
        <v>44670</v>
      </c>
      <c r="I8" s="11">
        <f t="shared" ref="I8:I19" ca="1" si="0">IF(ISBLANK(H8),"",H8-DATE(YEAR(NOW()),MONTH(NOW()),DAY(NOW())))</f>
        <v>77</v>
      </c>
      <c r="J8" s="9" t="str">
        <f t="shared" ref="J8:J19" ca="1" si="1">IF(I8="","",IF(I8&lt;0,"OVERDUE","NOT DUE"))</f>
        <v>NOT DUE</v>
      </c>
      <c r="K8" s="31"/>
      <c r="L8" s="10"/>
    </row>
    <row r="9" spans="1:12" ht="25.5" x14ac:dyDescent="0.25">
      <c r="A9" s="9" t="s">
        <v>2335</v>
      </c>
      <c r="B9" s="31" t="s">
        <v>1990</v>
      </c>
      <c r="C9" s="31" t="s">
        <v>1988</v>
      </c>
      <c r="D9" s="20" t="s">
        <v>1989</v>
      </c>
      <c r="E9" s="7">
        <v>43970</v>
      </c>
      <c r="F9" s="7">
        <v>44490</v>
      </c>
      <c r="G9" s="13" t="s">
        <v>3298</v>
      </c>
      <c r="H9" s="8">
        <f t="shared" ref="H9:H19" si="2">F9+180</f>
        <v>44670</v>
      </c>
      <c r="I9" s="11">
        <f t="shared" ca="1" si="0"/>
        <v>77</v>
      </c>
      <c r="J9" s="9" t="str">
        <f t="shared" ca="1" si="1"/>
        <v>NOT DUE</v>
      </c>
      <c r="K9" s="31"/>
      <c r="L9" s="10"/>
    </row>
    <row r="10" spans="1:12" ht="25.5" x14ac:dyDescent="0.25">
      <c r="A10" s="9" t="s">
        <v>2336</v>
      </c>
      <c r="B10" s="31" t="s">
        <v>1991</v>
      </c>
      <c r="C10" s="31" t="s">
        <v>1988</v>
      </c>
      <c r="D10" s="20" t="s">
        <v>1989</v>
      </c>
      <c r="E10" s="7">
        <v>43970</v>
      </c>
      <c r="F10" s="7">
        <v>44490</v>
      </c>
      <c r="G10" s="13" t="s">
        <v>3298</v>
      </c>
      <c r="H10" s="8">
        <f t="shared" si="2"/>
        <v>44670</v>
      </c>
      <c r="I10" s="11">
        <f t="shared" ca="1" si="0"/>
        <v>77</v>
      </c>
      <c r="J10" s="9" t="str">
        <f t="shared" ca="1" si="1"/>
        <v>NOT DUE</v>
      </c>
      <c r="K10" s="31"/>
      <c r="L10" s="35"/>
    </row>
    <row r="11" spans="1:12" ht="25.5" x14ac:dyDescent="0.25">
      <c r="A11" s="9" t="s">
        <v>2337</v>
      </c>
      <c r="B11" s="31" t="s">
        <v>1992</v>
      </c>
      <c r="C11" s="31" t="s">
        <v>1988</v>
      </c>
      <c r="D11" s="20" t="s">
        <v>1989</v>
      </c>
      <c r="E11" s="7">
        <v>43970</v>
      </c>
      <c r="F11" s="7">
        <v>44490</v>
      </c>
      <c r="G11" s="13" t="s">
        <v>3298</v>
      </c>
      <c r="H11" s="8">
        <f t="shared" si="2"/>
        <v>44670</v>
      </c>
      <c r="I11" s="11">
        <f t="shared" ca="1" si="0"/>
        <v>77</v>
      </c>
      <c r="J11" s="9" t="str">
        <f t="shared" ca="1" si="1"/>
        <v>NOT DUE</v>
      </c>
      <c r="K11" s="31"/>
      <c r="L11" s="10"/>
    </row>
    <row r="12" spans="1:12" ht="25.5" x14ac:dyDescent="0.25">
      <c r="A12" s="9" t="s">
        <v>2338</v>
      </c>
      <c r="B12" s="31" t="s">
        <v>1993</v>
      </c>
      <c r="C12" s="31" t="s">
        <v>1988</v>
      </c>
      <c r="D12" s="20" t="s">
        <v>1989</v>
      </c>
      <c r="E12" s="7">
        <v>43970</v>
      </c>
      <c r="F12" s="7">
        <v>44490</v>
      </c>
      <c r="G12" s="13" t="s">
        <v>3298</v>
      </c>
      <c r="H12" s="8">
        <f t="shared" si="2"/>
        <v>44670</v>
      </c>
      <c r="I12" s="11">
        <f t="shared" ca="1" si="0"/>
        <v>77</v>
      </c>
      <c r="J12" s="9" t="str">
        <f t="shared" ca="1" si="1"/>
        <v>NOT DUE</v>
      </c>
      <c r="K12" s="31"/>
      <c r="L12" s="10"/>
    </row>
    <row r="13" spans="1:12" ht="25.5" x14ac:dyDescent="0.25">
      <c r="A13" s="9" t="s">
        <v>2339</v>
      </c>
      <c r="B13" s="31" t="s">
        <v>1994</v>
      </c>
      <c r="C13" s="31" t="s">
        <v>1988</v>
      </c>
      <c r="D13" s="20" t="s">
        <v>1989</v>
      </c>
      <c r="E13" s="7">
        <v>43970</v>
      </c>
      <c r="F13" s="7">
        <v>44490</v>
      </c>
      <c r="G13" s="13" t="s">
        <v>3298</v>
      </c>
      <c r="H13" s="8">
        <f t="shared" si="2"/>
        <v>44670</v>
      </c>
      <c r="I13" s="11">
        <f t="shared" ca="1" si="0"/>
        <v>77</v>
      </c>
      <c r="J13" s="9" t="str">
        <f t="shared" ca="1" si="1"/>
        <v>NOT DUE</v>
      </c>
      <c r="K13" s="31"/>
      <c r="L13" s="10"/>
    </row>
    <row r="14" spans="1:12" ht="25.5" x14ac:dyDescent="0.25">
      <c r="A14" s="9" t="s">
        <v>2340</v>
      </c>
      <c r="B14" s="31" t="s">
        <v>1437</v>
      </c>
      <c r="C14" s="31" t="s">
        <v>1988</v>
      </c>
      <c r="D14" s="20" t="s">
        <v>1989</v>
      </c>
      <c r="E14" s="7">
        <v>43970</v>
      </c>
      <c r="F14" s="7">
        <v>44490</v>
      </c>
      <c r="G14" s="13" t="s">
        <v>3298</v>
      </c>
      <c r="H14" s="8">
        <f t="shared" si="2"/>
        <v>44670</v>
      </c>
      <c r="I14" s="11">
        <f t="shared" ca="1" si="0"/>
        <v>77</v>
      </c>
      <c r="J14" s="9" t="str">
        <f t="shared" ca="1" si="1"/>
        <v>NOT DUE</v>
      </c>
      <c r="K14" s="31"/>
      <c r="L14" s="10"/>
    </row>
    <row r="15" spans="1:12" ht="25.5" x14ac:dyDescent="0.25">
      <c r="A15" s="9" t="s">
        <v>2341</v>
      </c>
      <c r="B15" s="31" t="s">
        <v>1995</v>
      </c>
      <c r="C15" s="31" t="s">
        <v>1988</v>
      </c>
      <c r="D15" s="20" t="s">
        <v>1989</v>
      </c>
      <c r="E15" s="7">
        <v>43970</v>
      </c>
      <c r="F15" s="7">
        <v>44490</v>
      </c>
      <c r="G15" s="13" t="s">
        <v>3298</v>
      </c>
      <c r="H15" s="8">
        <f t="shared" si="2"/>
        <v>44670</v>
      </c>
      <c r="I15" s="11">
        <f t="shared" ca="1" si="0"/>
        <v>77</v>
      </c>
      <c r="J15" s="9" t="str">
        <f t="shared" ca="1" si="1"/>
        <v>NOT DUE</v>
      </c>
      <c r="K15" s="31"/>
      <c r="L15" s="10"/>
    </row>
    <row r="16" spans="1:12" ht="25.5" x14ac:dyDescent="0.25">
      <c r="A16" s="9" t="s">
        <v>2342</v>
      </c>
      <c r="B16" s="31" t="s">
        <v>1996</v>
      </c>
      <c r="C16" s="31" t="s">
        <v>1988</v>
      </c>
      <c r="D16" s="20" t="s">
        <v>1989</v>
      </c>
      <c r="E16" s="7">
        <v>43970</v>
      </c>
      <c r="F16" s="7">
        <v>44490</v>
      </c>
      <c r="G16" s="13" t="s">
        <v>3298</v>
      </c>
      <c r="H16" s="8">
        <f t="shared" si="2"/>
        <v>44670</v>
      </c>
      <c r="I16" s="11">
        <f t="shared" ca="1" si="0"/>
        <v>77</v>
      </c>
      <c r="J16" s="9" t="str">
        <f t="shared" ca="1" si="1"/>
        <v>NOT DUE</v>
      </c>
      <c r="K16" s="31"/>
      <c r="L16" s="10"/>
    </row>
    <row r="17" spans="1:12" ht="25.5" x14ac:dyDescent="0.25">
      <c r="A17" s="9" t="s">
        <v>2343</v>
      </c>
      <c r="B17" s="31" t="s">
        <v>1997</v>
      </c>
      <c r="C17" s="31" t="s">
        <v>1988</v>
      </c>
      <c r="D17" s="20" t="s">
        <v>1989</v>
      </c>
      <c r="E17" s="7">
        <v>43970</v>
      </c>
      <c r="F17" s="7">
        <v>44490</v>
      </c>
      <c r="G17" s="13" t="s">
        <v>3298</v>
      </c>
      <c r="H17" s="8">
        <f t="shared" si="2"/>
        <v>44670</v>
      </c>
      <c r="I17" s="11">
        <f t="shared" ca="1" si="0"/>
        <v>77</v>
      </c>
      <c r="J17" s="9" t="str">
        <f t="shared" ca="1" si="1"/>
        <v>NOT DUE</v>
      </c>
      <c r="K17" s="31"/>
      <c r="L17" s="10"/>
    </row>
    <row r="18" spans="1:12" ht="25.5" x14ac:dyDescent="0.25">
      <c r="A18" s="9" t="s">
        <v>2344</v>
      </c>
      <c r="B18" s="31" t="s">
        <v>1998</v>
      </c>
      <c r="C18" s="31" t="s">
        <v>1988</v>
      </c>
      <c r="D18" s="20" t="s">
        <v>1989</v>
      </c>
      <c r="E18" s="7">
        <v>43970</v>
      </c>
      <c r="F18" s="7">
        <v>44490</v>
      </c>
      <c r="G18" s="13" t="s">
        <v>3298</v>
      </c>
      <c r="H18" s="8">
        <f t="shared" si="2"/>
        <v>44670</v>
      </c>
      <c r="I18" s="11">
        <f t="shared" ca="1" si="0"/>
        <v>77</v>
      </c>
      <c r="J18" s="9" t="str">
        <f t="shared" ca="1" si="1"/>
        <v>NOT DUE</v>
      </c>
      <c r="K18" s="31"/>
      <c r="L18" s="10"/>
    </row>
    <row r="19" spans="1:12" ht="25.5" customHeight="1" x14ac:dyDescent="0.25">
      <c r="A19" s="9" t="s">
        <v>3038</v>
      </c>
      <c r="B19" s="31" t="s">
        <v>3032</v>
      </c>
      <c r="C19" s="31" t="s">
        <v>1988</v>
      </c>
      <c r="D19" s="20" t="s">
        <v>1989</v>
      </c>
      <c r="E19" s="7">
        <v>43970</v>
      </c>
      <c r="F19" s="7">
        <v>44490</v>
      </c>
      <c r="G19" s="13" t="s">
        <v>3298</v>
      </c>
      <c r="H19" s="8">
        <f t="shared" si="2"/>
        <v>44670</v>
      </c>
      <c r="I19" s="11">
        <f t="shared" ca="1" si="0"/>
        <v>77</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D27:E27"/>
    <mergeCell ref="D26:E26"/>
    <mergeCell ref="G26:H26"/>
    <mergeCell ref="G27:H27"/>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2345</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2346</v>
      </c>
      <c r="B8" s="31" t="s">
        <v>1987</v>
      </c>
      <c r="C8" s="31" t="s">
        <v>1988</v>
      </c>
      <c r="D8" s="20" t="s">
        <v>1989</v>
      </c>
      <c r="E8" s="7">
        <v>43970</v>
      </c>
      <c r="F8" s="7">
        <v>44490</v>
      </c>
      <c r="G8" s="13" t="s">
        <v>3298</v>
      </c>
      <c r="H8" s="8">
        <f>F8+180</f>
        <v>44670</v>
      </c>
      <c r="I8" s="11">
        <f t="shared" ref="I8:I19" ca="1" si="0">IF(ISBLANK(H8),"",H8-DATE(YEAR(NOW()),MONTH(NOW()),DAY(NOW())))</f>
        <v>77</v>
      </c>
      <c r="J8" s="9" t="str">
        <f t="shared" ref="J8:J19" ca="1" si="1">IF(I8="","",IF(I8&lt;0,"OVERDUE","NOT DUE"))</f>
        <v>NOT DUE</v>
      </c>
      <c r="K8" s="31"/>
      <c r="L8" s="10"/>
    </row>
    <row r="9" spans="1:12" ht="25.5" x14ac:dyDescent="0.25">
      <c r="A9" s="9" t="s">
        <v>2347</v>
      </c>
      <c r="B9" s="31" t="s">
        <v>1990</v>
      </c>
      <c r="C9" s="31" t="s">
        <v>1988</v>
      </c>
      <c r="D9" s="20" t="s">
        <v>1989</v>
      </c>
      <c r="E9" s="7">
        <v>43970</v>
      </c>
      <c r="F9" s="7">
        <v>44490</v>
      </c>
      <c r="G9" s="13" t="s">
        <v>3298</v>
      </c>
      <c r="H9" s="8">
        <f t="shared" ref="H9:H19" si="2">F9+180</f>
        <v>44670</v>
      </c>
      <c r="I9" s="11">
        <f t="shared" ca="1" si="0"/>
        <v>77</v>
      </c>
      <c r="J9" s="9" t="str">
        <f t="shared" ca="1" si="1"/>
        <v>NOT DUE</v>
      </c>
      <c r="K9" s="31"/>
      <c r="L9" s="10"/>
    </row>
    <row r="10" spans="1:12" ht="25.5" x14ac:dyDescent="0.25">
      <c r="A10" s="9" t="s">
        <v>2348</v>
      </c>
      <c r="B10" s="31" t="s">
        <v>1991</v>
      </c>
      <c r="C10" s="31" t="s">
        <v>1988</v>
      </c>
      <c r="D10" s="20" t="s">
        <v>1989</v>
      </c>
      <c r="E10" s="7">
        <v>43970</v>
      </c>
      <c r="F10" s="7">
        <v>44490</v>
      </c>
      <c r="G10" s="13" t="s">
        <v>3298</v>
      </c>
      <c r="H10" s="8">
        <f t="shared" si="2"/>
        <v>44670</v>
      </c>
      <c r="I10" s="11">
        <f t="shared" ca="1" si="0"/>
        <v>77</v>
      </c>
      <c r="J10" s="9" t="str">
        <f t="shared" ca="1" si="1"/>
        <v>NOT DUE</v>
      </c>
      <c r="K10" s="31"/>
      <c r="L10" s="35"/>
    </row>
    <row r="11" spans="1:12" ht="25.5" x14ac:dyDescent="0.25">
      <c r="A11" s="9" t="s">
        <v>2349</v>
      </c>
      <c r="B11" s="31" t="s">
        <v>1992</v>
      </c>
      <c r="C11" s="31" t="s">
        <v>1988</v>
      </c>
      <c r="D11" s="20" t="s">
        <v>1989</v>
      </c>
      <c r="E11" s="7">
        <v>43970</v>
      </c>
      <c r="F11" s="7">
        <v>44490</v>
      </c>
      <c r="G11" s="13" t="s">
        <v>3298</v>
      </c>
      <c r="H11" s="8">
        <f t="shared" si="2"/>
        <v>44670</v>
      </c>
      <c r="I11" s="11">
        <f t="shared" ca="1" si="0"/>
        <v>77</v>
      </c>
      <c r="J11" s="9" t="str">
        <f t="shared" ca="1" si="1"/>
        <v>NOT DUE</v>
      </c>
      <c r="K11" s="31"/>
      <c r="L11" s="10"/>
    </row>
    <row r="12" spans="1:12" ht="25.5" x14ac:dyDescent="0.25">
      <c r="A12" s="9" t="s">
        <v>2350</v>
      </c>
      <c r="B12" s="31" t="s">
        <v>1993</v>
      </c>
      <c r="C12" s="31" t="s">
        <v>1988</v>
      </c>
      <c r="D12" s="20" t="s">
        <v>1989</v>
      </c>
      <c r="E12" s="7">
        <v>43970</v>
      </c>
      <c r="F12" s="7">
        <v>44490</v>
      </c>
      <c r="G12" s="13" t="s">
        <v>3298</v>
      </c>
      <c r="H12" s="8">
        <f t="shared" si="2"/>
        <v>44670</v>
      </c>
      <c r="I12" s="11">
        <f t="shared" ca="1" si="0"/>
        <v>77</v>
      </c>
      <c r="J12" s="9" t="str">
        <f t="shared" ca="1" si="1"/>
        <v>NOT DUE</v>
      </c>
      <c r="K12" s="31"/>
      <c r="L12" s="10"/>
    </row>
    <row r="13" spans="1:12" ht="25.5" x14ac:dyDescent="0.25">
      <c r="A13" s="9" t="s">
        <v>2351</v>
      </c>
      <c r="B13" s="31" t="s">
        <v>1994</v>
      </c>
      <c r="C13" s="31" t="s">
        <v>1988</v>
      </c>
      <c r="D13" s="20" t="s">
        <v>1989</v>
      </c>
      <c r="E13" s="7">
        <v>43970</v>
      </c>
      <c r="F13" s="7">
        <v>44490</v>
      </c>
      <c r="G13" s="13" t="s">
        <v>3298</v>
      </c>
      <c r="H13" s="8">
        <f t="shared" si="2"/>
        <v>44670</v>
      </c>
      <c r="I13" s="11">
        <f t="shared" ca="1" si="0"/>
        <v>77</v>
      </c>
      <c r="J13" s="9" t="str">
        <f t="shared" ca="1" si="1"/>
        <v>NOT DUE</v>
      </c>
      <c r="K13" s="31"/>
      <c r="L13" s="10"/>
    </row>
    <row r="14" spans="1:12" ht="25.5" x14ac:dyDescent="0.25">
      <c r="A14" s="9" t="s">
        <v>2352</v>
      </c>
      <c r="B14" s="31" t="s">
        <v>1437</v>
      </c>
      <c r="C14" s="31" t="s">
        <v>1988</v>
      </c>
      <c r="D14" s="20" t="s">
        <v>1989</v>
      </c>
      <c r="E14" s="7">
        <v>43970</v>
      </c>
      <c r="F14" s="7">
        <v>44490</v>
      </c>
      <c r="G14" s="13" t="s">
        <v>3298</v>
      </c>
      <c r="H14" s="8">
        <f t="shared" si="2"/>
        <v>44670</v>
      </c>
      <c r="I14" s="11">
        <f t="shared" ca="1" si="0"/>
        <v>77</v>
      </c>
      <c r="J14" s="9" t="str">
        <f t="shared" ca="1" si="1"/>
        <v>NOT DUE</v>
      </c>
      <c r="K14" s="31"/>
      <c r="L14" s="10"/>
    </row>
    <row r="15" spans="1:12" ht="25.5" x14ac:dyDescent="0.25">
      <c r="A15" s="9" t="s">
        <v>2353</v>
      </c>
      <c r="B15" s="31" t="s">
        <v>1995</v>
      </c>
      <c r="C15" s="31" t="s">
        <v>1988</v>
      </c>
      <c r="D15" s="20" t="s">
        <v>1989</v>
      </c>
      <c r="E15" s="7">
        <v>43970</v>
      </c>
      <c r="F15" s="7">
        <v>44490</v>
      </c>
      <c r="G15" s="13" t="s">
        <v>3298</v>
      </c>
      <c r="H15" s="8">
        <f t="shared" si="2"/>
        <v>44670</v>
      </c>
      <c r="I15" s="11">
        <f t="shared" ca="1" si="0"/>
        <v>77</v>
      </c>
      <c r="J15" s="9" t="str">
        <f t="shared" ca="1" si="1"/>
        <v>NOT DUE</v>
      </c>
      <c r="K15" s="31"/>
      <c r="L15" s="10"/>
    </row>
    <row r="16" spans="1:12" ht="25.5" x14ac:dyDescent="0.25">
      <c r="A16" s="9" t="s">
        <v>2354</v>
      </c>
      <c r="B16" s="31" t="s">
        <v>1996</v>
      </c>
      <c r="C16" s="31" t="s">
        <v>1988</v>
      </c>
      <c r="D16" s="20" t="s">
        <v>1989</v>
      </c>
      <c r="E16" s="7">
        <v>43970</v>
      </c>
      <c r="F16" s="7">
        <v>44490</v>
      </c>
      <c r="G16" s="13" t="s">
        <v>3298</v>
      </c>
      <c r="H16" s="8">
        <f t="shared" si="2"/>
        <v>44670</v>
      </c>
      <c r="I16" s="11">
        <f t="shared" ca="1" si="0"/>
        <v>77</v>
      </c>
      <c r="J16" s="9" t="str">
        <f t="shared" ca="1" si="1"/>
        <v>NOT DUE</v>
      </c>
      <c r="K16" s="31"/>
      <c r="L16" s="10"/>
    </row>
    <row r="17" spans="1:12" ht="25.5" x14ac:dyDescent="0.25">
      <c r="A17" s="9" t="s">
        <v>2355</v>
      </c>
      <c r="B17" s="31" t="s">
        <v>1997</v>
      </c>
      <c r="C17" s="31" t="s">
        <v>1988</v>
      </c>
      <c r="D17" s="20" t="s">
        <v>1989</v>
      </c>
      <c r="E17" s="7">
        <v>43970</v>
      </c>
      <c r="F17" s="7">
        <v>44490</v>
      </c>
      <c r="G17" s="13" t="s">
        <v>3298</v>
      </c>
      <c r="H17" s="8">
        <f t="shared" si="2"/>
        <v>44670</v>
      </c>
      <c r="I17" s="11">
        <f t="shared" ca="1" si="0"/>
        <v>77</v>
      </c>
      <c r="J17" s="9" t="str">
        <f t="shared" ca="1" si="1"/>
        <v>NOT DUE</v>
      </c>
      <c r="K17" s="31"/>
      <c r="L17" s="10"/>
    </row>
    <row r="18" spans="1:12" ht="25.5" x14ac:dyDescent="0.25">
      <c r="A18" s="9" t="s">
        <v>2356</v>
      </c>
      <c r="B18" s="31" t="s">
        <v>1998</v>
      </c>
      <c r="C18" s="31" t="s">
        <v>1988</v>
      </c>
      <c r="D18" s="20" t="s">
        <v>1989</v>
      </c>
      <c r="E18" s="7">
        <v>43970</v>
      </c>
      <c r="F18" s="7">
        <v>44490</v>
      </c>
      <c r="G18" s="13" t="s">
        <v>3298</v>
      </c>
      <c r="H18" s="8">
        <f t="shared" si="2"/>
        <v>44670</v>
      </c>
      <c r="I18" s="11">
        <f t="shared" ca="1" si="0"/>
        <v>77</v>
      </c>
      <c r="J18" s="9" t="str">
        <f t="shared" ca="1" si="1"/>
        <v>NOT DUE</v>
      </c>
      <c r="K18" s="31"/>
      <c r="L18" s="10"/>
    </row>
    <row r="19" spans="1:12" ht="27.75" customHeight="1" x14ac:dyDescent="0.25">
      <c r="A19" s="9" t="s">
        <v>3037</v>
      </c>
      <c r="B19" s="31" t="s">
        <v>3032</v>
      </c>
      <c r="C19" s="31" t="s">
        <v>1988</v>
      </c>
      <c r="D19" s="20" t="s">
        <v>1989</v>
      </c>
      <c r="E19" s="7">
        <v>43970</v>
      </c>
      <c r="F19" s="7">
        <v>44490</v>
      </c>
      <c r="G19" s="13" t="s">
        <v>3298</v>
      </c>
      <c r="H19" s="8">
        <f t="shared" si="2"/>
        <v>44670</v>
      </c>
      <c r="I19" s="11">
        <f t="shared" ca="1" si="0"/>
        <v>77</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3323</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2357</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2358</v>
      </c>
      <c r="B8" s="31" t="s">
        <v>1987</v>
      </c>
      <c r="C8" s="31" t="s">
        <v>1988</v>
      </c>
      <c r="D8" s="20" t="s">
        <v>1989</v>
      </c>
      <c r="E8" s="7">
        <v>43970</v>
      </c>
      <c r="F8" s="7">
        <v>44490</v>
      </c>
      <c r="G8" s="13" t="s">
        <v>3298</v>
      </c>
      <c r="H8" s="8">
        <f>F8+180</f>
        <v>44670</v>
      </c>
      <c r="I8" s="11">
        <f t="shared" ref="I8:I19" ca="1" si="0">IF(ISBLANK(H8),"",H8-DATE(YEAR(NOW()),MONTH(NOW()),DAY(NOW())))</f>
        <v>77</v>
      </c>
      <c r="J8" s="9" t="str">
        <f t="shared" ref="J8:J19" ca="1" si="1">IF(I8="","",IF(I8&lt;0,"OVERDUE","NOT DUE"))</f>
        <v>NOT DUE</v>
      </c>
      <c r="K8" s="31"/>
      <c r="L8" s="10"/>
    </row>
    <row r="9" spans="1:12" ht="25.5" x14ac:dyDescent="0.25">
      <c r="A9" s="9" t="s">
        <v>2359</v>
      </c>
      <c r="B9" s="31" t="s">
        <v>1990</v>
      </c>
      <c r="C9" s="31" t="s">
        <v>1988</v>
      </c>
      <c r="D9" s="20" t="s">
        <v>1989</v>
      </c>
      <c r="E9" s="7">
        <v>43970</v>
      </c>
      <c r="F9" s="7">
        <v>44490</v>
      </c>
      <c r="G9" s="13" t="s">
        <v>3298</v>
      </c>
      <c r="H9" s="8">
        <f t="shared" ref="H9:H19" si="2">F9+180</f>
        <v>44670</v>
      </c>
      <c r="I9" s="11">
        <f t="shared" ca="1" si="0"/>
        <v>77</v>
      </c>
      <c r="J9" s="9" t="str">
        <f t="shared" ca="1" si="1"/>
        <v>NOT DUE</v>
      </c>
      <c r="K9" s="31"/>
      <c r="L9" s="10"/>
    </row>
    <row r="10" spans="1:12" ht="25.5" x14ac:dyDescent="0.25">
      <c r="A10" s="9" t="s">
        <v>2360</v>
      </c>
      <c r="B10" s="31" t="s">
        <v>1991</v>
      </c>
      <c r="C10" s="31" t="s">
        <v>1988</v>
      </c>
      <c r="D10" s="20" t="s">
        <v>1989</v>
      </c>
      <c r="E10" s="7">
        <v>43970</v>
      </c>
      <c r="F10" s="7">
        <v>44490</v>
      </c>
      <c r="G10" s="13" t="s">
        <v>3298</v>
      </c>
      <c r="H10" s="8">
        <f t="shared" si="2"/>
        <v>44670</v>
      </c>
      <c r="I10" s="11">
        <f t="shared" ca="1" si="0"/>
        <v>77</v>
      </c>
      <c r="J10" s="9" t="str">
        <f t="shared" ca="1" si="1"/>
        <v>NOT DUE</v>
      </c>
      <c r="K10" s="31"/>
      <c r="L10" s="35"/>
    </row>
    <row r="11" spans="1:12" ht="25.5" x14ac:dyDescent="0.25">
      <c r="A11" s="9" t="s">
        <v>2361</v>
      </c>
      <c r="B11" s="31" t="s">
        <v>1992</v>
      </c>
      <c r="C11" s="31" t="s">
        <v>1988</v>
      </c>
      <c r="D11" s="20" t="s">
        <v>1989</v>
      </c>
      <c r="E11" s="7">
        <v>43970</v>
      </c>
      <c r="F11" s="7">
        <v>44490</v>
      </c>
      <c r="G11" s="13" t="s">
        <v>3298</v>
      </c>
      <c r="H11" s="8">
        <f t="shared" si="2"/>
        <v>44670</v>
      </c>
      <c r="I11" s="11">
        <f t="shared" ca="1" si="0"/>
        <v>77</v>
      </c>
      <c r="J11" s="9" t="str">
        <f t="shared" ca="1" si="1"/>
        <v>NOT DUE</v>
      </c>
      <c r="K11" s="31"/>
      <c r="L11" s="10"/>
    </row>
    <row r="12" spans="1:12" ht="25.5" x14ac:dyDescent="0.25">
      <c r="A12" s="9" t="s">
        <v>2362</v>
      </c>
      <c r="B12" s="31" t="s">
        <v>1993</v>
      </c>
      <c r="C12" s="31" t="s">
        <v>1988</v>
      </c>
      <c r="D12" s="20" t="s">
        <v>1989</v>
      </c>
      <c r="E12" s="7">
        <v>43970</v>
      </c>
      <c r="F12" s="7">
        <v>44490</v>
      </c>
      <c r="G12" s="13" t="s">
        <v>3298</v>
      </c>
      <c r="H12" s="8">
        <f t="shared" si="2"/>
        <v>44670</v>
      </c>
      <c r="I12" s="11">
        <f t="shared" ca="1" si="0"/>
        <v>77</v>
      </c>
      <c r="J12" s="9" t="str">
        <f t="shared" ca="1" si="1"/>
        <v>NOT DUE</v>
      </c>
      <c r="K12" s="31"/>
      <c r="L12" s="10"/>
    </row>
    <row r="13" spans="1:12" ht="25.5" x14ac:dyDescent="0.25">
      <c r="A13" s="9" t="s">
        <v>2363</v>
      </c>
      <c r="B13" s="31" t="s">
        <v>1994</v>
      </c>
      <c r="C13" s="31" t="s">
        <v>1988</v>
      </c>
      <c r="D13" s="20" t="s">
        <v>1989</v>
      </c>
      <c r="E13" s="7">
        <v>43970</v>
      </c>
      <c r="F13" s="7">
        <v>44490</v>
      </c>
      <c r="G13" s="13" t="s">
        <v>3298</v>
      </c>
      <c r="H13" s="8">
        <f t="shared" si="2"/>
        <v>44670</v>
      </c>
      <c r="I13" s="11">
        <f t="shared" ca="1" si="0"/>
        <v>77</v>
      </c>
      <c r="J13" s="9" t="str">
        <f t="shared" ca="1" si="1"/>
        <v>NOT DUE</v>
      </c>
      <c r="K13" s="31"/>
      <c r="L13" s="10"/>
    </row>
    <row r="14" spans="1:12" ht="25.5" x14ac:dyDescent="0.25">
      <c r="A14" s="9" t="s">
        <v>2364</v>
      </c>
      <c r="B14" s="31" t="s">
        <v>1437</v>
      </c>
      <c r="C14" s="31" t="s">
        <v>1988</v>
      </c>
      <c r="D14" s="20" t="s">
        <v>1989</v>
      </c>
      <c r="E14" s="7">
        <v>43970</v>
      </c>
      <c r="F14" s="7">
        <v>44490</v>
      </c>
      <c r="G14" s="13" t="s">
        <v>3298</v>
      </c>
      <c r="H14" s="8">
        <f t="shared" si="2"/>
        <v>44670</v>
      </c>
      <c r="I14" s="11">
        <f t="shared" ca="1" si="0"/>
        <v>77</v>
      </c>
      <c r="J14" s="9" t="str">
        <f t="shared" ca="1" si="1"/>
        <v>NOT DUE</v>
      </c>
      <c r="K14" s="31"/>
      <c r="L14" s="10"/>
    </row>
    <row r="15" spans="1:12" ht="25.5" x14ac:dyDescent="0.25">
      <c r="A15" s="9" t="s">
        <v>2365</v>
      </c>
      <c r="B15" s="31" t="s">
        <v>1995</v>
      </c>
      <c r="C15" s="31" t="s">
        <v>1988</v>
      </c>
      <c r="D15" s="20" t="s">
        <v>1989</v>
      </c>
      <c r="E15" s="7">
        <v>43970</v>
      </c>
      <c r="F15" s="7">
        <v>44490</v>
      </c>
      <c r="G15" s="13" t="s">
        <v>3298</v>
      </c>
      <c r="H15" s="8">
        <f t="shared" si="2"/>
        <v>44670</v>
      </c>
      <c r="I15" s="11">
        <f t="shared" ca="1" si="0"/>
        <v>77</v>
      </c>
      <c r="J15" s="9" t="str">
        <f t="shared" ca="1" si="1"/>
        <v>NOT DUE</v>
      </c>
      <c r="K15" s="31"/>
      <c r="L15" s="10"/>
    </row>
    <row r="16" spans="1:12" ht="25.5" x14ac:dyDescent="0.25">
      <c r="A16" s="9" t="s">
        <v>2366</v>
      </c>
      <c r="B16" s="31" t="s">
        <v>1996</v>
      </c>
      <c r="C16" s="31" t="s">
        <v>1988</v>
      </c>
      <c r="D16" s="20" t="s">
        <v>1989</v>
      </c>
      <c r="E16" s="7">
        <v>43970</v>
      </c>
      <c r="F16" s="7">
        <v>44490</v>
      </c>
      <c r="G16" s="13" t="s">
        <v>3298</v>
      </c>
      <c r="H16" s="8">
        <f t="shared" si="2"/>
        <v>44670</v>
      </c>
      <c r="I16" s="11">
        <f t="shared" ca="1" si="0"/>
        <v>77</v>
      </c>
      <c r="J16" s="9" t="str">
        <f t="shared" ca="1" si="1"/>
        <v>NOT DUE</v>
      </c>
      <c r="K16" s="31"/>
      <c r="L16" s="10"/>
    </row>
    <row r="17" spans="1:12" ht="25.5" x14ac:dyDescent="0.25">
      <c r="A17" s="9" t="s">
        <v>2367</v>
      </c>
      <c r="B17" s="31" t="s">
        <v>1997</v>
      </c>
      <c r="C17" s="31" t="s">
        <v>1988</v>
      </c>
      <c r="D17" s="20" t="s">
        <v>1989</v>
      </c>
      <c r="E17" s="7">
        <v>43970</v>
      </c>
      <c r="F17" s="7">
        <v>44490</v>
      </c>
      <c r="G17" s="13" t="s">
        <v>3298</v>
      </c>
      <c r="H17" s="8">
        <f t="shared" si="2"/>
        <v>44670</v>
      </c>
      <c r="I17" s="11">
        <f t="shared" ca="1" si="0"/>
        <v>77</v>
      </c>
      <c r="J17" s="9" t="str">
        <f t="shared" ca="1" si="1"/>
        <v>NOT DUE</v>
      </c>
      <c r="K17" s="31"/>
      <c r="L17" s="10"/>
    </row>
    <row r="18" spans="1:12" ht="25.5" x14ac:dyDescent="0.25">
      <c r="A18" s="9" t="s">
        <v>2368</v>
      </c>
      <c r="B18" s="31" t="s">
        <v>1998</v>
      </c>
      <c r="C18" s="31" t="s">
        <v>1988</v>
      </c>
      <c r="D18" s="20" t="s">
        <v>1989</v>
      </c>
      <c r="E18" s="7">
        <v>43970</v>
      </c>
      <c r="F18" s="7">
        <v>44490</v>
      </c>
      <c r="G18" s="13" t="s">
        <v>3298</v>
      </c>
      <c r="H18" s="8">
        <f t="shared" si="2"/>
        <v>44670</v>
      </c>
      <c r="I18" s="11">
        <f t="shared" ca="1" si="0"/>
        <v>77</v>
      </c>
      <c r="J18" s="9" t="str">
        <f t="shared" ca="1" si="1"/>
        <v>NOT DUE</v>
      </c>
      <c r="K18" s="31"/>
      <c r="L18" s="10"/>
    </row>
    <row r="19" spans="1:12" ht="22.5" customHeight="1" x14ac:dyDescent="0.25">
      <c r="A19" s="9" t="s">
        <v>3036</v>
      </c>
      <c r="B19" s="31" t="s">
        <v>3032</v>
      </c>
      <c r="C19" s="31" t="s">
        <v>1988</v>
      </c>
      <c r="D19" s="20" t="s">
        <v>1989</v>
      </c>
      <c r="E19" s="7">
        <v>43970</v>
      </c>
      <c r="F19" s="7">
        <v>44490</v>
      </c>
      <c r="G19" s="13" t="s">
        <v>3298</v>
      </c>
      <c r="H19" s="8">
        <f t="shared" si="2"/>
        <v>44670</v>
      </c>
      <c r="I19" s="11">
        <f t="shared" ca="1" si="0"/>
        <v>77</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2369</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2370</v>
      </c>
      <c r="B8" s="31" t="s">
        <v>1987</v>
      </c>
      <c r="C8" s="31" t="s">
        <v>1988</v>
      </c>
      <c r="D8" s="20" t="s">
        <v>1989</v>
      </c>
      <c r="E8" s="7">
        <v>43970</v>
      </c>
      <c r="F8" s="7">
        <v>44490</v>
      </c>
      <c r="G8" s="13" t="s">
        <v>3298</v>
      </c>
      <c r="H8" s="8">
        <f>F8+180</f>
        <v>44670</v>
      </c>
      <c r="I8" s="11">
        <f t="shared" ref="I8:I19" ca="1" si="0">IF(ISBLANK(H8),"",H8-DATE(YEAR(NOW()),MONTH(NOW()),DAY(NOW())))</f>
        <v>77</v>
      </c>
      <c r="J8" s="9" t="str">
        <f t="shared" ref="J8:J19" ca="1" si="1">IF(I8="","",IF(I8&lt;0,"OVERDUE","NOT DUE"))</f>
        <v>NOT DUE</v>
      </c>
      <c r="K8" s="31"/>
      <c r="L8" s="10"/>
    </row>
    <row r="9" spans="1:12" ht="25.5" x14ac:dyDescent="0.25">
      <c r="A9" s="9" t="s">
        <v>2371</v>
      </c>
      <c r="B9" s="31" t="s">
        <v>1990</v>
      </c>
      <c r="C9" s="31" t="s">
        <v>1988</v>
      </c>
      <c r="D9" s="20" t="s">
        <v>1989</v>
      </c>
      <c r="E9" s="7">
        <v>43970</v>
      </c>
      <c r="F9" s="7">
        <v>44490</v>
      </c>
      <c r="G9" s="13" t="s">
        <v>3298</v>
      </c>
      <c r="H9" s="8">
        <f t="shared" ref="H9:H19" si="2">F9+180</f>
        <v>44670</v>
      </c>
      <c r="I9" s="11">
        <f t="shared" ca="1" si="0"/>
        <v>77</v>
      </c>
      <c r="J9" s="9" t="str">
        <f t="shared" ca="1" si="1"/>
        <v>NOT DUE</v>
      </c>
      <c r="K9" s="31"/>
      <c r="L9" s="10"/>
    </row>
    <row r="10" spans="1:12" ht="25.5" x14ac:dyDescent="0.25">
      <c r="A10" s="9" t="s">
        <v>2372</v>
      </c>
      <c r="B10" s="31" t="s">
        <v>1991</v>
      </c>
      <c r="C10" s="31" t="s">
        <v>1988</v>
      </c>
      <c r="D10" s="20" t="s">
        <v>1989</v>
      </c>
      <c r="E10" s="7">
        <v>43970</v>
      </c>
      <c r="F10" s="7">
        <v>44490</v>
      </c>
      <c r="G10" s="13" t="s">
        <v>3298</v>
      </c>
      <c r="H10" s="8">
        <f t="shared" si="2"/>
        <v>44670</v>
      </c>
      <c r="I10" s="11">
        <f t="shared" ca="1" si="0"/>
        <v>77</v>
      </c>
      <c r="J10" s="9" t="str">
        <f t="shared" ca="1" si="1"/>
        <v>NOT DUE</v>
      </c>
      <c r="K10" s="31"/>
      <c r="L10" s="35"/>
    </row>
    <row r="11" spans="1:12" ht="25.5" x14ac:dyDescent="0.25">
      <c r="A11" s="9" t="s">
        <v>2373</v>
      </c>
      <c r="B11" s="31" t="s">
        <v>1992</v>
      </c>
      <c r="C11" s="31" t="s">
        <v>1988</v>
      </c>
      <c r="D11" s="20" t="s">
        <v>1989</v>
      </c>
      <c r="E11" s="7">
        <v>43970</v>
      </c>
      <c r="F11" s="7">
        <v>44490</v>
      </c>
      <c r="G11" s="13" t="s">
        <v>3298</v>
      </c>
      <c r="H11" s="8">
        <f t="shared" si="2"/>
        <v>44670</v>
      </c>
      <c r="I11" s="11">
        <f t="shared" ca="1" si="0"/>
        <v>77</v>
      </c>
      <c r="J11" s="9" t="str">
        <f t="shared" ca="1" si="1"/>
        <v>NOT DUE</v>
      </c>
      <c r="K11" s="31"/>
      <c r="L11" s="10"/>
    </row>
    <row r="12" spans="1:12" ht="25.5" x14ac:dyDescent="0.25">
      <c r="A12" s="9" t="s">
        <v>2374</v>
      </c>
      <c r="B12" s="31" t="s">
        <v>1993</v>
      </c>
      <c r="C12" s="31" t="s">
        <v>1988</v>
      </c>
      <c r="D12" s="20" t="s">
        <v>1989</v>
      </c>
      <c r="E12" s="7">
        <v>43970</v>
      </c>
      <c r="F12" s="7">
        <v>44490</v>
      </c>
      <c r="G12" s="13" t="s">
        <v>3298</v>
      </c>
      <c r="H12" s="8">
        <f t="shared" si="2"/>
        <v>44670</v>
      </c>
      <c r="I12" s="11">
        <f t="shared" ca="1" si="0"/>
        <v>77</v>
      </c>
      <c r="J12" s="9" t="str">
        <f t="shared" ca="1" si="1"/>
        <v>NOT DUE</v>
      </c>
      <c r="K12" s="31"/>
      <c r="L12" s="10"/>
    </row>
    <row r="13" spans="1:12" ht="25.5" x14ac:dyDescent="0.25">
      <c r="A13" s="9" t="s">
        <v>2375</v>
      </c>
      <c r="B13" s="31" t="s">
        <v>1994</v>
      </c>
      <c r="C13" s="31" t="s">
        <v>1988</v>
      </c>
      <c r="D13" s="20" t="s">
        <v>1989</v>
      </c>
      <c r="E13" s="7">
        <v>43970</v>
      </c>
      <c r="F13" s="7">
        <v>44490</v>
      </c>
      <c r="G13" s="13" t="s">
        <v>3298</v>
      </c>
      <c r="H13" s="8">
        <f t="shared" si="2"/>
        <v>44670</v>
      </c>
      <c r="I13" s="11">
        <f t="shared" ca="1" si="0"/>
        <v>77</v>
      </c>
      <c r="J13" s="9" t="str">
        <f t="shared" ca="1" si="1"/>
        <v>NOT DUE</v>
      </c>
      <c r="K13" s="31"/>
      <c r="L13" s="10"/>
    </row>
    <row r="14" spans="1:12" ht="25.5" x14ac:dyDescent="0.25">
      <c r="A14" s="9" t="s">
        <v>2376</v>
      </c>
      <c r="B14" s="31" t="s">
        <v>1437</v>
      </c>
      <c r="C14" s="31" t="s">
        <v>1988</v>
      </c>
      <c r="D14" s="20" t="s">
        <v>1989</v>
      </c>
      <c r="E14" s="7">
        <v>43970</v>
      </c>
      <c r="F14" s="7">
        <v>44490</v>
      </c>
      <c r="G14" s="13" t="s">
        <v>3298</v>
      </c>
      <c r="H14" s="8">
        <f t="shared" si="2"/>
        <v>44670</v>
      </c>
      <c r="I14" s="11">
        <f t="shared" ca="1" si="0"/>
        <v>77</v>
      </c>
      <c r="J14" s="9" t="str">
        <f t="shared" ca="1" si="1"/>
        <v>NOT DUE</v>
      </c>
      <c r="K14" s="31"/>
      <c r="L14" s="10"/>
    </row>
    <row r="15" spans="1:12" ht="25.5" x14ac:dyDescent="0.25">
      <c r="A15" s="9" t="s">
        <v>2377</v>
      </c>
      <c r="B15" s="31" t="s">
        <v>1995</v>
      </c>
      <c r="C15" s="31" t="s">
        <v>1988</v>
      </c>
      <c r="D15" s="20" t="s">
        <v>1989</v>
      </c>
      <c r="E15" s="7">
        <v>43970</v>
      </c>
      <c r="F15" s="7">
        <v>44490</v>
      </c>
      <c r="G15" s="13" t="s">
        <v>3298</v>
      </c>
      <c r="H15" s="8">
        <f t="shared" si="2"/>
        <v>44670</v>
      </c>
      <c r="I15" s="11">
        <f t="shared" ca="1" si="0"/>
        <v>77</v>
      </c>
      <c r="J15" s="9" t="str">
        <f t="shared" ca="1" si="1"/>
        <v>NOT DUE</v>
      </c>
      <c r="K15" s="31"/>
      <c r="L15" s="10"/>
    </row>
    <row r="16" spans="1:12" ht="25.5" x14ac:dyDescent="0.25">
      <c r="A16" s="9" t="s">
        <v>2378</v>
      </c>
      <c r="B16" s="31" t="s">
        <v>1996</v>
      </c>
      <c r="C16" s="31" t="s">
        <v>1988</v>
      </c>
      <c r="D16" s="20" t="s">
        <v>1989</v>
      </c>
      <c r="E16" s="7">
        <v>43970</v>
      </c>
      <c r="F16" s="7">
        <v>44490</v>
      </c>
      <c r="G16" s="13" t="s">
        <v>3298</v>
      </c>
      <c r="H16" s="8">
        <f t="shared" si="2"/>
        <v>44670</v>
      </c>
      <c r="I16" s="11">
        <f t="shared" ca="1" si="0"/>
        <v>77</v>
      </c>
      <c r="J16" s="9" t="str">
        <f t="shared" ca="1" si="1"/>
        <v>NOT DUE</v>
      </c>
      <c r="K16" s="31"/>
      <c r="L16" s="10"/>
    </row>
    <row r="17" spans="1:12" ht="25.5" x14ac:dyDescent="0.25">
      <c r="A17" s="9" t="s">
        <v>2379</v>
      </c>
      <c r="B17" s="31" t="s">
        <v>1997</v>
      </c>
      <c r="C17" s="31" t="s">
        <v>1988</v>
      </c>
      <c r="D17" s="20" t="s">
        <v>1989</v>
      </c>
      <c r="E17" s="7">
        <v>43970</v>
      </c>
      <c r="F17" s="7">
        <v>44490</v>
      </c>
      <c r="G17" s="13" t="s">
        <v>3298</v>
      </c>
      <c r="H17" s="8">
        <f t="shared" si="2"/>
        <v>44670</v>
      </c>
      <c r="I17" s="11">
        <f t="shared" ca="1" si="0"/>
        <v>77</v>
      </c>
      <c r="J17" s="9" t="str">
        <f t="shared" ca="1" si="1"/>
        <v>NOT DUE</v>
      </c>
      <c r="K17" s="31"/>
      <c r="L17" s="10"/>
    </row>
    <row r="18" spans="1:12" ht="25.5" x14ac:dyDescent="0.25">
      <c r="A18" s="9" t="s">
        <v>2380</v>
      </c>
      <c r="B18" s="31" t="s">
        <v>1998</v>
      </c>
      <c r="C18" s="31" t="s">
        <v>1988</v>
      </c>
      <c r="D18" s="20" t="s">
        <v>1989</v>
      </c>
      <c r="E18" s="7">
        <v>43970</v>
      </c>
      <c r="F18" s="7">
        <v>44490</v>
      </c>
      <c r="G18" s="13" t="s">
        <v>3298</v>
      </c>
      <c r="H18" s="8">
        <f t="shared" si="2"/>
        <v>44670</v>
      </c>
      <c r="I18" s="11">
        <f t="shared" ca="1" si="0"/>
        <v>77</v>
      </c>
      <c r="J18" s="9" t="str">
        <f t="shared" ca="1" si="1"/>
        <v>NOT DUE</v>
      </c>
      <c r="K18" s="31"/>
      <c r="L18" s="10"/>
    </row>
    <row r="19" spans="1:12" ht="22.5" customHeight="1" x14ac:dyDescent="0.25">
      <c r="A19" s="9" t="s">
        <v>3035</v>
      </c>
      <c r="B19" s="31" t="s">
        <v>3032</v>
      </c>
      <c r="C19" s="31" t="s">
        <v>1988</v>
      </c>
      <c r="D19" s="20" t="s">
        <v>1989</v>
      </c>
      <c r="E19" s="7">
        <v>43970</v>
      </c>
      <c r="F19" s="7">
        <v>44490</v>
      </c>
      <c r="G19" s="13" t="s">
        <v>3298</v>
      </c>
      <c r="H19" s="8">
        <f t="shared" si="2"/>
        <v>44670</v>
      </c>
      <c r="I19" s="11">
        <f t="shared" ca="1" si="0"/>
        <v>77</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E11" sqref="E11"/>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2381</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2382</v>
      </c>
      <c r="B8" s="31" t="s">
        <v>1987</v>
      </c>
      <c r="C8" s="31" t="s">
        <v>1988</v>
      </c>
      <c r="D8" s="20" t="s">
        <v>1989</v>
      </c>
      <c r="E8" s="7">
        <v>43970</v>
      </c>
      <c r="F8" s="7">
        <v>44490</v>
      </c>
      <c r="G8" s="13" t="s">
        <v>3299</v>
      </c>
      <c r="H8" s="8">
        <f>F8+180</f>
        <v>44670</v>
      </c>
      <c r="I8" s="11">
        <f t="shared" ref="I8:I19" ca="1" si="0">IF(ISBLANK(H8),"",H8-DATE(YEAR(NOW()),MONTH(NOW()),DAY(NOW())))</f>
        <v>77</v>
      </c>
      <c r="J8" s="9" t="str">
        <f t="shared" ref="J8:J19" ca="1" si="1">IF(I8="","",IF(I8&lt;0,"OVERDUE","NOT DUE"))</f>
        <v>NOT DUE</v>
      </c>
      <c r="K8" s="31"/>
      <c r="L8" s="10"/>
    </row>
    <row r="9" spans="1:12" ht="25.5" x14ac:dyDescent="0.25">
      <c r="A9" s="9" t="s">
        <v>2383</v>
      </c>
      <c r="B9" s="31" t="s">
        <v>1990</v>
      </c>
      <c r="C9" s="31" t="s">
        <v>1988</v>
      </c>
      <c r="D9" s="20" t="s">
        <v>1989</v>
      </c>
      <c r="E9" s="7">
        <v>43970</v>
      </c>
      <c r="F9" s="7">
        <v>44490</v>
      </c>
      <c r="G9" s="13" t="s">
        <v>3299</v>
      </c>
      <c r="H9" s="8">
        <f t="shared" ref="H9:H19" si="2">F9+180</f>
        <v>44670</v>
      </c>
      <c r="I9" s="11">
        <f t="shared" ca="1" si="0"/>
        <v>77</v>
      </c>
      <c r="J9" s="9" t="str">
        <f t="shared" ca="1" si="1"/>
        <v>NOT DUE</v>
      </c>
      <c r="K9" s="31"/>
      <c r="L9" s="10"/>
    </row>
    <row r="10" spans="1:12" ht="25.5" x14ac:dyDescent="0.25">
      <c r="A10" s="9" t="s">
        <v>2384</v>
      </c>
      <c r="B10" s="31" t="s">
        <v>1991</v>
      </c>
      <c r="C10" s="31" t="s">
        <v>1988</v>
      </c>
      <c r="D10" s="20" t="s">
        <v>1989</v>
      </c>
      <c r="E10" s="7">
        <v>43970</v>
      </c>
      <c r="F10" s="7">
        <v>44490</v>
      </c>
      <c r="G10" s="13" t="s">
        <v>3299</v>
      </c>
      <c r="H10" s="8">
        <f t="shared" si="2"/>
        <v>44670</v>
      </c>
      <c r="I10" s="11">
        <f t="shared" ca="1" si="0"/>
        <v>77</v>
      </c>
      <c r="J10" s="9" t="str">
        <f t="shared" ca="1" si="1"/>
        <v>NOT DUE</v>
      </c>
      <c r="K10" s="31"/>
      <c r="L10" s="35"/>
    </row>
    <row r="11" spans="1:12" ht="25.5" x14ac:dyDescent="0.25">
      <c r="A11" s="9" t="s">
        <v>2385</v>
      </c>
      <c r="B11" s="31" t="s">
        <v>1992</v>
      </c>
      <c r="C11" s="31" t="s">
        <v>1988</v>
      </c>
      <c r="D11" s="20" t="s">
        <v>1989</v>
      </c>
      <c r="E11" s="7">
        <v>43970</v>
      </c>
      <c r="F11" s="7">
        <v>44490</v>
      </c>
      <c r="G11" s="13" t="s">
        <v>3299</v>
      </c>
      <c r="H11" s="8">
        <f t="shared" si="2"/>
        <v>44670</v>
      </c>
      <c r="I11" s="11">
        <f t="shared" ca="1" si="0"/>
        <v>77</v>
      </c>
      <c r="J11" s="9" t="str">
        <f t="shared" ca="1" si="1"/>
        <v>NOT DUE</v>
      </c>
      <c r="K11" s="31"/>
      <c r="L11" s="10"/>
    </row>
    <row r="12" spans="1:12" ht="25.5" x14ac:dyDescent="0.25">
      <c r="A12" s="9" t="s">
        <v>2386</v>
      </c>
      <c r="B12" s="31" t="s">
        <v>1993</v>
      </c>
      <c r="C12" s="31" t="s">
        <v>1988</v>
      </c>
      <c r="D12" s="20" t="s">
        <v>1989</v>
      </c>
      <c r="E12" s="7">
        <v>43970</v>
      </c>
      <c r="F12" s="7">
        <v>44490</v>
      </c>
      <c r="G12" s="13" t="s">
        <v>3299</v>
      </c>
      <c r="H12" s="8">
        <f t="shared" si="2"/>
        <v>44670</v>
      </c>
      <c r="I12" s="11">
        <f t="shared" ca="1" si="0"/>
        <v>77</v>
      </c>
      <c r="J12" s="9" t="str">
        <f t="shared" ca="1" si="1"/>
        <v>NOT DUE</v>
      </c>
      <c r="K12" s="31"/>
      <c r="L12" s="10"/>
    </row>
    <row r="13" spans="1:12" ht="25.5" x14ac:dyDescent="0.25">
      <c r="A13" s="9" t="s">
        <v>2387</v>
      </c>
      <c r="B13" s="31" t="s">
        <v>1994</v>
      </c>
      <c r="C13" s="31" t="s">
        <v>1988</v>
      </c>
      <c r="D13" s="20" t="s">
        <v>1989</v>
      </c>
      <c r="E13" s="7">
        <v>43970</v>
      </c>
      <c r="F13" s="7">
        <v>44490</v>
      </c>
      <c r="G13" s="13" t="s">
        <v>3299</v>
      </c>
      <c r="H13" s="8">
        <f t="shared" si="2"/>
        <v>44670</v>
      </c>
      <c r="I13" s="11">
        <f t="shared" ca="1" si="0"/>
        <v>77</v>
      </c>
      <c r="J13" s="9" t="str">
        <f t="shared" ca="1" si="1"/>
        <v>NOT DUE</v>
      </c>
      <c r="K13" s="31"/>
      <c r="L13" s="10"/>
    </row>
    <row r="14" spans="1:12" ht="25.5" x14ac:dyDescent="0.25">
      <c r="A14" s="9" t="s">
        <v>2388</v>
      </c>
      <c r="B14" s="31" t="s">
        <v>1437</v>
      </c>
      <c r="C14" s="31" t="s">
        <v>1988</v>
      </c>
      <c r="D14" s="20" t="s">
        <v>1989</v>
      </c>
      <c r="E14" s="7">
        <v>43970</v>
      </c>
      <c r="F14" s="7">
        <v>44490</v>
      </c>
      <c r="G14" s="13" t="s">
        <v>3299</v>
      </c>
      <c r="H14" s="8">
        <f t="shared" si="2"/>
        <v>44670</v>
      </c>
      <c r="I14" s="11">
        <f t="shared" ca="1" si="0"/>
        <v>77</v>
      </c>
      <c r="J14" s="9" t="str">
        <f t="shared" ca="1" si="1"/>
        <v>NOT DUE</v>
      </c>
      <c r="K14" s="31"/>
      <c r="L14" s="10"/>
    </row>
    <row r="15" spans="1:12" ht="25.5" x14ac:dyDescent="0.25">
      <c r="A15" s="9" t="s">
        <v>2389</v>
      </c>
      <c r="B15" s="31" t="s">
        <v>1995</v>
      </c>
      <c r="C15" s="31" t="s">
        <v>1988</v>
      </c>
      <c r="D15" s="20" t="s">
        <v>1989</v>
      </c>
      <c r="E15" s="7">
        <v>43970</v>
      </c>
      <c r="F15" s="7">
        <v>44490</v>
      </c>
      <c r="G15" s="13" t="s">
        <v>3299</v>
      </c>
      <c r="H15" s="8">
        <f t="shared" si="2"/>
        <v>44670</v>
      </c>
      <c r="I15" s="11">
        <f t="shared" ca="1" si="0"/>
        <v>77</v>
      </c>
      <c r="J15" s="9" t="str">
        <f t="shared" ca="1" si="1"/>
        <v>NOT DUE</v>
      </c>
      <c r="K15" s="31"/>
      <c r="L15" s="10"/>
    </row>
    <row r="16" spans="1:12" ht="25.5" x14ac:dyDescent="0.25">
      <c r="A16" s="9" t="s">
        <v>2390</v>
      </c>
      <c r="B16" s="31" t="s">
        <v>1996</v>
      </c>
      <c r="C16" s="31" t="s">
        <v>1988</v>
      </c>
      <c r="D16" s="20" t="s">
        <v>1989</v>
      </c>
      <c r="E16" s="7">
        <v>43970</v>
      </c>
      <c r="F16" s="7">
        <v>44490</v>
      </c>
      <c r="G16" s="13" t="s">
        <v>3299</v>
      </c>
      <c r="H16" s="8">
        <f t="shared" si="2"/>
        <v>44670</v>
      </c>
      <c r="I16" s="11">
        <f t="shared" ca="1" si="0"/>
        <v>77</v>
      </c>
      <c r="J16" s="9" t="str">
        <f t="shared" ca="1" si="1"/>
        <v>NOT DUE</v>
      </c>
      <c r="K16" s="31"/>
      <c r="L16" s="10"/>
    </row>
    <row r="17" spans="1:12" ht="25.5" x14ac:dyDescent="0.25">
      <c r="A17" s="9" t="s">
        <v>2391</v>
      </c>
      <c r="B17" s="31" t="s">
        <v>1997</v>
      </c>
      <c r="C17" s="31" t="s">
        <v>1988</v>
      </c>
      <c r="D17" s="20" t="s">
        <v>1989</v>
      </c>
      <c r="E17" s="7">
        <v>43970</v>
      </c>
      <c r="F17" s="7">
        <v>44490</v>
      </c>
      <c r="G17" s="13" t="s">
        <v>3299</v>
      </c>
      <c r="H17" s="8">
        <f t="shared" si="2"/>
        <v>44670</v>
      </c>
      <c r="I17" s="11">
        <f t="shared" ca="1" si="0"/>
        <v>77</v>
      </c>
      <c r="J17" s="9" t="str">
        <f t="shared" ca="1" si="1"/>
        <v>NOT DUE</v>
      </c>
      <c r="K17" s="31"/>
      <c r="L17" s="10"/>
    </row>
    <row r="18" spans="1:12" ht="25.5" x14ac:dyDescent="0.25">
      <c r="A18" s="9" t="s">
        <v>2392</v>
      </c>
      <c r="B18" s="31" t="s">
        <v>1998</v>
      </c>
      <c r="C18" s="31" t="s">
        <v>1988</v>
      </c>
      <c r="D18" s="20" t="s">
        <v>1989</v>
      </c>
      <c r="E18" s="7">
        <v>43970</v>
      </c>
      <c r="F18" s="7">
        <v>44490</v>
      </c>
      <c r="G18" s="13" t="s">
        <v>3299</v>
      </c>
      <c r="H18" s="8">
        <f t="shared" si="2"/>
        <v>44670</v>
      </c>
      <c r="I18" s="11">
        <f t="shared" ca="1" si="0"/>
        <v>77</v>
      </c>
      <c r="J18" s="9" t="str">
        <f t="shared" ca="1" si="1"/>
        <v>NOT DUE</v>
      </c>
      <c r="K18" s="31"/>
      <c r="L18" s="10"/>
    </row>
    <row r="19" spans="1:12" ht="21" customHeight="1" x14ac:dyDescent="0.25">
      <c r="A19" s="9" t="s">
        <v>3034</v>
      </c>
      <c r="B19" s="31" t="s">
        <v>3032</v>
      </c>
      <c r="C19" s="31" t="s">
        <v>1988</v>
      </c>
      <c r="D19" s="20" t="s">
        <v>1989</v>
      </c>
      <c r="E19" s="7">
        <v>43970</v>
      </c>
      <c r="F19" s="7">
        <v>44490</v>
      </c>
      <c r="G19" s="13" t="s">
        <v>3299</v>
      </c>
      <c r="H19" s="8">
        <f t="shared" si="2"/>
        <v>44670</v>
      </c>
      <c r="I19" s="11">
        <f t="shared" ca="1" si="0"/>
        <v>77</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2393</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2394</v>
      </c>
      <c r="B8" s="31" t="s">
        <v>1999</v>
      </c>
      <c r="C8" s="31" t="s">
        <v>2000</v>
      </c>
      <c r="D8" s="20" t="s">
        <v>1989</v>
      </c>
      <c r="E8" s="7">
        <v>43970</v>
      </c>
      <c r="F8" s="7">
        <v>44572</v>
      </c>
      <c r="G8" s="13"/>
      <c r="H8" s="8">
        <f t="shared" ref="H8:H17" si="0">F8+180</f>
        <v>44752</v>
      </c>
      <c r="I8" s="11">
        <f t="shared" ref="I8:I17" ca="1" si="1">IF(ISBLANK(H8),"",H8-DATE(YEAR(NOW()),MONTH(NOW()),DAY(NOW())))</f>
        <v>159</v>
      </c>
      <c r="J8" s="9" t="str">
        <f t="shared" ref="J8:J17" ca="1" si="2">IF(I8="","",IF(I8&lt;0,"OVERDUE","NOT DUE"))</f>
        <v>NOT DUE</v>
      </c>
      <c r="K8" s="20"/>
      <c r="L8" s="10"/>
    </row>
    <row r="9" spans="1:12" ht="25.5" x14ac:dyDescent="0.25">
      <c r="A9" s="9" t="s">
        <v>2395</v>
      </c>
      <c r="B9" s="31" t="s">
        <v>2001</v>
      </c>
      <c r="C9" s="31" t="s">
        <v>2002</v>
      </c>
      <c r="D9" s="20" t="s">
        <v>1989</v>
      </c>
      <c r="E9" s="7">
        <v>43970</v>
      </c>
      <c r="F9" s="7">
        <v>44572</v>
      </c>
      <c r="G9" s="13"/>
      <c r="H9" s="8">
        <f t="shared" si="0"/>
        <v>44752</v>
      </c>
      <c r="I9" s="11">
        <f t="shared" ca="1" si="1"/>
        <v>159</v>
      </c>
      <c r="J9" s="9" t="str">
        <f t="shared" ca="1" si="2"/>
        <v>NOT DUE</v>
      </c>
      <c r="K9" s="20"/>
      <c r="L9" s="10"/>
    </row>
    <row r="10" spans="1:12" ht="25.5" x14ac:dyDescent="0.25">
      <c r="A10" s="9" t="s">
        <v>2396</v>
      </c>
      <c r="B10" s="31" t="s">
        <v>2003</v>
      </c>
      <c r="C10" s="31" t="s">
        <v>2002</v>
      </c>
      <c r="D10" s="20" t="s">
        <v>1989</v>
      </c>
      <c r="E10" s="7">
        <v>43970</v>
      </c>
      <c r="F10" s="7">
        <v>44572</v>
      </c>
      <c r="G10" s="13"/>
      <c r="H10" s="8">
        <f t="shared" si="0"/>
        <v>44752</v>
      </c>
      <c r="I10" s="11">
        <f t="shared" ca="1" si="1"/>
        <v>159</v>
      </c>
      <c r="J10" s="9" t="str">
        <f t="shared" ca="1" si="2"/>
        <v>NOT DUE</v>
      </c>
      <c r="K10" s="20"/>
      <c r="L10" s="10"/>
    </row>
    <row r="11" spans="1:12" ht="25.5" x14ac:dyDescent="0.25">
      <c r="A11" s="9" t="s">
        <v>2397</v>
      </c>
      <c r="B11" s="31" t="s">
        <v>2004</v>
      </c>
      <c r="C11" s="31" t="s">
        <v>2002</v>
      </c>
      <c r="D11" s="20" t="s">
        <v>1989</v>
      </c>
      <c r="E11" s="7">
        <v>43970</v>
      </c>
      <c r="F11" s="7">
        <v>44572</v>
      </c>
      <c r="G11" s="13"/>
      <c r="H11" s="8">
        <f t="shared" si="0"/>
        <v>44752</v>
      </c>
      <c r="I11" s="11">
        <f t="shared" ca="1" si="1"/>
        <v>159</v>
      </c>
      <c r="J11" s="9" t="str">
        <f t="shared" ca="1" si="2"/>
        <v>NOT DUE</v>
      </c>
      <c r="K11" s="20"/>
      <c r="L11" s="10"/>
    </row>
    <row r="12" spans="1:12" ht="25.5" x14ac:dyDescent="0.25">
      <c r="A12" s="9" t="s">
        <v>2398</v>
      </c>
      <c r="B12" s="31" t="s">
        <v>2005</v>
      </c>
      <c r="C12" s="31" t="s">
        <v>2002</v>
      </c>
      <c r="D12" s="20" t="s">
        <v>1989</v>
      </c>
      <c r="E12" s="7">
        <v>43970</v>
      </c>
      <c r="F12" s="7">
        <v>44572</v>
      </c>
      <c r="G12" s="13"/>
      <c r="H12" s="8">
        <f t="shared" si="0"/>
        <v>44752</v>
      </c>
      <c r="I12" s="11">
        <f t="shared" ca="1" si="1"/>
        <v>159</v>
      </c>
      <c r="J12" s="9" t="str">
        <f t="shared" ca="1" si="2"/>
        <v>NOT DUE</v>
      </c>
      <c r="K12" s="20"/>
      <c r="L12" s="10"/>
    </row>
    <row r="13" spans="1:12" ht="25.5" x14ac:dyDescent="0.25">
      <c r="A13" s="9" t="s">
        <v>2399</v>
      </c>
      <c r="B13" s="31" t="s">
        <v>2006</v>
      </c>
      <c r="C13" s="31" t="s">
        <v>2002</v>
      </c>
      <c r="D13" s="20" t="s">
        <v>1989</v>
      </c>
      <c r="E13" s="7">
        <v>43970</v>
      </c>
      <c r="F13" s="7">
        <v>44572</v>
      </c>
      <c r="G13" s="13"/>
      <c r="H13" s="8">
        <f t="shared" si="0"/>
        <v>44752</v>
      </c>
      <c r="I13" s="11">
        <f t="shared" ca="1" si="1"/>
        <v>159</v>
      </c>
      <c r="J13" s="9" t="str">
        <f t="shared" ca="1" si="2"/>
        <v>NOT DUE</v>
      </c>
      <c r="K13" s="20"/>
      <c r="L13" s="10"/>
    </row>
    <row r="14" spans="1:12" ht="25.5" x14ac:dyDescent="0.25">
      <c r="A14" s="9" t="s">
        <v>2400</v>
      </c>
      <c r="B14" s="31" t="s">
        <v>1437</v>
      </c>
      <c r="C14" s="31" t="s">
        <v>2007</v>
      </c>
      <c r="D14" s="20" t="s">
        <v>1989</v>
      </c>
      <c r="E14" s="7">
        <v>43970</v>
      </c>
      <c r="F14" s="7">
        <v>44572</v>
      </c>
      <c r="G14" s="13"/>
      <c r="H14" s="8">
        <f t="shared" si="0"/>
        <v>44752</v>
      </c>
      <c r="I14" s="11">
        <f t="shared" ca="1" si="1"/>
        <v>159</v>
      </c>
      <c r="J14" s="9" t="str">
        <f t="shared" ca="1" si="2"/>
        <v>NOT DUE</v>
      </c>
      <c r="K14" s="20"/>
      <c r="L14" s="10"/>
    </row>
    <row r="15" spans="1:12" ht="25.5" x14ac:dyDescent="0.25">
      <c r="A15" s="9" t="s">
        <v>2401</v>
      </c>
      <c r="B15" s="31" t="s">
        <v>2008</v>
      </c>
      <c r="C15" s="31" t="s">
        <v>2009</v>
      </c>
      <c r="D15" s="20" t="s">
        <v>1989</v>
      </c>
      <c r="E15" s="7">
        <v>43970</v>
      </c>
      <c r="F15" s="7">
        <v>44572</v>
      </c>
      <c r="G15" s="13"/>
      <c r="H15" s="8">
        <f t="shared" si="0"/>
        <v>44752</v>
      </c>
      <c r="I15" s="11">
        <f t="shared" ca="1" si="1"/>
        <v>159</v>
      </c>
      <c r="J15" s="9" t="str">
        <f t="shared" ca="1" si="2"/>
        <v>NOT DUE</v>
      </c>
      <c r="K15" s="20"/>
      <c r="L15" s="10"/>
    </row>
    <row r="16" spans="1:12" ht="127.5" x14ac:dyDescent="0.25">
      <c r="A16" s="9" t="s">
        <v>2402</v>
      </c>
      <c r="B16" s="31" t="s">
        <v>2010</v>
      </c>
      <c r="C16" s="31" t="s">
        <v>2011</v>
      </c>
      <c r="D16" s="20" t="s">
        <v>1989</v>
      </c>
      <c r="E16" s="7">
        <v>43970</v>
      </c>
      <c r="F16" s="7">
        <v>44572</v>
      </c>
      <c r="G16" s="13"/>
      <c r="H16" s="8">
        <f t="shared" si="0"/>
        <v>44752</v>
      </c>
      <c r="I16" s="11">
        <f t="shared" ca="1" si="1"/>
        <v>159</v>
      </c>
      <c r="J16" s="9" t="str">
        <f t="shared" ca="1" si="2"/>
        <v>NOT DUE</v>
      </c>
      <c r="K16" s="20"/>
      <c r="L16" s="10"/>
    </row>
    <row r="17" spans="1:12" x14ac:dyDescent="0.25">
      <c r="A17" s="9" t="s">
        <v>2403</v>
      </c>
      <c r="B17" s="31" t="s">
        <v>2012</v>
      </c>
      <c r="C17" s="31" t="s">
        <v>2013</v>
      </c>
      <c r="D17" s="20" t="s">
        <v>1989</v>
      </c>
      <c r="E17" s="7">
        <v>43970</v>
      </c>
      <c r="F17" s="7">
        <v>44572</v>
      </c>
      <c r="G17" s="13"/>
      <c r="H17" s="8">
        <f t="shared" si="0"/>
        <v>44752</v>
      </c>
      <c r="I17" s="11">
        <f t="shared" ca="1" si="1"/>
        <v>159</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23"/>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G28:H28"/>
    <mergeCell ref="A4:B4"/>
    <mergeCell ref="D4:E4"/>
    <mergeCell ref="A5:B5"/>
    <mergeCell ref="A1:B1"/>
    <mergeCell ref="D1:E1"/>
    <mergeCell ref="A2:B2"/>
    <mergeCell ref="D2:E2"/>
    <mergeCell ref="A3:B3"/>
    <mergeCell ref="D3:E3"/>
    <mergeCell ref="D27:E27"/>
    <mergeCell ref="G27:H27"/>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4"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2404</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2405</v>
      </c>
      <c r="B8" s="31" t="s">
        <v>1999</v>
      </c>
      <c r="C8" s="31" t="s">
        <v>2000</v>
      </c>
      <c r="D8" s="20" t="s">
        <v>1989</v>
      </c>
      <c r="E8" s="7">
        <v>43970</v>
      </c>
      <c r="F8" s="7">
        <v>44572</v>
      </c>
      <c r="G8" s="13"/>
      <c r="H8" s="8">
        <f t="shared" ref="H8:H17" si="0">F8+180</f>
        <v>44752</v>
      </c>
      <c r="I8" s="11">
        <f t="shared" ref="I8:I17" ca="1" si="1">IF(ISBLANK(H8),"",H8-DATE(YEAR(NOW()),MONTH(NOW()),DAY(NOW())))</f>
        <v>159</v>
      </c>
      <c r="J8" s="9" t="str">
        <f t="shared" ref="J8:J17" ca="1" si="2">IF(I8="","",IF(I8&lt;0,"OVERDUE","NOT DUE"))</f>
        <v>NOT DUE</v>
      </c>
      <c r="K8" s="20"/>
      <c r="L8" s="10"/>
    </row>
    <row r="9" spans="1:12" ht="25.5" x14ac:dyDescent="0.25">
      <c r="A9" s="9" t="s">
        <v>2406</v>
      </c>
      <c r="B9" s="31" t="s">
        <v>2001</v>
      </c>
      <c r="C9" s="31" t="s">
        <v>2002</v>
      </c>
      <c r="D9" s="20" t="s">
        <v>1989</v>
      </c>
      <c r="E9" s="7">
        <v>43970</v>
      </c>
      <c r="F9" s="7">
        <v>44572</v>
      </c>
      <c r="G9" s="13"/>
      <c r="H9" s="8">
        <f t="shared" si="0"/>
        <v>44752</v>
      </c>
      <c r="I9" s="11">
        <f t="shared" ca="1" si="1"/>
        <v>159</v>
      </c>
      <c r="J9" s="9" t="str">
        <f t="shared" ca="1" si="2"/>
        <v>NOT DUE</v>
      </c>
      <c r="K9" s="20"/>
      <c r="L9" s="10"/>
    </row>
    <row r="10" spans="1:12" ht="25.5" x14ac:dyDescent="0.25">
      <c r="A10" s="9" t="s">
        <v>2407</v>
      </c>
      <c r="B10" s="31" t="s">
        <v>2003</v>
      </c>
      <c r="C10" s="31" t="s">
        <v>2002</v>
      </c>
      <c r="D10" s="20" t="s">
        <v>1989</v>
      </c>
      <c r="E10" s="7">
        <v>43970</v>
      </c>
      <c r="F10" s="7">
        <v>44572</v>
      </c>
      <c r="G10" s="13"/>
      <c r="H10" s="8">
        <f t="shared" si="0"/>
        <v>44752</v>
      </c>
      <c r="I10" s="11">
        <f t="shared" ca="1" si="1"/>
        <v>159</v>
      </c>
      <c r="J10" s="9" t="str">
        <f t="shared" ca="1" si="2"/>
        <v>NOT DUE</v>
      </c>
      <c r="K10" s="20"/>
      <c r="L10" s="10"/>
    </row>
    <row r="11" spans="1:12" ht="25.5" x14ac:dyDescent="0.25">
      <c r="A11" s="9" t="s">
        <v>2408</v>
      </c>
      <c r="B11" s="31" t="s">
        <v>2004</v>
      </c>
      <c r="C11" s="31" t="s">
        <v>2002</v>
      </c>
      <c r="D11" s="20" t="s">
        <v>1989</v>
      </c>
      <c r="E11" s="7">
        <v>43970</v>
      </c>
      <c r="F11" s="7">
        <v>44572</v>
      </c>
      <c r="G11" s="13"/>
      <c r="H11" s="8">
        <f t="shared" si="0"/>
        <v>44752</v>
      </c>
      <c r="I11" s="11">
        <f t="shared" ca="1" si="1"/>
        <v>159</v>
      </c>
      <c r="J11" s="9" t="str">
        <f t="shared" ca="1" si="2"/>
        <v>NOT DUE</v>
      </c>
      <c r="K11" s="20"/>
      <c r="L11" s="10"/>
    </row>
    <row r="12" spans="1:12" ht="25.5" x14ac:dyDescent="0.25">
      <c r="A12" s="9" t="s">
        <v>2409</v>
      </c>
      <c r="B12" s="31" t="s">
        <v>2005</v>
      </c>
      <c r="C12" s="31" t="s">
        <v>2002</v>
      </c>
      <c r="D12" s="20" t="s">
        <v>1989</v>
      </c>
      <c r="E12" s="7">
        <v>43970</v>
      </c>
      <c r="F12" s="7">
        <v>44572</v>
      </c>
      <c r="G12" s="13"/>
      <c r="H12" s="8">
        <f t="shared" si="0"/>
        <v>44752</v>
      </c>
      <c r="I12" s="11">
        <f t="shared" ca="1" si="1"/>
        <v>159</v>
      </c>
      <c r="J12" s="9" t="str">
        <f t="shared" ca="1" si="2"/>
        <v>NOT DUE</v>
      </c>
      <c r="K12" s="20"/>
      <c r="L12" s="10"/>
    </row>
    <row r="13" spans="1:12" ht="25.5" x14ac:dyDescent="0.25">
      <c r="A13" s="9" t="s">
        <v>2410</v>
      </c>
      <c r="B13" s="31" t="s">
        <v>2006</v>
      </c>
      <c r="C13" s="31" t="s">
        <v>2002</v>
      </c>
      <c r="D13" s="20" t="s">
        <v>1989</v>
      </c>
      <c r="E13" s="7">
        <v>43970</v>
      </c>
      <c r="F13" s="7">
        <v>44572</v>
      </c>
      <c r="G13" s="13"/>
      <c r="H13" s="8">
        <f t="shared" si="0"/>
        <v>44752</v>
      </c>
      <c r="I13" s="11">
        <f t="shared" ca="1" si="1"/>
        <v>159</v>
      </c>
      <c r="J13" s="9" t="str">
        <f t="shared" ca="1" si="2"/>
        <v>NOT DUE</v>
      </c>
      <c r="K13" s="20"/>
      <c r="L13" s="10"/>
    </row>
    <row r="14" spans="1:12" ht="25.5" x14ac:dyDescent="0.25">
      <c r="A14" s="9" t="s">
        <v>2411</v>
      </c>
      <c r="B14" s="31" t="s">
        <v>1437</v>
      </c>
      <c r="C14" s="31" t="s">
        <v>2007</v>
      </c>
      <c r="D14" s="20" t="s">
        <v>1989</v>
      </c>
      <c r="E14" s="7">
        <v>43970</v>
      </c>
      <c r="F14" s="7">
        <v>44572</v>
      </c>
      <c r="G14" s="13"/>
      <c r="H14" s="8">
        <f t="shared" si="0"/>
        <v>44752</v>
      </c>
      <c r="I14" s="11">
        <f t="shared" ca="1" si="1"/>
        <v>159</v>
      </c>
      <c r="J14" s="9" t="str">
        <f t="shared" ca="1" si="2"/>
        <v>NOT DUE</v>
      </c>
      <c r="K14" s="20"/>
      <c r="L14" s="10"/>
    </row>
    <row r="15" spans="1:12" ht="25.5" x14ac:dyDescent="0.25">
      <c r="A15" s="9" t="s">
        <v>2412</v>
      </c>
      <c r="B15" s="31" t="s">
        <v>2008</v>
      </c>
      <c r="C15" s="31" t="s">
        <v>2009</v>
      </c>
      <c r="D15" s="20" t="s">
        <v>1989</v>
      </c>
      <c r="E15" s="7">
        <v>43970</v>
      </c>
      <c r="F15" s="7">
        <v>44572</v>
      </c>
      <c r="G15" s="13"/>
      <c r="H15" s="8">
        <f t="shared" si="0"/>
        <v>44752</v>
      </c>
      <c r="I15" s="11">
        <f t="shared" ca="1" si="1"/>
        <v>159</v>
      </c>
      <c r="J15" s="9" t="str">
        <f t="shared" ca="1" si="2"/>
        <v>NOT DUE</v>
      </c>
      <c r="K15" s="20"/>
      <c r="L15" s="10"/>
    </row>
    <row r="16" spans="1:12" ht="127.5" x14ac:dyDescent="0.25">
      <c r="A16" s="9" t="s">
        <v>2413</v>
      </c>
      <c r="B16" s="31" t="s">
        <v>2010</v>
      </c>
      <c r="C16" s="31" t="s">
        <v>2011</v>
      </c>
      <c r="D16" s="20" t="s">
        <v>1989</v>
      </c>
      <c r="E16" s="7">
        <v>43970</v>
      </c>
      <c r="F16" s="7">
        <v>44572</v>
      </c>
      <c r="G16" s="13"/>
      <c r="H16" s="8">
        <f t="shared" si="0"/>
        <v>44752</v>
      </c>
      <c r="I16" s="11">
        <f t="shared" ca="1" si="1"/>
        <v>159</v>
      </c>
      <c r="J16" s="9" t="str">
        <f t="shared" ca="1" si="2"/>
        <v>NOT DUE</v>
      </c>
      <c r="K16" s="20"/>
      <c r="L16" s="10"/>
    </row>
    <row r="17" spans="1:12" x14ac:dyDescent="0.25">
      <c r="A17" s="9" t="s">
        <v>2414</v>
      </c>
      <c r="B17" s="31" t="s">
        <v>2012</v>
      </c>
      <c r="C17" s="31" t="s">
        <v>2013</v>
      </c>
      <c r="D17" s="20" t="s">
        <v>1989</v>
      </c>
      <c r="E17" s="7">
        <v>43970</v>
      </c>
      <c r="F17" s="7">
        <v>44572</v>
      </c>
      <c r="G17" s="13"/>
      <c r="H17" s="8">
        <f t="shared" si="0"/>
        <v>44752</v>
      </c>
      <c r="I17" s="11">
        <f t="shared" ca="1" si="1"/>
        <v>159</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2415</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2416</v>
      </c>
      <c r="B8" s="31" t="s">
        <v>1999</v>
      </c>
      <c r="C8" s="31" t="s">
        <v>2000</v>
      </c>
      <c r="D8" s="20" t="s">
        <v>1989</v>
      </c>
      <c r="E8" s="7">
        <v>43970</v>
      </c>
      <c r="F8" s="7">
        <v>44572</v>
      </c>
      <c r="G8" s="13"/>
      <c r="H8" s="8">
        <f t="shared" ref="H8:H17" si="0">F8+180</f>
        <v>44752</v>
      </c>
      <c r="I8" s="11">
        <f t="shared" ref="I8:I17" ca="1" si="1">IF(ISBLANK(H8),"",H8-DATE(YEAR(NOW()),MONTH(NOW()),DAY(NOW())))</f>
        <v>159</v>
      </c>
      <c r="J8" s="9" t="str">
        <f t="shared" ref="J8:J17" ca="1" si="2">IF(I8="","",IF(I8&lt;0,"OVERDUE","NOT DUE"))</f>
        <v>NOT DUE</v>
      </c>
      <c r="K8" s="20"/>
      <c r="L8" s="10"/>
    </row>
    <row r="9" spans="1:12" ht="25.5" x14ac:dyDescent="0.25">
      <c r="A9" s="9" t="s">
        <v>2417</v>
      </c>
      <c r="B9" s="31" t="s">
        <v>2001</v>
      </c>
      <c r="C9" s="31" t="s">
        <v>2002</v>
      </c>
      <c r="D9" s="20" t="s">
        <v>1989</v>
      </c>
      <c r="E9" s="7">
        <v>43970</v>
      </c>
      <c r="F9" s="7">
        <v>44572</v>
      </c>
      <c r="G9" s="13"/>
      <c r="H9" s="8">
        <f t="shared" si="0"/>
        <v>44752</v>
      </c>
      <c r="I9" s="11">
        <f t="shared" ca="1" si="1"/>
        <v>159</v>
      </c>
      <c r="J9" s="9" t="str">
        <f t="shared" ca="1" si="2"/>
        <v>NOT DUE</v>
      </c>
      <c r="K9" s="20"/>
      <c r="L9" s="10"/>
    </row>
    <row r="10" spans="1:12" ht="25.5" x14ac:dyDescent="0.25">
      <c r="A10" s="9" t="s">
        <v>2418</v>
      </c>
      <c r="B10" s="31" t="s">
        <v>2003</v>
      </c>
      <c r="C10" s="31" t="s">
        <v>2002</v>
      </c>
      <c r="D10" s="20" t="s">
        <v>1989</v>
      </c>
      <c r="E10" s="7">
        <v>43970</v>
      </c>
      <c r="F10" s="7">
        <v>44572</v>
      </c>
      <c r="G10" s="13"/>
      <c r="H10" s="8">
        <f t="shared" si="0"/>
        <v>44752</v>
      </c>
      <c r="I10" s="11">
        <f t="shared" ca="1" si="1"/>
        <v>159</v>
      </c>
      <c r="J10" s="9" t="str">
        <f t="shared" ca="1" si="2"/>
        <v>NOT DUE</v>
      </c>
      <c r="K10" s="20"/>
      <c r="L10" s="10"/>
    </row>
    <row r="11" spans="1:12" ht="25.5" x14ac:dyDescent="0.25">
      <c r="A11" s="9" t="s">
        <v>2419</v>
      </c>
      <c r="B11" s="31" t="s">
        <v>2004</v>
      </c>
      <c r="C11" s="31" t="s">
        <v>2002</v>
      </c>
      <c r="D11" s="20" t="s">
        <v>1989</v>
      </c>
      <c r="E11" s="7">
        <v>43970</v>
      </c>
      <c r="F11" s="7">
        <v>44572</v>
      </c>
      <c r="G11" s="13"/>
      <c r="H11" s="8">
        <f t="shared" si="0"/>
        <v>44752</v>
      </c>
      <c r="I11" s="11">
        <f t="shared" ca="1" si="1"/>
        <v>159</v>
      </c>
      <c r="J11" s="9" t="str">
        <f t="shared" ca="1" si="2"/>
        <v>NOT DUE</v>
      </c>
      <c r="K11" s="20"/>
      <c r="L11" s="10"/>
    </row>
    <row r="12" spans="1:12" ht="25.5" x14ac:dyDescent="0.25">
      <c r="A12" s="9" t="s">
        <v>2420</v>
      </c>
      <c r="B12" s="31" t="s">
        <v>2005</v>
      </c>
      <c r="C12" s="31" t="s">
        <v>2002</v>
      </c>
      <c r="D12" s="20" t="s">
        <v>1989</v>
      </c>
      <c r="E12" s="7">
        <v>43970</v>
      </c>
      <c r="F12" s="7">
        <v>44572</v>
      </c>
      <c r="G12" s="13"/>
      <c r="H12" s="8">
        <f t="shared" si="0"/>
        <v>44752</v>
      </c>
      <c r="I12" s="11">
        <f t="shared" ca="1" si="1"/>
        <v>159</v>
      </c>
      <c r="J12" s="9" t="str">
        <f t="shared" ca="1" si="2"/>
        <v>NOT DUE</v>
      </c>
      <c r="K12" s="20"/>
      <c r="L12" s="10"/>
    </row>
    <row r="13" spans="1:12" ht="25.5" x14ac:dyDescent="0.25">
      <c r="A13" s="9" t="s">
        <v>2421</v>
      </c>
      <c r="B13" s="31" t="s">
        <v>2006</v>
      </c>
      <c r="C13" s="31" t="s">
        <v>2002</v>
      </c>
      <c r="D13" s="20" t="s">
        <v>1989</v>
      </c>
      <c r="E13" s="7">
        <v>43970</v>
      </c>
      <c r="F13" s="7">
        <v>44572</v>
      </c>
      <c r="G13" s="13"/>
      <c r="H13" s="8">
        <f t="shared" si="0"/>
        <v>44752</v>
      </c>
      <c r="I13" s="11">
        <f t="shared" ca="1" si="1"/>
        <v>159</v>
      </c>
      <c r="J13" s="9" t="str">
        <f t="shared" ca="1" si="2"/>
        <v>NOT DUE</v>
      </c>
      <c r="K13" s="20"/>
      <c r="L13" s="10"/>
    </row>
    <row r="14" spans="1:12" ht="25.5" x14ac:dyDescent="0.25">
      <c r="A14" s="9" t="s">
        <v>2422</v>
      </c>
      <c r="B14" s="31" t="s">
        <v>1437</v>
      </c>
      <c r="C14" s="31" t="s">
        <v>2007</v>
      </c>
      <c r="D14" s="20" t="s">
        <v>1989</v>
      </c>
      <c r="E14" s="7">
        <v>43970</v>
      </c>
      <c r="F14" s="7">
        <v>44572</v>
      </c>
      <c r="G14" s="13"/>
      <c r="H14" s="8">
        <f t="shared" si="0"/>
        <v>44752</v>
      </c>
      <c r="I14" s="11">
        <f t="shared" ca="1" si="1"/>
        <v>159</v>
      </c>
      <c r="J14" s="9" t="str">
        <f t="shared" ca="1" si="2"/>
        <v>NOT DUE</v>
      </c>
      <c r="K14" s="20"/>
      <c r="L14" s="10"/>
    </row>
    <row r="15" spans="1:12" ht="25.5" x14ac:dyDescent="0.25">
      <c r="A15" s="9" t="s">
        <v>2423</v>
      </c>
      <c r="B15" s="31" t="s">
        <v>2008</v>
      </c>
      <c r="C15" s="31" t="s">
        <v>2009</v>
      </c>
      <c r="D15" s="20" t="s">
        <v>1989</v>
      </c>
      <c r="E15" s="7">
        <v>43970</v>
      </c>
      <c r="F15" s="7">
        <v>44572</v>
      </c>
      <c r="G15" s="13"/>
      <c r="H15" s="8">
        <f t="shared" si="0"/>
        <v>44752</v>
      </c>
      <c r="I15" s="11">
        <f t="shared" ca="1" si="1"/>
        <v>159</v>
      </c>
      <c r="J15" s="9" t="str">
        <f t="shared" ca="1" si="2"/>
        <v>NOT DUE</v>
      </c>
      <c r="K15" s="20"/>
      <c r="L15" s="10"/>
    </row>
    <row r="16" spans="1:12" ht="127.5" x14ac:dyDescent="0.25">
      <c r="A16" s="9" t="s">
        <v>2424</v>
      </c>
      <c r="B16" s="31" t="s">
        <v>2010</v>
      </c>
      <c r="C16" s="31" t="s">
        <v>2011</v>
      </c>
      <c r="D16" s="20" t="s">
        <v>1989</v>
      </c>
      <c r="E16" s="7">
        <v>43970</v>
      </c>
      <c r="F16" s="7">
        <v>44572</v>
      </c>
      <c r="G16" s="13"/>
      <c r="H16" s="8">
        <f t="shared" si="0"/>
        <v>44752</v>
      </c>
      <c r="I16" s="11">
        <f t="shared" ca="1" si="1"/>
        <v>159</v>
      </c>
      <c r="J16" s="9" t="str">
        <f t="shared" ca="1" si="2"/>
        <v>NOT DUE</v>
      </c>
      <c r="K16" s="20"/>
      <c r="L16" s="10"/>
    </row>
    <row r="17" spans="1:12" x14ac:dyDescent="0.25">
      <c r="A17" s="9" t="s">
        <v>2425</v>
      </c>
      <c r="B17" s="31" t="s">
        <v>2012</v>
      </c>
      <c r="C17" s="31" t="s">
        <v>2013</v>
      </c>
      <c r="D17" s="20" t="s">
        <v>1989</v>
      </c>
      <c r="E17" s="7">
        <v>43970</v>
      </c>
      <c r="F17" s="7">
        <v>44572</v>
      </c>
      <c r="G17" s="13"/>
      <c r="H17" s="8">
        <f t="shared" si="0"/>
        <v>44752</v>
      </c>
      <c r="I17" s="11">
        <f t="shared" ca="1" si="1"/>
        <v>159</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3315</v>
      </c>
      <c r="D27" s="193" t="s">
        <v>3315</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topLeftCell="A40" zoomScaleNormal="10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127</v>
      </c>
      <c r="D3" s="190" t="s">
        <v>9</v>
      </c>
      <c r="E3" s="190"/>
      <c r="F3" s="3" t="s">
        <v>128</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90</v>
      </c>
      <c r="B8" s="31" t="s">
        <v>30</v>
      </c>
      <c r="C8" s="31" t="s">
        <v>31</v>
      </c>
      <c r="D8" s="20" t="s">
        <v>88</v>
      </c>
      <c r="E8" s="7">
        <v>43970</v>
      </c>
      <c r="F8" s="7">
        <v>43961</v>
      </c>
      <c r="G8" s="34"/>
      <c r="H8" s="8">
        <f>F8+(365*4)</f>
        <v>45421</v>
      </c>
      <c r="I8" s="11">
        <f t="shared" ref="I8:I44" ca="1" si="0">IF(ISBLANK(H8),"",H8-DATE(YEAR(NOW()),MONTH(NOW()),DAY(NOW())))</f>
        <v>828</v>
      </c>
      <c r="J8" s="9" t="str">
        <f t="shared" ref="J8:J44" ca="1" si="1">IF(I8="","",IF(I8&lt;0,"OVERDUE","NOT DUE"))</f>
        <v>NOT DUE</v>
      </c>
      <c r="K8" s="30" t="s">
        <v>126</v>
      </c>
      <c r="L8" s="10"/>
    </row>
    <row r="9" spans="1:12" x14ac:dyDescent="0.25">
      <c r="A9" s="9" t="s">
        <v>91</v>
      </c>
      <c r="B9" s="31" t="s">
        <v>32</v>
      </c>
      <c r="C9" s="31" t="s">
        <v>33</v>
      </c>
      <c r="D9" s="20" t="s">
        <v>89</v>
      </c>
      <c r="E9" s="7">
        <v>43970</v>
      </c>
      <c r="F9" s="7">
        <v>44326</v>
      </c>
      <c r="G9" s="34"/>
      <c r="H9" s="8">
        <f>F9+365</f>
        <v>44691</v>
      </c>
      <c r="I9" s="11">
        <f t="shared" ca="1" si="0"/>
        <v>98</v>
      </c>
      <c r="J9" s="9" t="str">
        <f t="shared" ca="1" si="1"/>
        <v>NOT DUE</v>
      </c>
      <c r="K9" s="14"/>
      <c r="L9" s="10"/>
    </row>
    <row r="10" spans="1:12" ht="25.5" x14ac:dyDescent="0.25">
      <c r="A10" s="9" t="s">
        <v>92</v>
      </c>
      <c r="B10" s="31" t="s">
        <v>34</v>
      </c>
      <c r="C10" s="31" t="s">
        <v>35</v>
      </c>
      <c r="D10" s="20" t="s">
        <v>2</v>
      </c>
      <c r="E10" s="7">
        <v>43970</v>
      </c>
      <c r="F10" s="7">
        <v>44566</v>
      </c>
      <c r="G10" s="34"/>
      <c r="H10" s="8">
        <f>F10+30</f>
        <v>44596</v>
      </c>
      <c r="I10" s="11">
        <f t="shared" ca="1" si="0"/>
        <v>3</v>
      </c>
      <c r="J10" s="9" t="str">
        <f t="shared" ca="1" si="1"/>
        <v>NOT DUE</v>
      </c>
      <c r="K10" s="14"/>
      <c r="L10" s="10"/>
    </row>
    <row r="11" spans="1:12" ht="25.5" x14ac:dyDescent="0.25">
      <c r="A11" s="9" t="s">
        <v>93</v>
      </c>
      <c r="B11" s="31" t="s">
        <v>36</v>
      </c>
      <c r="C11" s="31" t="s">
        <v>37</v>
      </c>
      <c r="D11" s="20" t="s">
        <v>89</v>
      </c>
      <c r="E11" s="7">
        <v>43970</v>
      </c>
      <c r="F11" s="7">
        <v>44326</v>
      </c>
      <c r="G11" s="34"/>
      <c r="H11" s="8">
        <f t="shared" ref="H11:H44" si="2">F11+365</f>
        <v>44691</v>
      </c>
      <c r="I11" s="11">
        <f t="shared" ca="1" si="0"/>
        <v>98</v>
      </c>
      <c r="J11" s="9" t="str">
        <f t="shared" ca="1" si="1"/>
        <v>NOT DUE</v>
      </c>
      <c r="K11" s="14"/>
      <c r="L11" s="10"/>
    </row>
    <row r="12" spans="1:12" ht="25.5" x14ac:dyDescent="0.25">
      <c r="A12" s="9" t="s">
        <v>94</v>
      </c>
      <c r="B12" s="31" t="s">
        <v>36</v>
      </c>
      <c r="C12" s="31" t="s">
        <v>38</v>
      </c>
      <c r="D12" s="20" t="s">
        <v>89</v>
      </c>
      <c r="E12" s="7">
        <v>43970</v>
      </c>
      <c r="F12" s="7">
        <v>44326</v>
      </c>
      <c r="G12" s="34"/>
      <c r="H12" s="8">
        <f t="shared" si="2"/>
        <v>44691</v>
      </c>
      <c r="I12" s="11">
        <f t="shared" ca="1" si="0"/>
        <v>98</v>
      </c>
      <c r="J12" s="9" t="str">
        <f t="shared" ca="1" si="1"/>
        <v>NOT DUE</v>
      </c>
      <c r="K12" s="14"/>
      <c r="L12" s="10"/>
    </row>
    <row r="13" spans="1:12" ht="25.5" x14ac:dyDescent="0.25">
      <c r="A13" s="9" t="s">
        <v>95</v>
      </c>
      <c r="B13" s="31" t="s">
        <v>39</v>
      </c>
      <c r="C13" s="31" t="s">
        <v>40</v>
      </c>
      <c r="D13" s="20" t="s">
        <v>89</v>
      </c>
      <c r="E13" s="7">
        <v>43970</v>
      </c>
      <c r="F13" s="7">
        <v>44326</v>
      </c>
      <c r="G13" s="34"/>
      <c r="H13" s="8">
        <f t="shared" si="2"/>
        <v>44691</v>
      </c>
      <c r="I13" s="11">
        <f t="shared" ca="1" si="0"/>
        <v>98</v>
      </c>
      <c r="J13" s="9" t="str">
        <f t="shared" ca="1" si="1"/>
        <v>NOT DUE</v>
      </c>
      <c r="K13" s="14"/>
      <c r="L13" s="10"/>
    </row>
    <row r="14" spans="1:12" ht="25.5" x14ac:dyDescent="0.25">
      <c r="A14" s="9" t="s">
        <v>96</v>
      </c>
      <c r="B14" s="31" t="s">
        <v>39</v>
      </c>
      <c r="C14" s="31" t="s">
        <v>41</v>
      </c>
      <c r="D14" s="20" t="s">
        <v>89</v>
      </c>
      <c r="E14" s="7">
        <v>43970</v>
      </c>
      <c r="F14" s="7">
        <v>44326</v>
      </c>
      <c r="G14" s="34"/>
      <c r="H14" s="8">
        <f t="shared" si="2"/>
        <v>44691</v>
      </c>
      <c r="I14" s="11">
        <f t="shared" ca="1" si="0"/>
        <v>98</v>
      </c>
      <c r="J14" s="9" t="str">
        <f t="shared" ca="1" si="1"/>
        <v>NOT DUE</v>
      </c>
      <c r="K14" s="14"/>
      <c r="L14" s="10"/>
    </row>
    <row r="15" spans="1:12" ht="38.25" x14ac:dyDescent="0.25">
      <c r="A15" s="9" t="s">
        <v>97</v>
      </c>
      <c r="B15" s="31" t="s">
        <v>42</v>
      </c>
      <c r="C15" s="31" t="s">
        <v>43</v>
      </c>
      <c r="D15" s="20" t="s">
        <v>89</v>
      </c>
      <c r="E15" s="7">
        <v>43970</v>
      </c>
      <c r="F15" s="7">
        <v>44326</v>
      </c>
      <c r="G15" s="34"/>
      <c r="H15" s="8">
        <f t="shared" si="2"/>
        <v>44691</v>
      </c>
      <c r="I15" s="11">
        <f t="shared" ca="1" si="0"/>
        <v>98</v>
      </c>
      <c r="J15" s="9" t="str">
        <f t="shared" ca="1" si="1"/>
        <v>NOT DUE</v>
      </c>
      <c r="K15" s="14"/>
      <c r="L15" s="10"/>
    </row>
    <row r="16" spans="1:12" ht="38.25" x14ac:dyDescent="0.25">
      <c r="A16" s="9" t="s">
        <v>98</v>
      </c>
      <c r="B16" s="31" t="s">
        <v>42</v>
      </c>
      <c r="C16" s="31" t="s">
        <v>41</v>
      </c>
      <c r="D16" s="20" t="s">
        <v>89</v>
      </c>
      <c r="E16" s="7">
        <v>43970</v>
      </c>
      <c r="F16" s="7">
        <v>44326</v>
      </c>
      <c r="G16" s="34"/>
      <c r="H16" s="8">
        <f t="shared" si="2"/>
        <v>44691</v>
      </c>
      <c r="I16" s="11">
        <f t="shared" ca="1" si="0"/>
        <v>98</v>
      </c>
      <c r="J16" s="9" t="str">
        <f t="shared" ca="1" si="1"/>
        <v>NOT DUE</v>
      </c>
      <c r="K16" s="14"/>
      <c r="L16" s="10"/>
    </row>
    <row r="17" spans="1:12" ht="15" customHeight="1" x14ac:dyDescent="0.25">
      <c r="A17" s="9" t="s">
        <v>99</v>
      </c>
      <c r="B17" s="31" t="s">
        <v>44</v>
      </c>
      <c r="C17" s="31" t="s">
        <v>45</v>
      </c>
      <c r="D17" s="20" t="s">
        <v>89</v>
      </c>
      <c r="E17" s="7">
        <v>43970</v>
      </c>
      <c r="F17" s="7">
        <v>44326</v>
      </c>
      <c r="G17" s="34"/>
      <c r="H17" s="8">
        <f t="shared" si="2"/>
        <v>44691</v>
      </c>
      <c r="I17" s="11">
        <f t="shared" ca="1" si="0"/>
        <v>98</v>
      </c>
      <c r="J17" s="9" t="str">
        <f t="shared" ca="1" si="1"/>
        <v>NOT DUE</v>
      </c>
      <c r="K17" s="14"/>
      <c r="L17" s="10"/>
    </row>
    <row r="18" spans="1:12" ht="25.5" x14ac:dyDescent="0.25">
      <c r="A18" s="9" t="s">
        <v>100</v>
      </c>
      <c r="B18" s="31" t="s">
        <v>46</v>
      </c>
      <c r="C18" s="31" t="s">
        <v>47</v>
      </c>
      <c r="D18" s="20" t="s">
        <v>89</v>
      </c>
      <c r="E18" s="7">
        <v>43970</v>
      </c>
      <c r="F18" s="7">
        <v>44326</v>
      </c>
      <c r="G18" s="34"/>
      <c r="H18" s="8">
        <f t="shared" si="2"/>
        <v>44691</v>
      </c>
      <c r="I18" s="11">
        <f t="shared" ca="1" si="0"/>
        <v>98</v>
      </c>
      <c r="J18" s="9" t="str">
        <f t="shared" ca="1" si="1"/>
        <v>NOT DUE</v>
      </c>
      <c r="K18" s="14"/>
      <c r="L18" s="10"/>
    </row>
    <row r="19" spans="1:12" ht="25.5" x14ac:dyDescent="0.25">
      <c r="A19" s="9" t="s">
        <v>101</v>
      </c>
      <c r="B19" s="31" t="s">
        <v>48</v>
      </c>
      <c r="C19" s="31" t="s">
        <v>49</v>
      </c>
      <c r="D19" s="20" t="s">
        <v>89</v>
      </c>
      <c r="E19" s="7">
        <v>43970</v>
      </c>
      <c r="F19" s="7">
        <v>44326</v>
      </c>
      <c r="G19" s="34"/>
      <c r="H19" s="8">
        <f t="shared" si="2"/>
        <v>44691</v>
      </c>
      <c r="I19" s="11">
        <f t="shared" ca="1" si="0"/>
        <v>98</v>
      </c>
      <c r="J19" s="9" t="str">
        <f t="shared" ca="1" si="1"/>
        <v>NOT DUE</v>
      </c>
      <c r="K19" s="14"/>
      <c r="L19" s="10"/>
    </row>
    <row r="20" spans="1:12" x14ac:dyDescent="0.25">
      <c r="A20" s="9" t="s">
        <v>102</v>
      </c>
      <c r="B20" s="31" t="s">
        <v>50</v>
      </c>
      <c r="C20" s="31" t="s">
        <v>51</v>
      </c>
      <c r="D20" s="20" t="s">
        <v>89</v>
      </c>
      <c r="E20" s="7">
        <v>43970</v>
      </c>
      <c r="F20" s="7">
        <v>44326</v>
      </c>
      <c r="G20" s="34"/>
      <c r="H20" s="8">
        <f t="shared" si="2"/>
        <v>44691</v>
      </c>
      <c r="I20" s="11">
        <f t="shared" ca="1" si="0"/>
        <v>98</v>
      </c>
      <c r="J20" s="9" t="str">
        <f t="shared" ca="1" si="1"/>
        <v>NOT DUE</v>
      </c>
      <c r="K20" s="14"/>
      <c r="L20" s="10"/>
    </row>
    <row r="21" spans="1:12" x14ac:dyDescent="0.25">
      <c r="A21" s="9" t="s">
        <v>103</v>
      </c>
      <c r="B21" s="31" t="s">
        <v>52</v>
      </c>
      <c r="C21" s="31" t="s">
        <v>53</v>
      </c>
      <c r="D21" s="20" t="s">
        <v>89</v>
      </c>
      <c r="E21" s="7">
        <v>43970</v>
      </c>
      <c r="F21" s="7">
        <v>44326</v>
      </c>
      <c r="G21" s="34"/>
      <c r="H21" s="8">
        <f t="shared" si="2"/>
        <v>44691</v>
      </c>
      <c r="I21" s="11">
        <f t="shared" ca="1" si="0"/>
        <v>98</v>
      </c>
      <c r="J21" s="9" t="str">
        <f t="shared" ca="1" si="1"/>
        <v>NOT DUE</v>
      </c>
      <c r="K21" s="14"/>
      <c r="L21" s="10"/>
    </row>
    <row r="22" spans="1:12" ht="25.5" x14ac:dyDescent="0.25">
      <c r="A22" s="9" t="s">
        <v>104</v>
      </c>
      <c r="B22" s="31" t="s">
        <v>54</v>
      </c>
      <c r="C22" s="31" t="s">
        <v>55</v>
      </c>
      <c r="D22" s="20" t="s">
        <v>89</v>
      </c>
      <c r="E22" s="7">
        <v>43970</v>
      </c>
      <c r="F22" s="7">
        <v>44326</v>
      </c>
      <c r="G22" s="34"/>
      <c r="H22" s="8">
        <f t="shared" si="2"/>
        <v>44691</v>
      </c>
      <c r="I22" s="11">
        <f t="shared" ca="1" si="0"/>
        <v>98</v>
      </c>
      <c r="J22" s="9" t="str">
        <f t="shared" ca="1" si="1"/>
        <v>NOT DUE</v>
      </c>
      <c r="K22" s="14"/>
      <c r="L22" s="10"/>
    </row>
    <row r="23" spans="1:12" ht="15" customHeight="1" x14ac:dyDescent="0.25">
      <c r="A23" s="9" t="s">
        <v>105</v>
      </c>
      <c r="B23" s="31" t="s">
        <v>56</v>
      </c>
      <c r="C23" s="31" t="s">
        <v>57</v>
      </c>
      <c r="D23" s="20" t="s">
        <v>89</v>
      </c>
      <c r="E23" s="7">
        <v>43970</v>
      </c>
      <c r="F23" s="7">
        <v>44326</v>
      </c>
      <c r="G23" s="34"/>
      <c r="H23" s="8">
        <f t="shared" si="2"/>
        <v>44691</v>
      </c>
      <c r="I23" s="11">
        <f t="shared" ca="1" si="0"/>
        <v>98</v>
      </c>
      <c r="J23" s="9" t="str">
        <f t="shared" ca="1" si="1"/>
        <v>NOT DUE</v>
      </c>
      <c r="K23" s="14"/>
      <c r="L23" s="10"/>
    </row>
    <row r="24" spans="1:12" x14ac:dyDescent="0.25">
      <c r="A24" s="9" t="s">
        <v>106</v>
      </c>
      <c r="B24" s="31" t="s">
        <v>52</v>
      </c>
      <c r="C24" s="31" t="s">
        <v>58</v>
      </c>
      <c r="D24" s="20" t="s">
        <v>89</v>
      </c>
      <c r="E24" s="7">
        <v>43970</v>
      </c>
      <c r="F24" s="7">
        <v>44326</v>
      </c>
      <c r="G24" s="34"/>
      <c r="H24" s="8">
        <f t="shared" si="2"/>
        <v>44691</v>
      </c>
      <c r="I24" s="11">
        <f t="shared" ca="1" si="0"/>
        <v>98</v>
      </c>
      <c r="J24" s="9" t="str">
        <f t="shared" ca="1" si="1"/>
        <v>NOT DUE</v>
      </c>
      <c r="K24" s="14"/>
      <c r="L24" s="10"/>
    </row>
    <row r="25" spans="1:12" x14ac:dyDescent="0.25">
      <c r="A25" s="9" t="s">
        <v>107</v>
      </c>
      <c r="B25" s="31" t="s">
        <v>59</v>
      </c>
      <c r="C25" s="31" t="s">
        <v>60</v>
      </c>
      <c r="D25" s="20" t="s">
        <v>89</v>
      </c>
      <c r="E25" s="7">
        <v>43970</v>
      </c>
      <c r="F25" s="7">
        <v>44326</v>
      </c>
      <c r="G25" s="34"/>
      <c r="H25" s="8">
        <f t="shared" si="2"/>
        <v>44691</v>
      </c>
      <c r="I25" s="11">
        <f t="shared" ca="1" si="0"/>
        <v>98</v>
      </c>
      <c r="J25" s="9" t="str">
        <f t="shared" ca="1" si="1"/>
        <v>NOT DUE</v>
      </c>
      <c r="K25" s="14"/>
      <c r="L25" s="10"/>
    </row>
    <row r="26" spans="1:12" ht="25.5" x14ac:dyDescent="0.25">
      <c r="A26" s="9" t="s">
        <v>108</v>
      </c>
      <c r="B26" s="31" t="s">
        <v>61</v>
      </c>
      <c r="C26" s="31" t="s">
        <v>62</v>
      </c>
      <c r="D26" s="20" t="s">
        <v>89</v>
      </c>
      <c r="E26" s="7">
        <v>43970</v>
      </c>
      <c r="F26" s="7">
        <v>44326</v>
      </c>
      <c r="G26" s="34"/>
      <c r="H26" s="8">
        <f t="shared" si="2"/>
        <v>44691</v>
      </c>
      <c r="I26" s="11">
        <f t="shared" ca="1" si="0"/>
        <v>98</v>
      </c>
      <c r="J26" s="9" t="str">
        <f t="shared" ca="1" si="1"/>
        <v>NOT DUE</v>
      </c>
      <c r="K26" s="14"/>
      <c r="L26" s="10"/>
    </row>
    <row r="27" spans="1:12" ht="25.5" x14ac:dyDescent="0.25">
      <c r="A27" s="9" t="s">
        <v>109</v>
      </c>
      <c r="B27" s="31" t="s">
        <v>63</v>
      </c>
      <c r="C27" s="31" t="s">
        <v>38</v>
      </c>
      <c r="D27" s="20" t="s">
        <v>89</v>
      </c>
      <c r="E27" s="7">
        <v>43970</v>
      </c>
      <c r="F27" s="7">
        <v>44326</v>
      </c>
      <c r="G27" s="34"/>
      <c r="H27" s="8">
        <f t="shared" si="2"/>
        <v>44691</v>
      </c>
      <c r="I27" s="11">
        <f t="shared" ca="1" si="0"/>
        <v>98</v>
      </c>
      <c r="J27" s="9" t="str">
        <f t="shared" ca="1" si="1"/>
        <v>NOT DUE</v>
      </c>
      <c r="K27" s="14"/>
      <c r="L27" s="10"/>
    </row>
    <row r="28" spans="1:12" ht="25.5" x14ac:dyDescent="0.25">
      <c r="A28" s="9" t="s">
        <v>110</v>
      </c>
      <c r="B28" s="31" t="s">
        <v>63</v>
      </c>
      <c r="C28" s="31" t="s">
        <v>64</v>
      </c>
      <c r="D28" s="20" t="s">
        <v>89</v>
      </c>
      <c r="E28" s="7">
        <v>43970</v>
      </c>
      <c r="F28" s="7">
        <v>44326</v>
      </c>
      <c r="G28" s="34"/>
      <c r="H28" s="8">
        <f t="shared" si="2"/>
        <v>44691</v>
      </c>
      <c r="I28" s="11">
        <f t="shared" ca="1" si="0"/>
        <v>98</v>
      </c>
      <c r="J28" s="9" t="str">
        <f t="shared" ca="1" si="1"/>
        <v>NOT DUE</v>
      </c>
      <c r="K28" s="14"/>
      <c r="L28" s="10"/>
    </row>
    <row r="29" spans="1:12" x14ac:dyDescent="0.25">
      <c r="A29" s="9" t="s">
        <v>111</v>
      </c>
      <c r="B29" s="31" t="s">
        <v>65</v>
      </c>
      <c r="C29" s="31" t="s">
        <v>66</v>
      </c>
      <c r="D29" s="20" t="s">
        <v>89</v>
      </c>
      <c r="E29" s="7">
        <v>43970</v>
      </c>
      <c r="F29" s="7">
        <v>44326</v>
      </c>
      <c r="G29" s="34"/>
      <c r="H29" s="8">
        <f t="shared" si="2"/>
        <v>44691</v>
      </c>
      <c r="I29" s="11">
        <f t="shared" ca="1" si="0"/>
        <v>98</v>
      </c>
      <c r="J29" s="9" t="str">
        <f t="shared" ca="1" si="1"/>
        <v>NOT DUE</v>
      </c>
      <c r="K29" s="14"/>
      <c r="L29" s="10"/>
    </row>
    <row r="30" spans="1:12" ht="25.5" x14ac:dyDescent="0.25">
      <c r="A30" s="9" t="s">
        <v>112</v>
      </c>
      <c r="B30" s="31" t="s">
        <v>65</v>
      </c>
      <c r="C30" s="31" t="s">
        <v>67</v>
      </c>
      <c r="D30" s="20" t="s">
        <v>89</v>
      </c>
      <c r="E30" s="7">
        <v>43970</v>
      </c>
      <c r="F30" s="7">
        <v>44326</v>
      </c>
      <c r="G30" s="34"/>
      <c r="H30" s="8">
        <f t="shared" si="2"/>
        <v>44691</v>
      </c>
      <c r="I30" s="11">
        <f t="shared" ca="1" si="0"/>
        <v>98</v>
      </c>
      <c r="J30" s="9" t="str">
        <f t="shared" ca="1" si="1"/>
        <v>NOT DUE</v>
      </c>
      <c r="K30" s="14"/>
      <c r="L30" s="10"/>
    </row>
    <row r="31" spans="1:12" ht="25.5" x14ac:dyDescent="0.25">
      <c r="A31" s="9" t="s">
        <v>113</v>
      </c>
      <c r="B31" s="31" t="s">
        <v>65</v>
      </c>
      <c r="C31" s="31" t="s">
        <v>3076</v>
      </c>
      <c r="D31" s="20" t="s">
        <v>1</v>
      </c>
      <c r="E31" s="7">
        <v>43970</v>
      </c>
      <c r="F31" s="7">
        <v>44326</v>
      </c>
      <c r="G31" s="34"/>
      <c r="H31" s="8">
        <f t="shared" si="2"/>
        <v>44691</v>
      </c>
      <c r="I31" s="11">
        <f t="shared" ca="1" si="0"/>
        <v>98</v>
      </c>
      <c r="J31" s="9" t="str">
        <f t="shared" ca="1" si="1"/>
        <v>NOT DUE</v>
      </c>
      <c r="K31" s="14"/>
      <c r="L31" s="10"/>
    </row>
    <row r="32" spans="1:12" x14ac:dyDescent="0.25">
      <c r="A32" s="9" t="s">
        <v>114</v>
      </c>
      <c r="B32" s="31" t="s">
        <v>32</v>
      </c>
      <c r="C32" s="31" t="s">
        <v>68</v>
      </c>
      <c r="D32" s="20" t="s">
        <v>89</v>
      </c>
      <c r="E32" s="7">
        <v>43970</v>
      </c>
      <c r="F32" s="7">
        <v>44326</v>
      </c>
      <c r="G32" s="34"/>
      <c r="H32" s="8">
        <f t="shared" si="2"/>
        <v>44691</v>
      </c>
      <c r="I32" s="11">
        <f t="shared" ca="1" si="0"/>
        <v>98</v>
      </c>
      <c r="J32" s="9" t="str">
        <f t="shared" ca="1" si="1"/>
        <v>NOT DUE</v>
      </c>
      <c r="K32" s="14"/>
      <c r="L32" s="10"/>
    </row>
    <row r="33" spans="1:12" x14ac:dyDescent="0.25">
      <c r="A33" s="9" t="s">
        <v>115</v>
      </c>
      <c r="B33" s="31" t="s">
        <v>32</v>
      </c>
      <c r="C33" s="31" t="s">
        <v>69</v>
      </c>
      <c r="D33" s="20" t="s">
        <v>89</v>
      </c>
      <c r="E33" s="7">
        <v>43970</v>
      </c>
      <c r="F33" s="7">
        <v>44326</v>
      </c>
      <c r="G33" s="34"/>
      <c r="H33" s="8">
        <f t="shared" si="2"/>
        <v>44691</v>
      </c>
      <c r="I33" s="11">
        <f t="shared" ca="1" si="0"/>
        <v>98</v>
      </c>
      <c r="J33" s="9" t="str">
        <f t="shared" ca="1" si="1"/>
        <v>NOT DUE</v>
      </c>
      <c r="K33" s="14"/>
      <c r="L33" s="10"/>
    </row>
    <row r="34" spans="1:12" ht="25.5" x14ac:dyDescent="0.25">
      <c r="A34" s="9" t="s">
        <v>116</v>
      </c>
      <c r="B34" s="31" t="s">
        <v>70</v>
      </c>
      <c r="C34" s="31" t="s">
        <v>71</v>
      </c>
      <c r="D34" s="20" t="s">
        <v>89</v>
      </c>
      <c r="E34" s="7">
        <v>43970</v>
      </c>
      <c r="F34" s="7">
        <v>44326</v>
      </c>
      <c r="G34" s="34"/>
      <c r="H34" s="8">
        <f t="shared" si="2"/>
        <v>44691</v>
      </c>
      <c r="I34" s="11">
        <f t="shared" ca="1" si="0"/>
        <v>98</v>
      </c>
      <c r="J34" s="9" t="str">
        <f t="shared" ca="1" si="1"/>
        <v>NOT DUE</v>
      </c>
      <c r="K34" s="14"/>
      <c r="L34" s="10"/>
    </row>
    <row r="35" spans="1:12" x14ac:dyDescent="0.25">
      <c r="A35" s="9" t="s">
        <v>117</v>
      </c>
      <c r="B35" s="31" t="s">
        <v>70</v>
      </c>
      <c r="C35" s="31" t="s">
        <v>72</v>
      </c>
      <c r="D35" s="20" t="s">
        <v>89</v>
      </c>
      <c r="E35" s="7">
        <v>43970</v>
      </c>
      <c r="F35" s="7">
        <v>44326</v>
      </c>
      <c r="G35" s="34"/>
      <c r="H35" s="8">
        <f t="shared" si="2"/>
        <v>44691</v>
      </c>
      <c r="I35" s="11">
        <f t="shared" ca="1" si="0"/>
        <v>98</v>
      </c>
      <c r="J35" s="9" t="str">
        <f t="shared" ca="1" si="1"/>
        <v>NOT DUE</v>
      </c>
      <c r="K35" s="14"/>
      <c r="L35" s="10"/>
    </row>
    <row r="36" spans="1:12" x14ac:dyDescent="0.25">
      <c r="A36" s="9" t="s">
        <v>118</v>
      </c>
      <c r="B36" s="31" t="s">
        <v>73</v>
      </c>
      <c r="C36" s="31" t="s">
        <v>74</v>
      </c>
      <c r="D36" s="20" t="s">
        <v>89</v>
      </c>
      <c r="E36" s="7">
        <v>43970</v>
      </c>
      <c r="F36" s="7">
        <v>44326</v>
      </c>
      <c r="G36" s="34"/>
      <c r="H36" s="8">
        <f t="shared" si="2"/>
        <v>44691</v>
      </c>
      <c r="I36" s="11">
        <f t="shared" ca="1" si="0"/>
        <v>98</v>
      </c>
      <c r="J36" s="9" t="str">
        <f t="shared" ca="1" si="1"/>
        <v>NOT DUE</v>
      </c>
      <c r="K36" s="14"/>
      <c r="L36" s="10"/>
    </row>
    <row r="37" spans="1:12" x14ac:dyDescent="0.25">
      <c r="A37" s="9" t="s">
        <v>119</v>
      </c>
      <c r="B37" s="31" t="s">
        <v>73</v>
      </c>
      <c r="C37" s="31" t="s">
        <v>75</v>
      </c>
      <c r="D37" s="20" t="s">
        <v>89</v>
      </c>
      <c r="E37" s="7">
        <v>43970</v>
      </c>
      <c r="F37" s="7">
        <v>44326</v>
      </c>
      <c r="G37" s="34"/>
      <c r="H37" s="8">
        <f t="shared" si="2"/>
        <v>44691</v>
      </c>
      <c r="I37" s="11">
        <f t="shared" ca="1" si="0"/>
        <v>98</v>
      </c>
      <c r="J37" s="9" t="str">
        <f t="shared" ca="1" si="1"/>
        <v>NOT DUE</v>
      </c>
      <c r="K37" s="14"/>
      <c r="L37" s="10"/>
    </row>
    <row r="38" spans="1:12" ht="38.25" x14ac:dyDescent="0.25">
      <c r="A38" s="9" t="s">
        <v>120</v>
      </c>
      <c r="B38" s="31" t="s">
        <v>76</v>
      </c>
      <c r="C38" s="31" t="s">
        <v>77</v>
      </c>
      <c r="D38" s="20" t="s">
        <v>89</v>
      </c>
      <c r="E38" s="7">
        <v>43970</v>
      </c>
      <c r="F38" s="7">
        <v>44326</v>
      </c>
      <c r="G38" s="34"/>
      <c r="H38" s="8">
        <f t="shared" si="2"/>
        <v>44691</v>
      </c>
      <c r="I38" s="11">
        <f t="shared" ca="1" si="0"/>
        <v>98</v>
      </c>
      <c r="J38" s="9" t="str">
        <f t="shared" ca="1" si="1"/>
        <v>NOT DUE</v>
      </c>
      <c r="K38" s="14"/>
      <c r="L38" s="10"/>
    </row>
    <row r="39" spans="1:12" ht="25.5" x14ac:dyDescent="0.25">
      <c r="A39" s="9" t="s">
        <v>121</v>
      </c>
      <c r="B39" s="31" t="s">
        <v>78</v>
      </c>
      <c r="C39" s="31" t="s">
        <v>79</v>
      </c>
      <c r="D39" s="20" t="s">
        <v>89</v>
      </c>
      <c r="E39" s="7">
        <v>43970</v>
      </c>
      <c r="F39" s="7">
        <v>44326</v>
      </c>
      <c r="G39" s="34"/>
      <c r="H39" s="8">
        <f t="shared" si="2"/>
        <v>44691</v>
      </c>
      <c r="I39" s="11">
        <f t="shared" ca="1" si="0"/>
        <v>98</v>
      </c>
      <c r="J39" s="9" t="str">
        <f t="shared" ca="1" si="1"/>
        <v>NOT DUE</v>
      </c>
      <c r="K39" s="14"/>
      <c r="L39" s="10"/>
    </row>
    <row r="40" spans="1:12" ht="38.25" x14ac:dyDescent="0.25">
      <c r="A40" s="9" t="s">
        <v>122</v>
      </c>
      <c r="B40" s="31" t="s">
        <v>80</v>
      </c>
      <c r="C40" s="31" t="s">
        <v>81</v>
      </c>
      <c r="D40" s="20" t="s">
        <v>89</v>
      </c>
      <c r="E40" s="7">
        <v>43970</v>
      </c>
      <c r="F40" s="7">
        <v>44326</v>
      </c>
      <c r="G40" s="34"/>
      <c r="H40" s="8">
        <f t="shared" si="2"/>
        <v>44691</v>
      </c>
      <c r="I40" s="11">
        <f t="shared" ca="1" si="0"/>
        <v>98</v>
      </c>
      <c r="J40" s="9" t="str">
        <f t="shared" ca="1" si="1"/>
        <v>NOT DUE</v>
      </c>
      <c r="K40" s="14"/>
      <c r="L40" s="10"/>
    </row>
    <row r="41" spans="1:12" ht="38.25" x14ac:dyDescent="0.25">
      <c r="A41" s="9" t="s">
        <v>123</v>
      </c>
      <c r="B41" s="31" t="s">
        <v>80</v>
      </c>
      <c r="C41" s="31" t="s">
        <v>82</v>
      </c>
      <c r="D41" s="20" t="s">
        <v>89</v>
      </c>
      <c r="E41" s="7">
        <v>43970</v>
      </c>
      <c r="F41" s="7">
        <v>44326</v>
      </c>
      <c r="G41" s="34"/>
      <c r="H41" s="8">
        <f t="shared" si="2"/>
        <v>44691</v>
      </c>
      <c r="I41" s="11">
        <f t="shared" ca="1" si="0"/>
        <v>98</v>
      </c>
      <c r="J41" s="9" t="str">
        <f t="shared" ca="1" si="1"/>
        <v>NOT DUE</v>
      </c>
      <c r="K41" s="14"/>
      <c r="L41" s="10"/>
    </row>
    <row r="42" spans="1:12" ht="25.5" x14ac:dyDescent="0.25">
      <c r="A42" s="9" t="s">
        <v>124</v>
      </c>
      <c r="B42" s="31" t="s">
        <v>83</v>
      </c>
      <c r="C42" s="31" t="s">
        <v>81</v>
      </c>
      <c r="D42" s="20" t="s">
        <v>89</v>
      </c>
      <c r="E42" s="7">
        <v>43970</v>
      </c>
      <c r="F42" s="7">
        <v>44326</v>
      </c>
      <c r="G42" s="34"/>
      <c r="H42" s="8">
        <f t="shared" si="2"/>
        <v>44691</v>
      </c>
      <c r="I42" s="11">
        <f t="shared" ca="1" si="0"/>
        <v>98</v>
      </c>
      <c r="J42" s="9" t="str">
        <f t="shared" ca="1" si="1"/>
        <v>NOT DUE</v>
      </c>
      <c r="K42" s="14"/>
      <c r="L42" s="10"/>
    </row>
    <row r="43" spans="1:12" ht="25.5" x14ac:dyDescent="0.25">
      <c r="A43" s="9" t="s">
        <v>125</v>
      </c>
      <c r="B43" s="31" t="s">
        <v>84</v>
      </c>
      <c r="C43" s="31" t="s">
        <v>85</v>
      </c>
      <c r="D43" s="20" t="s">
        <v>89</v>
      </c>
      <c r="E43" s="7">
        <v>43970</v>
      </c>
      <c r="F43" s="7">
        <v>44326</v>
      </c>
      <c r="G43" s="34"/>
      <c r="H43" s="8">
        <f t="shared" si="2"/>
        <v>44691</v>
      </c>
      <c r="I43" s="11">
        <f t="shared" ca="1" si="0"/>
        <v>98</v>
      </c>
      <c r="J43" s="9" t="str">
        <f t="shared" ca="1" si="1"/>
        <v>NOT DUE</v>
      </c>
      <c r="K43" s="14"/>
      <c r="L43" s="10"/>
    </row>
    <row r="44" spans="1:12" ht="25.5" x14ac:dyDescent="0.25">
      <c r="A44" s="9" t="s">
        <v>3077</v>
      </c>
      <c r="B44" s="31" t="s">
        <v>86</v>
      </c>
      <c r="C44" s="31" t="s">
        <v>87</v>
      </c>
      <c r="D44" s="20" t="s">
        <v>89</v>
      </c>
      <c r="E44" s="7">
        <v>43970</v>
      </c>
      <c r="F44" s="7">
        <v>44326</v>
      </c>
      <c r="G44" s="34"/>
      <c r="H44" s="8">
        <f t="shared" si="2"/>
        <v>44691</v>
      </c>
      <c r="I44" s="11">
        <f t="shared" ca="1" si="0"/>
        <v>98</v>
      </c>
      <c r="J44" s="9" t="str">
        <f t="shared" ca="1" si="1"/>
        <v>NOT DUE</v>
      </c>
      <c r="K44" s="14"/>
      <c r="L44" s="10"/>
    </row>
    <row r="48" spans="1:12" x14ac:dyDescent="0.25">
      <c r="B48" t="s">
        <v>1414</v>
      </c>
      <c r="D48" s="27" t="s">
        <v>1415</v>
      </c>
      <c r="G48" t="s">
        <v>1416</v>
      </c>
    </row>
    <row r="50" spans="2:8" x14ac:dyDescent="0.25">
      <c r="C50" s="71"/>
      <c r="G50" s="72"/>
      <c r="H50" s="72"/>
    </row>
    <row r="51" spans="2:8" x14ac:dyDescent="0.25">
      <c r="B51" s="23"/>
      <c r="C51" s="69"/>
    </row>
    <row r="52" spans="2:8" x14ac:dyDescent="0.25">
      <c r="B52" s="154" t="s">
        <v>3322</v>
      </c>
      <c r="D52" s="193" t="s">
        <v>3322</v>
      </c>
      <c r="E52" s="193"/>
      <c r="G52" s="191" t="s">
        <v>3319</v>
      </c>
      <c r="H52" s="191"/>
    </row>
    <row r="53" spans="2:8" x14ac:dyDescent="0.25">
      <c r="B53" s="69" t="s">
        <v>2274</v>
      </c>
      <c r="D53" s="69" t="s">
        <v>2274</v>
      </c>
      <c r="E53" s="69"/>
      <c r="G53" s="188" t="s">
        <v>2277</v>
      </c>
      <c r="H53" s="188"/>
    </row>
  </sheetData>
  <sheetProtection selectLockedCells="1"/>
  <mergeCells count="12">
    <mergeCell ref="G53:H53"/>
    <mergeCell ref="A4:B4"/>
    <mergeCell ref="D4:E4"/>
    <mergeCell ref="A5:B5"/>
    <mergeCell ref="A1:B1"/>
    <mergeCell ref="D1:E1"/>
    <mergeCell ref="A2:B2"/>
    <mergeCell ref="D2:E2"/>
    <mergeCell ref="A3:B3"/>
    <mergeCell ref="D3:E3"/>
    <mergeCell ref="D52:E52"/>
    <mergeCell ref="G52:H52"/>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2426</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2427</v>
      </c>
      <c r="B8" s="31" t="s">
        <v>1999</v>
      </c>
      <c r="C8" s="31" t="s">
        <v>2000</v>
      </c>
      <c r="D8" s="20" t="s">
        <v>1989</v>
      </c>
      <c r="E8" s="7">
        <v>43970</v>
      </c>
      <c r="F8" s="7">
        <v>44572</v>
      </c>
      <c r="G8" s="13"/>
      <c r="H8" s="8">
        <f t="shared" ref="H8:H17" si="0">F8+180</f>
        <v>44752</v>
      </c>
      <c r="I8" s="11">
        <f t="shared" ref="I8:I17" ca="1" si="1">IF(ISBLANK(H8),"",H8-DATE(YEAR(NOW()),MONTH(NOW()),DAY(NOW())))</f>
        <v>159</v>
      </c>
      <c r="J8" s="9" t="str">
        <f t="shared" ref="J8:J17" ca="1" si="2">IF(I8="","",IF(I8&lt;0,"OVERDUE","NOT DUE"))</f>
        <v>NOT DUE</v>
      </c>
      <c r="K8" s="20"/>
      <c r="L8" s="10"/>
    </row>
    <row r="9" spans="1:12" ht="25.5" x14ac:dyDescent="0.25">
      <c r="A9" s="9" t="s">
        <v>2428</v>
      </c>
      <c r="B9" s="31" t="s">
        <v>2001</v>
      </c>
      <c r="C9" s="31" t="s">
        <v>2002</v>
      </c>
      <c r="D9" s="20" t="s">
        <v>1989</v>
      </c>
      <c r="E9" s="7">
        <v>43970</v>
      </c>
      <c r="F9" s="7">
        <v>44572</v>
      </c>
      <c r="G9" s="13"/>
      <c r="H9" s="8">
        <f t="shared" si="0"/>
        <v>44752</v>
      </c>
      <c r="I9" s="11">
        <f t="shared" ca="1" si="1"/>
        <v>159</v>
      </c>
      <c r="J9" s="9" t="str">
        <f t="shared" ca="1" si="2"/>
        <v>NOT DUE</v>
      </c>
      <c r="K9" s="20"/>
      <c r="L9" s="10"/>
    </row>
    <row r="10" spans="1:12" ht="25.5" x14ac:dyDescent="0.25">
      <c r="A10" s="9" t="s">
        <v>2429</v>
      </c>
      <c r="B10" s="31" t="s">
        <v>2003</v>
      </c>
      <c r="C10" s="31" t="s">
        <v>2002</v>
      </c>
      <c r="D10" s="20" t="s">
        <v>1989</v>
      </c>
      <c r="E10" s="7">
        <v>43970</v>
      </c>
      <c r="F10" s="7">
        <v>44572</v>
      </c>
      <c r="G10" s="13"/>
      <c r="H10" s="8">
        <f t="shared" si="0"/>
        <v>44752</v>
      </c>
      <c r="I10" s="11">
        <f t="shared" ca="1" si="1"/>
        <v>159</v>
      </c>
      <c r="J10" s="9" t="str">
        <f t="shared" ca="1" si="2"/>
        <v>NOT DUE</v>
      </c>
      <c r="K10" s="20"/>
      <c r="L10" s="10"/>
    </row>
    <row r="11" spans="1:12" ht="25.5" x14ac:dyDescent="0.25">
      <c r="A11" s="9" t="s">
        <v>2430</v>
      </c>
      <c r="B11" s="31" t="s">
        <v>2004</v>
      </c>
      <c r="C11" s="31" t="s">
        <v>2002</v>
      </c>
      <c r="D11" s="20" t="s">
        <v>1989</v>
      </c>
      <c r="E11" s="7">
        <v>43970</v>
      </c>
      <c r="F11" s="7">
        <v>44572</v>
      </c>
      <c r="G11" s="13"/>
      <c r="H11" s="8">
        <f t="shared" si="0"/>
        <v>44752</v>
      </c>
      <c r="I11" s="11">
        <f t="shared" ca="1" si="1"/>
        <v>159</v>
      </c>
      <c r="J11" s="9" t="str">
        <f t="shared" ca="1" si="2"/>
        <v>NOT DUE</v>
      </c>
      <c r="K11" s="20"/>
      <c r="L11" s="10"/>
    </row>
    <row r="12" spans="1:12" ht="25.5" x14ac:dyDescent="0.25">
      <c r="A12" s="9" t="s">
        <v>2431</v>
      </c>
      <c r="B12" s="31" t="s">
        <v>2005</v>
      </c>
      <c r="C12" s="31" t="s">
        <v>2002</v>
      </c>
      <c r="D12" s="20" t="s">
        <v>1989</v>
      </c>
      <c r="E12" s="7">
        <v>43970</v>
      </c>
      <c r="F12" s="7">
        <v>44572</v>
      </c>
      <c r="G12" s="13"/>
      <c r="H12" s="8">
        <f t="shared" si="0"/>
        <v>44752</v>
      </c>
      <c r="I12" s="11">
        <f t="shared" ca="1" si="1"/>
        <v>159</v>
      </c>
      <c r="J12" s="9" t="str">
        <f t="shared" ca="1" si="2"/>
        <v>NOT DUE</v>
      </c>
      <c r="K12" s="20"/>
      <c r="L12" s="10"/>
    </row>
    <row r="13" spans="1:12" ht="25.5" x14ac:dyDescent="0.25">
      <c r="A13" s="9" t="s">
        <v>2432</v>
      </c>
      <c r="B13" s="31" t="s">
        <v>2006</v>
      </c>
      <c r="C13" s="31" t="s">
        <v>2002</v>
      </c>
      <c r="D13" s="20" t="s">
        <v>1989</v>
      </c>
      <c r="E13" s="7">
        <v>43970</v>
      </c>
      <c r="F13" s="7">
        <v>44572</v>
      </c>
      <c r="G13" s="13"/>
      <c r="H13" s="8">
        <f t="shared" si="0"/>
        <v>44752</v>
      </c>
      <c r="I13" s="11">
        <f t="shared" ca="1" si="1"/>
        <v>159</v>
      </c>
      <c r="J13" s="9" t="str">
        <f t="shared" ca="1" si="2"/>
        <v>NOT DUE</v>
      </c>
      <c r="K13" s="20"/>
      <c r="L13" s="10"/>
    </row>
    <row r="14" spans="1:12" ht="25.5" x14ac:dyDescent="0.25">
      <c r="A14" s="9" t="s">
        <v>2433</v>
      </c>
      <c r="B14" s="31" t="s">
        <v>1437</v>
      </c>
      <c r="C14" s="31" t="s">
        <v>2007</v>
      </c>
      <c r="D14" s="20" t="s">
        <v>1989</v>
      </c>
      <c r="E14" s="7">
        <v>43970</v>
      </c>
      <c r="F14" s="7">
        <v>44572</v>
      </c>
      <c r="G14" s="13"/>
      <c r="H14" s="8">
        <f t="shared" si="0"/>
        <v>44752</v>
      </c>
      <c r="I14" s="11">
        <f t="shared" ca="1" si="1"/>
        <v>159</v>
      </c>
      <c r="J14" s="9" t="str">
        <f t="shared" ca="1" si="2"/>
        <v>NOT DUE</v>
      </c>
      <c r="K14" s="20"/>
      <c r="L14" s="10"/>
    </row>
    <row r="15" spans="1:12" ht="25.5" x14ac:dyDescent="0.25">
      <c r="A15" s="9" t="s">
        <v>2434</v>
      </c>
      <c r="B15" s="31" t="s">
        <v>2008</v>
      </c>
      <c r="C15" s="31" t="s">
        <v>2009</v>
      </c>
      <c r="D15" s="20" t="s">
        <v>1989</v>
      </c>
      <c r="E15" s="7">
        <v>43970</v>
      </c>
      <c r="F15" s="7">
        <v>44572</v>
      </c>
      <c r="G15" s="13"/>
      <c r="H15" s="8">
        <f t="shared" si="0"/>
        <v>44752</v>
      </c>
      <c r="I15" s="11">
        <f t="shared" ca="1" si="1"/>
        <v>159</v>
      </c>
      <c r="J15" s="9" t="str">
        <f t="shared" ca="1" si="2"/>
        <v>NOT DUE</v>
      </c>
      <c r="K15" s="20"/>
      <c r="L15" s="10"/>
    </row>
    <row r="16" spans="1:12" ht="127.5" x14ac:dyDescent="0.25">
      <c r="A16" s="9" t="s">
        <v>2435</v>
      </c>
      <c r="B16" s="31" t="s">
        <v>2010</v>
      </c>
      <c r="C16" s="31" t="s">
        <v>2011</v>
      </c>
      <c r="D16" s="20" t="s">
        <v>1989</v>
      </c>
      <c r="E16" s="7">
        <v>43970</v>
      </c>
      <c r="F16" s="7">
        <v>44572</v>
      </c>
      <c r="G16" s="13"/>
      <c r="H16" s="8">
        <f t="shared" si="0"/>
        <v>44752</v>
      </c>
      <c r="I16" s="11">
        <f t="shared" ca="1" si="1"/>
        <v>159</v>
      </c>
      <c r="J16" s="9" t="str">
        <f t="shared" ca="1" si="2"/>
        <v>NOT DUE</v>
      </c>
      <c r="K16" s="20"/>
      <c r="L16" s="10"/>
    </row>
    <row r="17" spans="1:12" x14ac:dyDescent="0.25">
      <c r="A17" s="9" t="s">
        <v>2436</v>
      </c>
      <c r="B17" s="31" t="s">
        <v>2012</v>
      </c>
      <c r="C17" s="31" t="s">
        <v>2013</v>
      </c>
      <c r="D17" s="20" t="s">
        <v>1989</v>
      </c>
      <c r="E17" s="7">
        <v>43970</v>
      </c>
      <c r="F17" s="7">
        <v>44572</v>
      </c>
      <c r="G17" s="13"/>
      <c r="H17" s="8">
        <f t="shared" si="0"/>
        <v>44752</v>
      </c>
      <c r="I17" s="11">
        <f t="shared" ca="1" si="1"/>
        <v>159</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17" sqref="F1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2437</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2438</v>
      </c>
      <c r="B8" s="31" t="s">
        <v>1999</v>
      </c>
      <c r="C8" s="31" t="s">
        <v>2000</v>
      </c>
      <c r="D8" s="20" t="s">
        <v>1989</v>
      </c>
      <c r="E8" s="7">
        <v>43970</v>
      </c>
      <c r="F8" s="7">
        <v>44572</v>
      </c>
      <c r="G8" s="13"/>
      <c r="H8" s="8">
        <f t="shared" ref="H8:H17" si="0">F8+180</f>
        <v>44752</v>
      </c>
      <c r="I8" s="11">
        <f t="shared" ref="I8:I17" ca="1" si="1">IF(ISBLANK(H8),"",H8-DATE(YEAR(NOW()),MONTH(NOW()),DAY(NOW())))</f>
        <v>159</v>
      </c>
      <c r="J8" s="9" t="str">
        <f t="shared" ref="J8:J17" ca="1" si="2">IF(I8="","",IF(I8&lt;0,"OVERDUE","NOT DUE"))</f>
        <v>NOT DUE</v>
      </c>
      <c r="K8" s="20"/>
      <c r="L8" s="10"/>
    </row>
    <row r="9" spans="1:12" ht="25.5" x14ac:dyDescent="0.25">
      <c r="A9" s="9" t="s">
        <v>2439</v>
      </c>
      <c r="B9" s="31" t="s">
        <v>2001</v>
      </c>
      <c r="C9" s="31" t="s">
        <v>2002</v>
      </c>
      <c r="D9" s="20" t="s">
        <v>1989</v>
      </c>
      <c r="E9" s="7">
        <v>43970</v>
      </c>
      <c r="F9" s="7">
        <v>44572</v>
      </c>
      <c r="G9" s="13"/>
      <c r="H9" s="8">
        <f t="shared" si="0"/>
        <v>44752</v>
      </c>
      <c r="I9" s="11">
        <f t="shared" ca="1" si="1"/>
        <v>159</v>
      </c>
      <c r="J9" s="9" t="str">
        <f t="shared" ca="1" si="2"/>
        <v>NOT DUE</v>
      </c>
      <c r="K9" s="20"/>
      <c r="L9" s="10"/>
    </row>
    <row r="10" spans="1:12" ht="25.5" x14ac:dyDescent="0.25">
      <c r="A10" s="9" t="s">
        <v>2440</v>
      </c>
      <c r="B10" s="31" t="s">
        <v>2003</v>
      </c>
      <c r="C10" s="31" t="s">
        <v>2002</v>
      </c>
      <c r="D10" s="20" t="s">
        <v>1989</v>
      </c>
      <c r="E10" s="7">
        <v>43970</v>
      </c>
      <c r="F10" s="7">
        <v>44572</v>
      </c>
      <c r="G10" s="13"/>
      <c r="H10" s="8">
        <f t="shared" si="0"/>
        <v>44752</v>
      </c>
      <c r="I10" s="11">
        <f t="shared" ca="1" si="1"/>
        <v>159</v>
      </c>
      <c r="J10" s="9" t="str">
        <f t="shared" ca="1" si="2"/>
        <v>NOT DUE</v>
      </c>
      <c r="K10" s="20"/>
      <c r="L10" s="10"/>
    </row>
    <row r="11" spans="1:12" ht="25.5" x14ac:dyDescent="0.25">
      <c r="A11" s="9" t="s">
        <v>2441</v>
      </c>
      <c r="B11" s="31" t="s">
        <v>2004</v>
      </c>
      <c r="C11" s="31" t="s">
        <v>2002</v>
      </c>
      <c r="D11" s="20" t="s">
        <v>1989</v>
      </c>
      <c r="E11" s="7">
        <v>43970</v>
      </c>
      <c r="F11" s="7">
        <v>44572</v>
      </c>
      <c r="G11" s="13"/>
      <c r="H11" s="8">
        <f t="shared" si="0"/>
        <v>44752</v>
      </c>
      <c r="I11" s="11">
        <f t="shared" ca="1" si="1"/>
        <v>159</v>
      </c>
      <c r="J11" s="9" t="str">
        <f t="shared" ca="1" si="2"/>
        <v>NOT DUE</v>
      </c>
      <c r="K11" s="20"/>
      <c r="L11" s="10"/>
    </row>
    <row r="12" spans="1:12" ht="25.5" x14ac:dyDescent="0.25">
      <c r="A12" s="9" t="s">
        <v>2442</v>
      </c>
      <c r="B12" s="31" t="s">
        <v>2005</v>
      </c>
      <c r="C12" s="31" t="s">
        <v>2002</v>
      </c>
      <c r="D12" s="20" t="s">
        <v>1989</v>
      </c>
      <c r="E12" s="7">
        <v>43970</v>
      </c>
      <c r="F12" s="7">
        <v>44572</v>
      </c>
      <c r="G12" s="13"/>
      <c r="H12" s="8">
        <f t="shared" si="0"/>
        <v>44752</v>
      </c>
      <c r="I12" s="11">
        <f t="shared" ca="1" si="1"/>
        <v>159</v>
      </c>
      <c r="J12" s="9" t="str">
        <f t="shared" ca="1" si="2"/>
        <v>NOT DUE</v>
      </c>
      <c r="K12" s="20"/>
      <c r="L12" s="10"/>
    </row>
    <row r="13" spans="1:12" ht="25.5" x14ac:dyDescent="0.25">
      <c r="A13" s="9" t="s">
        <v>2443</v>
      </c>
      <c r="B13" s="31" t="s">
        <v>2006</v>
      </c>
      <c r="C13" s="31" t="s">
        <v>2002</v>
      </c>
      <c r="D13" s="20" t="s">
        <v>1989</v>
      </c>
      <c r="E13" s="7">
        <v>43970</v>
      </c>
      <c r="F13" s="7">
        <v>44572</v>
      </c>
      <c r="G13" s="13"/>
      <c r="H13" s="8">
        <f t="shared" si="0"/>
        <v>44752</v>
      </c>
      <c r="I13" s="11">
        <f t="shared" ca="1" si="1"/>
        <v>159</v>
      </c>
      <c r="J13" s="9" t="str">
        <f t="shared" ca="1" si="2"/>
        <v>NOT DUE</v>
      </c>
      <c r="K13" s="20"/>
      <c r="L13" s="10"/>
    </row>
    <row r="14" spans="1:12" ht="25.5" x14ac:dyDescent="0.25">
      <c r="A14" s="9" t="s">
        <v>2444</v>
      </c>
      <c r="B14" s="31" t="s">
        <v>1437</v>
      </c>
      <c r="C14" s="31" t="s">
        <v>2007</v>
      </c>
      <c r="D14" s="20" t="s">
        <v>1989</v>
      </c>
      <c r="E14" s="7">
        <v>43970</v>
      </c>
      <c r="F14" s="7">
        <v>44572</v>
      </c>
      <c r="G14" s="13"/>
      <c r="H14" s="8">
        <f t="shared" si="0"/>
        <v>44752</v>
      </c>
      <c r="I14" s="11">
        <f t="shared" ca="1" si="1"/>
        <v>159</v>
      </c>
      <c r="J14" s="9" t="str">
        <f t="shared" ca="1" si="2"/>
        <v>NOT DUE</v>
      </c>
      <c r="K14" s="20"/>
      <c r="L14" s="10"/>
    </row>
    <row r="15" spans="1:12" ht="25.5" x14ac:dyDescent="0.25">
      <c r="A15" s="9" t="s">
        <v>2445</v>
      </c>
      <c r="B15" s="31" t="s">
        <v>2008</v>
      </c>
      <c r="C15" s="31" t="s">
        <v>2009</v>
      </c>
      <c r="D15" s="20" t="s">
        <v>1989</v>
      </c>
      <c r="E15" s="7">
        <v>43970</v>
      </c>
      <c r="F15" s="7">
        <v>44572</v>
      </c>
      <c r="G15" s="13"/>
      <c r="H15" s="8">
        <f t="shared" si="0"/>
        <v>44752</v>
      </c>
      <c r="I15" s="11">
        <f t="shared" ca="1" si="1"/>
        <v>159</v>
      </c>
      <c r="J15" s="9" t="str">
        <f t="shared" ca="1" si="2"/>
        <v>NOT DUE</v>
      </c>
      <c r="K15" s="20"/>
      <c r="L15" s="10"/>
    </row>
    <row r="16" spans="1:12" ht="127.5" x14ac:dyDescent="0.25">
      <c r="A16" s="9" t="s">
        <v>2446</v>
      </c>
      <c r="B16" s="31" t="s">
        <v>2010</v>
      </c>
      <c r="C16" s="31" t="s">
        <v>2011</v>
      </c>
      <c r="D16" s="20" t="s">
        <v>1989</v>
      </c>
      <c r="E16" s="7">
        <v>43970</v>
      </c>
      <c r="F16" s="7">
        <v>44572</v>
      </c>
      <c r="G16" s="13"/>
      <c r="H16" s="8">
        <f t="shared" si="0"/>
        <v>44752</v>
      </c>
      <c r="I16" s="11">
        <f t="shared" ca="1" si="1"/>
        <v>159</v>
      </c>
      <c r="J16" s="9" t="str">
        <f t="shared" ca="1" si="2"/>
        <v>NOT DUE</v>
      </c>
      <c r="K16" s="20"/>
      <c r="L16" s="10"/>
    </row>
    <row r="17" spans="1:12" x14ac:dyDescent="0.25">
      <c r="A17" s="9" t="s">
        <v>2447</v>
      </c>
      <c r="B17" s="31" t="s">
        <v>2012</v>
      </c>
      <c r="C17" s="31" t="s">
        <v>2013</v>
      </c>
      <c r="D17" s="20" t="s">
        <v>1989</v>
      </c>
      <c r="E17" s="7">
        <v>43970</v>
      </c>
      <c r="F17" s="7">
        <v>44572</v>
      </c>
      <c r="G17" s="13"/>
      <c r="H17" s="8">
        <f t="shared" si="0"/>
        <v>44752</v>
      </c>
      <c r="I17" s="11">
        <f t="shared" ca="1" si="1"/>
        <v>159</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2448</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2449</v>
      </c>
      <c r="B8" s="31" t="s">
        <v>1999</v>
      </c>
      <c r="C8" s="31" t="s">
        <v>2000</v>
      </c>
      <c r="D8" s="20" t="s">
        <v>1989</v>
      </c>
      <c r="E8" s="7">
        <v>43970</v>
      </c>
      <c r="F8" s="7">
        <v>44572</v>
      </c>
      <c r="G8" s="13"/>
      <c r="H8" s="8">
        <f t="shared" ref="H8:H17" si="0">F8+180</f>
        <v>44752</v>
      </c>
      <c r="I8" s="11">
        <f t="shared" ref="I8:I17" ca="1" si="1">IF(ISBLANK(H8),"",H8-DATE(YEAR(NOW()),MONTH(NOW()),DAY(NOW())))</f>
        <v>159</v>
      </c>
      <c r="J8" s="9" t="str">
        <f t="shared" ref="J8:J17" ca="1" si="2">IF(I8="","",IF(I8&lt;0,"OVERDUE","NOT DUE"))</f>
        <v>NOT DUE</v>
      </c>
      <c r="K8" s="20"/>
      <c r="L8" s="10"/>
    </row>
    <row r="9" spans="1:12" ht="25.5" x14ac:dyDescent="0.25">
      <c r="A9" s="9" t="s">
        <v>2450</v>
      </c>
      <c r="B9" s="31" t="s">
        <v>2001</v>
      </c>
      <c r="C9" s="31" t="s">
        <v>2002</v>
      </c>
      <c r="D9" s="20" t="s">
        <v>1989</v>
      </c>
      <c r="E9" s="7">
        <v>43970</v>
      </c>
      <c r="F9" s="7">
        <v>44572</v>
      </c>
      <c r="G9" s="13"/>
      <c r="H9" s="8">
        <f t="shared" si="0"/>
        <v>44752</v>
      </c>
      <c r="I9" s="11">
        <f t="shared" ca="1" si="1"/>
        <v>159</v>
      </c>
      <c r="J9" s="9" t="str">
        <f t="shared" ca="1" si="2"/>
        <v>NOT DUE</v>
      </c>
      <c r="K9" s="20"/>
      <c r="L9" s="10"/>
    </row>
    <row r="10" spans="1:12" ht="25.5" x14ac:dyDescent="0.25">
      <c r="A10" s="9" t="s">
        <v>2451</v>
      </c>
      <c r="B10" s="31" t="s">
        <v>2003</v>
      </c>
      <c r="C10" s="31" t="s">
        <v>2002</v>
      </c>
      <c r="D10" s="20" t="s">
        <v>1989</v>
      </c>
      <c r="E10" s="7">
        <v>43970</v>
      </c>
      <c r="F10" s="7">
        <v>44572</v>
      </c>
      <c r="G10" s="13"/>
      <c r="H10" s="8">
        <f t="shared" si="0"/>
        <v>44752</v>
      </c>
      <c r="I10" s="11">
        <f t="shared" ca="1" si="1"/>
        <v>159</v>
      </c>
      <c r="J10" s="9" t="str">
        <f t="shared" ca="1" si="2"/>
        <v>NOT DUE</v>
      </c>
      <c r="K10" s="20"/>
      <c r="L10" s="10"/>
    </row>
    <row r="11" spans="1:12" ht="25.5" x14ac:dyDescent="0.25">
      <c r="A11" s="9" t="s">
        <v>2452</v>
      </c>
      <c r="B11" s="31" t="s">
        <v>2004</v>
      </c>
      <c r="C11" s="31" t="s">
        <v>2002</v>
      </c>
      <c r="D11" s="20" t="s">
        <v>1989</v>
      </c>
      <c r="E11" s="7">
        <v>43970</v>
      </c>
      <c r="F11" s="7">
        <v>44572</v>
      </c>
      <c r="G11" s="13"/>
      <c r="H11" s="8">
        <f t="shared" si="0"/>
        <v>44752</v>
      </c>
      <c r="I11" s="11">
        <f t="shared" ca="1" si="1"/>
        <v>159</v>
      </c>
      <c r="J11" s="9" t="str">
        <f t="shared" ca="1" si="2"/>
        <v>NOT DUE</v>
      </c>
      <c r="K11" s="20"/>
      <c r="L11" s="10"/>
    </row>
    <row r="12" spans="1:12" ht="25.5" x14ac:dyDescent="0.25">
      <c r="A12" s="9" t="s">
        <v>2453</v>
      </c>
      <c r="B12" s="31" t="s">
        <v>2005</v>
      </c>
      <c r="C12" s="31" t="s">
        <v>2002</v>
      </c>
      <c r="D12" s="20" t="s">
        <v>1989</v>
      </c>
      <c r="E12" s="7">
        <v>43970</v>
      </c>
      <c r="F12" s="7">
        <v>44572</v>
      </c>
      <c r="G12" s="13"/>
      <c r="H12" s="8">
        <f t="shared" si="0"/>
        <v>44752</v>
      </c>
      <c r="I12" s="11">
        <f t="shared" ca="1" si="1"/>
        <v>159</v>
      </c>
      <c r="J12" s="9" t="str">
        <f t="shared" ca="1" si="2"/>
        <v>NOT DUE</v>
      </c>
      <c r="K12" s="20"/>
      <c r="L12" s="10"/>
    </row>
    <row r="13" spans="1:12" ht="25.5" x14ac:dyDescent="0.25">
      <c r="A13" s="9" t="s">
        <v>2454</v>
      </c>
      <c r="B13" s="31" t="s">
        <v>2006</v>
      </c>
      <c r="C13" s="31" t="s">
        <v>2002</v>
      </c>
      <c r="D13" s="20" t="s">
        <v>1989</v>
      </c>
      <c r="E13" s="7">
        <v>43970</v>
      </c>
      <c r="F13" s="7">
        <v>44572</v>
      </c>
      <c r="G13" s="13"/>
      <c r="H13" s="8">
        <f t="shared" si="0"/>
        <v>44752</v>
      </c>
      <c r="I13" s="11">
        <f t="shared" ca="1" si="1"/>
        <v>159</v>
      </c>
      <c r="J13" s="9" t="str">
        <f t="shared" ca="1" si="2"/>
        <v>NOT DUE</v>
      </c>
      <c r="K13" s="20"/>
      <c r="L13" s="10"/>
    </row>
    <row r="14" spans="1:12" ht="25.5" x14ac:dyDescent="0.25">
      <c r="A14" s="9" t="s">
        <v>2455</v>
      </c>
      <c r="B14" s="31" t="s">
        <v>1437</v>
      </c>
      <c r="C14" s="31" t="s">
        <v>2007</v>
      </c>
      <c r="D14" s="20" t="s">
        <v>1989</v>
      </c>
      <c r="E14" s="7">
        <v>43970</v>
      </c>
      <c r="F14" s="7">
        <v>44572</v>
      </c>
      <c r="G14" s="13"/>
      <c r="H14" s="8">
        <f t="shared" si="0"/>
        <v>44752</v>
      </c>
      <c r="I14" s="11">
        <f t="shared" ca="1" si="1"/>
        <v>159</v>
      </c>
      <c r="J14" s="9" t="str">
        <f t="shared" ca="1" si="2"/>
        <v>NOT DUE</v>
      </c>
      <c r="K14" s="20"/>
      <c r="L14" s="10"/>
    </row>
    <row r="15" spans="1:12" ht="25.5" x14ac:dyDescent="0.25">
      <c r="A15" s="9" t="s">
        <v>2456</v>
      </c>
      <c r="B15" s="31" t="s">
        <v>2008</v>
      </c>
      <c r="C15" s="31" t="s">
        <v>2009</v>
      </c>
      <c r="D15" s="20" t="s">
        <v>1989</v>
      </c>
      <c r="E15" s="7">
        <v>43970</v>
      </c>
      <c r="F15" s="7">
        <v>44572</v>
      </c>
      <c r="G15" s="13"/>
      <c r="H15" s="8">
        <f t="shared" si="0"/>
        <v>44752</v>
      </c>
      <c r="I15" s="11">
        <f t="shared" ca="1" si="1"/>
        <v>159</v>
      </c>
      <c r="J15" s="9" t="str">
        <f t="shared" ca="1" si="2"/>
        <v>NOT DUE</v>
      </c>
      <c r="K15" s="20"/>
      <c r="L15" s="10"/>
    </row>
    <row r="16" spans="1:12" ht="127.5" x14ac:dyDescent="0.25">
      <c r="A16" s="9" t="s">
        <v>2457</v>
      </c>
      <c r="B16" s="31" t="s">
        <v>2010</v>
      </c>
      <c r="C16" s="31" t="s">
        <v>2011</v>
      </c>
      <c r="D16" s="20" t="s">
        <v>1989</v>
      </c>
      <c r="E16" s="7">
        <v>43970</v>
      </c>
      <c r="F16" s="7">
        <v>44572</v>
      </c>
      <c r="G16" s="13"/>
      <c r="H16" s="8">
        <f t="shared" si="0"/>
        <v>44752</v>
      </c>
      <c r="I16" s="11">
        <f t="shared" ca="1" si="1"/>
        <v>159</v>
      </c>
      <c r="J16" s="9" t="str">
        <f t="shared" ca="1" si="2"/>
        <v>NOT DUE</v>
      </c>
      <c r="K16" s="20"/>
      <c r="L16" s="10"/>
    </row>
    <row r="17" spans="1:12" x14ac:dyDescent="0.25">
      <c r="A17" s="9" t="s">
        <v>2458</v>
      </c>
      <c r="B17" s="31" t="s">
        <v>2012</v>
      </c>
      <c r="C17" s="31" t="s">
        <v>2013</v>
      </c>
      <c r="D17" s="20" t="s">
        <v>1989</v>
      </c>
      <c r="E17" s="7">
        <v>43970</v>
      </c>
      <c r="F17" s="7">
        <v>44572</v>
      </c>
      <c r="G17" s="13"/>
      <c r="H17" s="8">
        <f t="shared" si="0"/>
        <v>44752</v>
      </c>
      <c r="I17" s="11">
        <f t="shared" ca="1" si="1"/>
        <v>159</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2497</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2498</v>
      </c>
      <c r="B8" s="31" t="s">
        <v>1999</v>
      </c>
      <c r="C8" s="31" t="s">
        <v>2000</v>
      </c>
      <c r="D8" s="20" t="s">
        <v>1989</v>
      </c>
      <c r="E8" s="7">
        <v>43970</v>
      </c>
      <c r="F8" s="7">
        <v>44573</v>
      </c>
      <c r="G8" s="13"/>
      <c r="H8" s="8">
        <f t="shared" ref="H8:H17" si="0">F8+180</f>
        <v>44753</v>
      </c>
      <c r="I8" s="11">
        <f t="shared" ref="I8:I17" ca="1" si="1">IF(ISBLANK(H8),"",H8-DATE(YEAR(NOW()),MONTH(NOW()),DAY(NOW())))</f>
        <v>160</v>
      </c>
      <c r="J8" s="9" t="str">
        <f t="shared" ref="J8:J17" ca="1" si="2">IF(I8="","",IF(I8&lt;0,"OVERDUE","NOT DUE"))</f>
        <v>NOT DUE</v>
      </c>
      <c r="K8" s="20"/>
      <c r="L8" s="10"/>
    </row>
    <row r="9" spans="1:12" ht="25.5" x14ac:dyDescent="0.25">
      <c r="A9" s="9" t="s">
        <v>2499</v>
      </c>
      <c r="B9" s="31" t="s">
        <v>2001</v>
      </c>
      <c r="C9" s="31" t="s">
        <v>2002</v>
      </c>
      <c r="D9" s="20" t="s">
        <v>1989</v>
      </c>
      <c r="E9" s="7">
        <v>43970</v>
      </c>
      <c r="F9" s="7">
        <v>44573</v>
      </c>
      <c r="G9" s="13"/>
      <c r="H9" s="8">
        <f t="shared" si="0"/>
        <v>44753</v>
      </c>
      <c r="I9" s="11">
        <f t="shared" ca="1" si="1"/>
        <v>160</v>
      </c>
      <c r="J9" s="9" t="str">
        <f t="shared" ca="1" si="2"/>
        <v>NOT DUE</v>
      </c>
      <c r="K9" s="20"/>
      <c r="L9" s="10"/>
    </row>
    <row r="10" spans="1:12" ht="25.5" x14ac:dyDescent="0.25">
      <c r="A10" s="9" t="s">
        <v>2500</v>
      </c>
      <c r="B10" s="31" t="s">
        <v>2003</v>
      </c>
      <c r="C10" s="31" t="s">
        <v>2002</v>
      </c>
      <c r="D10" s="20" t="s">
        <v>1989</v>
      </c>
      <c r="E10" s="7">
        <v>43970</v>
      </c>
      <c r="F10" s="7">
        <v>44573</v>
      </c>
      <c r="G10" s="13"/>
      <c r="H10" s="8">
        <f t="shared" si="0"/>
        <v>44753</v>
      </c>
      <c r="I10" s="11">
        <f t="shared" ca="1" si="1"/>
        <v>160</v>
      </c>
      <c r="J10" s="9" t="str">
        <f t="shared" ca="1" si="2"/>
        <v>NOT DUE</v>
      </c>
      <c r="K10" s="20"/>
      <c r="L10" s="10"/>
    </row>
    <row r="11" spans="1:12" ht="25.5" x14ac:dyDescent="0.25">
      <c r="A11" s="9" t="s">
        <v>2501</v>
      </c>
      <c r="B11" s="31" t="s">
        <v>2004</v>
      </c>
      <c r="C11" s="31" t="s">
        <v>2002</v>
      </c>
      <c r="D11" s="20" t="s">
        <v>1989</v>
      </c>
      <c r="E11" s="7">
        <v>43970</v>
      </c>
      <c r="F11" s="7">
        <v>44573</v>
      </c>
      <c r="G11" s="13"/>
      <c r="H11" s="8">
        <f t="shared" si="0"/>
        <v>44753</v>
      </c>
      <c r="I11" s="11">
        <f t="shared" ca="1" si="1"/>
        <v>160</v>
      </c>
      <c r="J11" s="9" t="str">
        <f t="shared" ca="1" si="2"/>
        <v>NOT DUE</v>
      </c>
      <c r="K11" s="20"/>
      <c r="L11" s="10"/>
    </row>
    <row r="12" spans="1:12" ht="25.5" x14ac:dyDescent="0.25">
      <c r="A12" s="9" t="s">
        <v>2502</v>
      </c>
      <c r="B12" s="31" t="s">
        <v>2005</v>
      </c>
      <c r="C12" s="31" t="s">
        <v>2002</v>
      </c>
      <c r="D12" s="20" t="s">
        <v>1989</v>
      </c>
      <c r="E12" s="7">
        <v>43970</v>
      </c>
      <c r="F12" s="7">
        <v>44573</v>
      </c>
      <c r="G12" s="13"/>
      <c r="H12" s="8">
        <f t="shared" si="0"/>
        <v>44753</v>
      </c>
      <c r="I12" s="11">
        <f t="shared" ca="1" si="1"/>
        <v>160</v>
      </c>
      <c r="J12" s="9" t="str">
        <f t="shared" ca="1" si="2"/>
        <v>NOT DUE</v>
      </c>
      <c r="K12" s="20"/>
      <c r="L12" s="10"/>
    </row>
    <row r="13" spans="1:12" ht="25.5" x14ac:dyDescent="0.25">
      <c r="A13" s="9" t="s">
        <v>2503</v>
      </c>
      <c r="B13" s="31" t="s">
        <v>2006</v>
      </c>
      <c r="C13" s="31" t="s">
        <v>2002</v>
      </c>
      <c r="D13" s="20" t="s">
        <v>1989</v>
      </c>
      <c r="E13" s="7">
        <v>43970</v>
      </c>
      <c r="F13" s="7">
        <v>44573</v>
      </c>
      <c r="G13" s="13"/>
      <c r="H13" s="8">
        <f t="shared" si="0"/>
        <v>44753</v>
      </c>
      <c r="I13" s="11">
        <f t="shared" ca="1" si="1"/>
        <v>160</v>
      </c>
      <c r="J13" s="9" t="str">
        <f t="shared" ca="1" si="2"/>
        <v>NOT DUE</v>
      </c>
      <c r="K13" s="20"/>
      <c r="L13" s="10"/>
    </row>
    <row r="14" spans="1:12" ht="25.5" x14ac:dyDescent="0.25">
      <c r="A14" s="9" t="s">
        <v>2504</v>
      </c>
      <c r="B14" s="31" t="s">
        <v>1437</v>
      </c>
      <c r="C14" s="31" t="s">
        <v>2007</v>
      </c>
      <c r="D14" s="20" t="s">
        <v>1989</v>
      </c>
      <c r="E14" s="7">
        <v>43970</v>
      </c>
      <c r="F14" s="7">
        <v>44573</v>
      </c>
      <c r="G14" s="13"/>
      <c r="H14" s="8">
        <f t="shared" si="0"/>
        <v>44753</v>
      </c>
      <c r="I14" s="11">
        <f t="shared" ca="1" si="1"/>
        <v>160</v>
      </c>
      <c r="J14" s="9" t="str">
        <f t="shared" ca="1" si="2"/>
        <v>NOT DUE</v>
      </c>
      <c r="K14" s="20"/>
      <c r="L14" s="10"/>
    </row>
    <row r="15" spans="1:12" ht="25.5" x14ac:dyDescent="0.25">
      <c r="A15" s="9" t="s">
        <v>2505</v>
      </c>
      <c r="B15" s="31" t="s">
        <v>2008</v>
      </c>
      <c r="C15" s="31" t="s">
        <v>2009</v>
      </c>
      <c r="D15" s="20" t="s">
        <v>1989</v>
      </c>
      <c r="E15" s="7">
        <v>43970</v>
      </c>
      <c r="F15" s="7">
        <v>44573</v>
      </c>
      <c r="G15" s="13"/>
      <c r="H15" s="8">
        <f t="shared" si="0"/>
        <v>44753</v>
      </c>
      <c r="I15" s="11">
        <f t="shared" ca="1" si="1"/>
        <v>160</v>
      </c>
      <c r="J15" s="9" t="str">
        <f t="shared" ca="1" si="2"/>
        <v>NOT DUE</v>
      </c>
      <c r="K15" s="20"/>
      <c r="L15" s="10"/>
    </row>
    <row r="16" spans="1:12" ht="127.5" x14ac:dyDescent="0.25">
      <c r="A16" s="9" t="s">
        <v>2506</v>
      </c>
      <c r="B16" s="31" t="s">
        <v>2010</v>
      </c>
      <c r="C16" s="31" t="s">
        <v>2011</v>
      </c>
      <c r="D16" s="20" t="s">
        <v>1989</v>
      </c>
      <c r="E16" s="7">
        <v>43970</v>
      </c>
      <c r="F16" s="7">
        <v>44573</v>
      </c>
      <c r="G16" s="13"/>
      <c r="H16" s="8">
        <f t="shared" si="0"/>
        <v>44753</v>
      </c>
      <c r="I16" s="11">
        <f t="shared" ca="1" si="1"/>
        <v>160</v>
      </c>
      <c r="J16" s="9" t="str">
        <f t="shared" ca="1" si="2"/>
        <v>NOT DUE</v>
      </c>
      <c r="K16" s="20"/>
      <c r="L16" s="10"/>
    </row>
    <row r="17" spans="1:12" x14ac:dyDescent="0.25">
      <c r="A17" s="9" t="s">
        <v>2507</v>
      </c>
      <c r="B17" s="31" t="s">
        <v>2012</v>
      </c>
      <c r="C17" s="31" t="s">
        <v>2013</v>
      </c>
      <c r="D17" s="20" t="s">
        <v>1989</v>
      </c>
      <c r="E17" s="7">
        <v>43970</v>
      </c>
      <c r="F17" s="7">
        <v>44573</v>
      </c>
      <c r="G17" s="13"/>
      <c r="H17" s="8">
        <f t="shared" si="0"/>
        <v>44753</v>
      </c>
      <c r="I17" s="11">
        <f t="shared" ca="1" si="1"/>
        <v>160</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2508</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2509</v>
      </c>
      <c r="B8" s="31" t="s">
        <v>1999</v>
      </c>
      <c r="C8" s="31" t="s">
        <v>2000</v>
      </c>
      <c r="D8" s="20" t="s">
        <v>1989</v>
      </c>
      <c r="E8" s="7">
        <v>43970</v>
      </c>
      <c r="F8" s="7">
        <v>44573</v>
      </c>
      <c r="G8" s="13"/>
      <c r="H8" s="8">
        <f t="shared" ref="H8:H17" si="0">F8+180</f>
        <v>44753</v>
      </c>
      <c r="I8" s="11">
        <f t="shared" ref="I8:I17" ca="1" si="1">IF(ISBLANK(H8),"",H8-DATE(YEAR(NOW()),MONTH(NOW()),DAY(NOW())))</f>
        <v>160</v>
      </c>
      <c r="J8" s="9" t="str">
        <f t="shared" ref="J8:J17" ca="1" si="2">IF(I8="","",IF(I8&lt;0,"OVERDUE","NOT DUE"))</f>
        <v>NOT DUE</v>
      </c>
      <c r="K8" s="20"/>
      <c r="L8" s="10"/>
    </row>
    <row r="9" spans="1:12" ht="25.5" x14ac:dyDescent="0.25">
      <c r="A9" s="9" t="s">
        <v>2510</v>
      </c>
      <c r="B9" s="31" t="s">
        <v>2001</v>
      </c>
      <c r="C9" s="31" t="s">
        <v>2002</v>
      </c>
      <c r="D9" s="20" t="s">
        <v>1989</v>
      </c>
      <c r="E9" s="7">
        <v>43970</v>
      </c>
      <c r="F9" s="7">
        <v>44573</v>
      </c>
      <c r="G9" s="13"/>
      <c r="H9" s="8">
        <f t="shared" si="0"/>
        <v>44753</v>
      </c>
      <c r="I9" s="11">
        <f t="shared" ca="1" si="1"/>
        <v>160</v>
      </c>
      <c r="J9" s="9" t="str">
        <f t="shared" ca="1" si="2"/>
        <v>NOT DUE</v>
      </c>
      <c r="K9" s="20"/>
      <c r="L9" s="10"/>
    </row>
    <row r="10" spans="1:12" ht="25.5" x14ac:dyDescent="0.25">
      <c r="A10" s="9" t="s">
        <v>2511</v>
      </c>
      <c r="B10" s="31" t="s">
        <v>2003</v>
      </c>
      <c r="C10" s="31" t="s">
        <v>2002</v>
      </c>
      <c r="D10" s="20" t="s">
        <v>1989</v>
      </c>
      <c r="E10" s="7">
        <v>43970</v>
      </c>
      <c r="F10" s="7">
        <v>44573</v>
      </c>
      <c r="G10" s="13"/>
      <c r="H10" s="8">
        <f t="shared" si="0"/>
        <v>44753</v>
      </c>
      <c r="I10" s="11">
        <f t="shared" ca="1" si="1"/>
        <v>160</v>
      </c>
      <c r="J10" s="9" t="str">
        <f t="shared" ca="1" si="2"/>
        <v>NOT DUE</v>
      </c>
      <c r="K10" s="20"/>
      <c r="L10" s="10"/>
    </row>
    <row r="11" spans="1:12" ht="25.5" x14ac:dyDescent="0.25">
      <c r="A11" s="9" t="s">
        <v>2512</v>
      </c>
      <c r="B11" s="31" t="s">
        <v>2004</v>
      </c>
      <c r="C11" s="31" t="s">
        <v>2002</v>
      </c>
      <c r="D11" s="20" t="s">
        <v>1989</v>
      </c>
      <c r="E11" s="7">
        <v>43970</v>
      </c>
      <c r="F11" s="7">
        <v>44573</v>
      </c>
      <c r="G11" s="13"/>
      <c r="H11" s="8">
        <f t="shared" si="0"/>
        <v>44753</v>
      </c>
      <c r="I11" s="11">
        <f t="shared" ca="1" si="1"/>
        <v>160</v>
      </c>
      <c r="J11" s="9" t="str">
        <f t="shared" ca="1" si="2"/>
        <v>NOT DUE</v>
      </c>
      <c r="K11" s="20"/>
      <c r="L11" s="10"/>
    </row>
    <row r="12" spans="1:12" ht="25.5" x14ac:dyDescent="0.25">
      <c r="A12" s="9" t="s">
        <v>2513</v>
      </c>
      <c r="B12" s="31" t="s">
        <v>2005</v>
      </c>
      <c r="C12" s="31" t="s">
        <v>2002</v>
      </c>
      <c r="D12" s="20" t="s">
        <v>1989</v>
      </c>
      <c r="E12" s="7">
        <v>43970</v>
      </c>
      <c r="F12" s="7">
        <v>44573</v>
      </c>
      <c r="G12" s="13"/>
      <c r="H12" s="8">
        <f t="shared" si="0"/>
        <v>44753</v>
      </c>
      <c r="I12" s="11">
        <f t="shared" ca="1" si="1"/>
        <v>160</v>
      </c>
      <c r="J12" s="9" t="str">
        <f t="shared" ca="1" si="2"/>
        <v>NOT DUE</v>
      </c>
      <c r="K12" s="20"/>
      <c r="L12" s="10"/>
    </row>
    <row r="13" spans="1:12" ht="25.5" x14ac:dyDescent="0.25">
      <c r="A13" s="9" t="s">
        <v>2514</v>
      </c>
      <c r="B13" s="31" t="s">
        <v>2006</v>
      </c>
      <c r="C13" s="31" t="s">
        <v>2002</v>
      </c>
      <c r="D13" s="20" t="s">
        <v>1989</v>
      </c>
      <c r="E13" s="7">
        <v>43970</v>
      </c>
      <c r="F13" s="7">
        <v>44573</v>
      </c>
      <c r="G13" s="13"/>
      <c r="H13" s="8">
        <f t="shared" si="0"/>
        <v>44753</v>
      </c>
      <c r="I13" s="11">
        <f t="shared" ca="1" si="1"/>
        <v>160</v>
      </c>
      <c r="J13" s="9" t="str">
        <f t="shared" ca="1" si="2"/>
        <v>NOT DUE</v>
      </c>
      <c r="K13" s="20"/>
      <c r="L13" s="10"/>
    </row>
    <row r="14" spans="1:12" ht="25.5" x14ac:dyDescent="0.25">
      <c r="A14" s="9" t="s">
        <v>2515</v>
      </c>
      <c r="B14" s="31" t="s">
        <v>1437</v>
      </c>
      <c r="C14" s="31" t="s">
        <v>2007</v>
      </c>
      <c r="D14" s="20" t="s">
        <v>1989</v>
      </c>
      <c r="E14" s="7">
        <v>43970</v>
      </c>
      <c r="F14" s="7">
        <v>44573</v>
      </c>
      <c r="G14" s="13"/>
      <c r="H14" s="8">
        <f t="shared" si="0"/>
        <v>44753</v>
      </c>
      <c r="I14" s="11">
        <f t="shared" ca="1" si="1"/>
        <v>160</v>
      </c>
      <c r="J14" s="9" t="str">
        <f t="shared" ca="1" si="2"/>
        <v>NOT DUE</v>
      </c>
      <c r="K14" s="20"/>
      <c r="L14" s="10"/>
    </row>
    <row r="15" spans="1:12" ht="25.5" x14ac:dyDescent="0.25">
      <c r="A15" s="9" t="s">
        <v>2516</v>
      </c>
      <c r="B15" s="31" t="s">
        <v>2008</v>
      </c>
      <c r="C15" s="31" t="s">
        <v>2009</v>
      </c>
      <c r="D15" s="20" t="s">
        <v>1989</v>
      </c>
      <c r="E15" s="7">
        <v>43970</v>
      </c>
      <c r="F15" s="7">
        <v>44573</v>
      </c>
      <c r="G15" s="13"/>
      <c r="H15" s="8">
        <f t="shared" si="0"/>
        <v>44753</v>
      </c>
      <c r="I15" s="11">
        <f t="shared" ca="1" si="1"/>
        <v>160</v>
      </c>
      <c r="J15" s="9" t="str">
        <f t="shared" ca="1" si="2"/>
        <v>NOT DUE</v>
      </c>
      <c r="K15" s="20"/>
      <c r="L15" s="10"/>
    </row>
    <row r="16" spans="1:12" ht="127.5" x14ac:dyDescent="0.25">
      <c r="A16" s="9" t="s">
        <v>2517</v>
      </c>
      <c r="B16" s="31" t="s">
        <v>2010</v>
      </c>
      <c r="C16" s="31" t="s">
        <v>2011</v>
      </c>
      <c r="D16" s="20" t="s">
        <v>1989</v>
      </c>
      <c r="E16" s="7">
        <v>43970</v>
      </c>
      <c r="F16" s="7">
        <v>44573</v>
      </c>
      <c r="G16" s="13"/>
      <c r="H16" s="8">
        <f t="shared" si="0"/>
        <v>44753</v>
      </c>
      <c r="I16" s="11">
        <f t="shared" ca="1" si="1"/>
        <v>160</v>
      </c>
      <c r="J16" s="9" t="str">
        <f t="shared" ca="1" si="2"/>
        <v>NOT DUE</v>
      </c>
      <c r="K16" s="20"/>
      <c r="L16" s="10"/>
    </row>
    <row r="17" spans="1:12" x14ac:dyDescent="0.25">
      <c r="A17" s="9" t="s">
        <v>2518</v>
      </c>
      <c r="B17" s="31" t="s">
        <v>2012</v>
      </c>
      <c r="C17" s="31" t="s">
        <v>2013</v>
      </c>
      <c r="D17" s="20" t="s">
        <v>1989</v>
      </c>
      <c r="E17" s="7">
        <v>43970</v>
      </c>
      <c r="F17" s="7">
        <v>44573</v>
      </c>
      <c r="G17" s="13"/>
      <c r="H17" s="8">
        <f t="shared" si="0"/>
        <v>44753</v>
      </c>
      <c r="I17" s="11">
        <f t="shared" ca="1" si="1"/>
        <v>160</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c r="D26" s="138"/>
      <c r="E26" s="136"/>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2519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2520</v>
      </c>
      <c r="B8" s="31" t="s">
        <v>1999</v>
      </c>
      <c r="C8" s="31" t="s">
        <v>2000</v>
      </c>
      <c r="D8" s="20" t="s">
        <v>1989</v>
      </c>
      <c r="E8" s="7">
        <v>43970</v>
      </c>
      <c r="F8" s="7">
        <v>44573</v>
      </c>
      <c r="G8" s="13"/>
      <c r="H8" s="8">
        <f t="shared" ref="H8:H17" si="0">F8+180</f>
        <v>44753</v>
      </c>
      <c r="I8" s="11">
        <f t="shared" ref="I8:I17" ca="1" si="1">IF(ISBLANK(H8),"",H8-DATE(YEAR(NOW()),MONTH(NOW()),DAY(NOW())))</f>
        <v>160</v>
      </c>
      <c r="J8" s="9" t="str">
        <f t="shared" ref="J8:J17" ca="1" si="2">IF(I8="","",IF(I8&lt;0,"OVERDUE","NOT DUE"))</f>
        <v>NOT DUE</v>
      </c>
      <c r="K8" s="20"/>
      <c r="L8" s="10"/>
    </row>
    <row r="9" spans="1:12" ht="25.5" x14ac:dyDescent="0.25">
      <c r="A9" s="9" t="s">
        <v>2521</v>
      </c>
      <c r="B9" s="31" t="s">
        <v>2001</v>
      </c>
      <c r="C9" s="31" t="s">
        <v>2002</v>
      </c>
      <c r="D9" s="20" t="s">
        <v>1989</v>
      </c>
      <c r="E9" s="7">
        <v>43970</v>
      </c>
      <c r="F9" s="7">
        <v>44573</v>
      </c>
      <c r="G9" s="13"/>
      <c r="H9" s="8">
        <f t="shared" si="0"/>
        <v>44753</v>
      </c>
      <c r="I9" s="11">
        <f t="shared" ca="1" si="1"/>
        <v>160</v>
      </c>
      <c r="J9" s="9" t="str">
        <f t="shared" ca="1" si="2"/>
        <v>NOT DUE</v>
      </c>
      <c r="K9" s="20"/>
      <c r="L9" s="10"/>
    </row>
    <row r="10" spans="1:12" ht="25.5" x14ac:dyDescent="0.25">
      <c r="A10" s="9" t="s">
        <v>2522</v>
      </c>
      <c r="B10" s="31" t="s">
        <v>2003</v>
      </c>
      <c r="C10" s="31" t="s">
        <v>2002</v>
      </c>
      <c r="D10" s="20" t="s">
        <v>1989</v>
      </c>
      <c r="E10" s="7">
        <v>43970</v>
      </c>
      <c r="F10" s="7">
        <v>44573</v>
      </c>
      <c r="G10" s="13"/>
      <c r="H10" s="8">
        <f t="shared" si="0"/>
        <v>44753</v>
      </c>
      <c r="I10" s="11">
        <f t="shared" ca="1" si="1"/>
        <v>160</v>
      </c>
      <c r="J10" s="9" t="str">
        <f t="shared" ca="1" si="2"/>
        <v>NOT DUE</v>
      </c>
      <c r="K10" s="20"/>
      <c r="L10" s="10"/>
    </row>
    <row r="11" spans="1:12" ht="25.5" x14ac:dyDescent="0.25">
      <c r="A11" s="9" t="s">
        <v>2523</v>
      </c>
      <c r="B11" s="31" t="s">
        <v>2004</v>
      </c>
      <c r="C11" s="31" t="s">
        <v>2002</v>
      </c>
      <c r="D11" s="20" t="s">
        <v>1989</v>
      </c>
      <c r="E11" s="7">
        <v>43970</v>
      </c>
      <c r="F11" s="7">
        <v>44573</v>
      </c>
      <c r="G11" s="13"/>
      <c r="H11" s="8">
        <f t="shared" si="0"/>
        <v>44753</v>
      </c>
      <c r="I11" s="11">
        <f t="shared" ca="1" si="1"/>
        <v>160</v>
      </c>
      <c r="J11" s="9" t="str">
        <f t="shared" ca="1" si="2"/>
        <v>NOT DUE</v>
      </c>
      <c r="K11" s="20"/>
      <c r="L11" s="10"/>
    </row>
    <row r="12" spans="1:12" ht="25.5" x14ac:dyDescent="0.25">
      <c r="A12" s="9" t="s">
        <v>2524</v>
      </c>
      <c r="B12" s="31" t="s">
        <v>2005</v>
      </c>
      <c r="C12" s="31" t="s">
        <v>2002</v>
      </c>
      <c r="D12" s="20" t="s">
        <v>1989</v>
      </c>
      <c r="E12" s="7">
        <v>43970</v>
      </c>
      <c r="F12" s="7">
        <v>44573</v>
      </c>
      <c r="G12" s="13"/>
      <c r="H12" s="8">
        <f t="shared" si="0"/>
        <v>44753</v>
      </c>
      <c r="I12" s="11">
        <f t="shared" ca="1" si="1"/>
        <v>160</v>
      </c>
      <c r="J12" s="9" t="str">
        <f t="shared" ca="1" si="2"/>
        <v>NOT DUE</v>
      </c>
      <c r="K12" s="20"/>
      <c r="L12" s="10"/>
    </row>
    <row r="13" spans="1:12" ht="25.5" x14ac:dyDescent="0.25">
      <c r="A13" s="9" t="s">
        <v>2525</v>
      </c>
      <c r="B13" s="31" t="s">
        <v>2006</v>
      </c>
      <c r="C13" s="31" t="s">
        <v>2002</v>
      </c>
      <c r="D13" s="20" t="s">
        <v>1989</v>
      </c>
      <c r="E13" s="7">
        <v>43970</v>
      </c>
      <c r="F13" s="7">
        <v>44573</v>
      </c>
      <c r="G13" s="13"/>
      <c r="H13" s="8">
        <f t="shared" si="0"/>
        <v>44753</v>
      </c>
      <c r="I13" s="11">
        <f t="shared" ca="1" si="1"/>
        <v>160</v>
      </c>
      <c r="J13" s="9" t="str">
        <f t="shared" ca="1" si="2"/>
        <v>NOT DUE</v>
      </c>
      <c r="K13" s="20"/>
      <c r="L13" s="10"/>
    </row>
    <row r="14" spans="1:12" ht="25.5" x14ac:dyDescent="0.25">
      <c r="A14" s="9" t="s">
        <v>2526</v>
      </c>
      <c r="B14" s="31" t="s">
        <v>1437</v>
      </c>
      <c r="C14" s="31" t="s">
        <v>2007</v>
      </c>
      <c r="D14" s="20" t="s">
        <v>1989</v>
      </c>
      <c r="E14" s="7">
        <v>43970</v>
      </c>
      <c r="F14" s="7">
        <v>44573</v>
      </c>
      <c r="G14" s="13"/>
      <c r="H14" s="8">
        <f t="shared" si="0"/>
        <v>44753</v>
      </c>
      <c r="I14" s="11">
        <f t="shared" ca="1" si="1"/>
        <v>160</v>
      </c>
      <c r="J14" s="9" t="str">
        <f t="shared" ca="1" si="2"/>
        <v>NOT DUE</v>
      </c>
      <c r="K14" s="20"/>
      <c r="L14" s="10"/>
    </row>
    <row r="15" spans="1:12" ht="25.5" x14ac:dyDescent="0.25">
      <c r="A15" s="9" t="s">
        <v>2527</v>
      </c>
      <c r="B15" s="31" t="s">
        <v>2008</v>
      </c>
      <c r="C15" s="31" t="s">
        <v>2009</v>
      </c>
      <c r="D15" s="20" t="s">
        <v>1989</v>
      </c>
      <c r="E15" s="7">
        <v>43970</v>
      </c>
      <c r="F15" s="7">
        <v>44573</v>
      </c>
      <c r="G15" s="13"/>
      <c r="H15" s="8">
        <f t="shared" si="0"/>
        <v>44753</v>
      </c>
      <c r="I15" s="11">
        <f t="shared" ca="1" si="1"/>
        <v>160</v>
      </c>
      <c r="J15" s="9" t="str">
        <f t="shared" ca="1" si="2"/>
        <v>NOT DUE</v>
      </c>
      <c r="K15" s="20"/>
      <c r="L15" s="10"/>
    </row>
    <row r="16" spans="1:12" ht="127.5" x14ac:dyDescent="0.25">
      <c r="A16" s="9" t="s">
        <v>2528</v>
      </c>
      <c r="B16" s="31" t="s">
        <v>2010</v>
      </c>
      <c r="C16" s="31" t="s">
        <v>2011</v>
      </c>
      <c r="D16" s="20" t="s">
        <v>1989</v>
      </c>
      <c r="E16" s="7">
        <v>43970</v>
      </c>
      <c r="F16" s="7">
        <v>44573</v>
      </c>
      <c r="G16" s="13"/>
      <c r="H16" s="8">
        <f t="shared" si="0"/>
        <v>44753</v>
      </c>
      <c r="I16" s="11">
        <f t="shared" ca="1" si="1"/>
        <v>160</v>
      </c>
      <c r="J16" s="9" t="str">
        <f t="shared" ca="1" si="2"/>
        <v>NOT DUE</v>
      </c>
      <c r="K16" s="20"/>
      <c r="L16" s="10"/>
    </row>
    <row r="17" spans="1:12" x14ac:dyDescent="0.25">
      <c r="A17" s="9" t="s">
        <v>2529</v>
      </c>
      <c r="B17" s="31" t="s">
        <v>2012</v>
      </c>
      <c r="C17" s="31" t="s">
        <v>2013</v>
      </c>
      <c r="D17" s="20" t="s">
        <v>1989</v>
      </c>
      <c r="E17" s="7">
        <v>43970</v>
      </c>
      <c r="F17" s="7">
        <v>44573</v>
      </c>
      <c r="G17" s="13"/>
      <c r="H17" s="8">
        <f t="shared" si="0"/>
        <v>44753</v>
      </c>
      <c r="I17" s="11">
        <f t="shared" ca="1" si="1"/>
        <v>160</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1"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2530</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2531</v>
      </c>
      <c r="B8" s="31" t="s">
        <v>1999</v>
      </c>
      <c r="C8" s="31" t="s">
        <v>2000</v>
      </c>
      <c r="D8" s="20" t="s">
        <v>1989</v>
      </c>
      <c r="E8" s="7">
        <v>43970</v>
      </c>
      <c r="F8" s="7">
        <v>44574</v>
      </c>
      <c r="G8" s="13"/>
      <c r="H8" s="8">
        <f t="shared" ref="H8:H17" si="0">F8+180</f>
        <v>44754</v>
      </c>
      <c r="I8" s="11">
        <f t="shared" ref="I8:I17" ca="1" si="1">IF(ISBLANK(H8),"",H8-DATE(YEAR(NOW()),MONTH(NOW()),DAY(NOW())))</f>
        <v>161</v>
      </c>
      <c r="J8" s="9" t="str">
        <f t="shared" ref="J8:J17" ca="1" si="2">IF(I8="","",IF(I8&lt;0,"OVERDUE","NOT DUE"))</f>
        <v>NOT DUE</v>
      </c>
      <c r="K8" s="20"/>
      <c r="L8" s="10"/>
    </row>
    <row r="9" spans="1:12" ht="25.5" x14ac:dyDescent="0.25">
      <c r="A9" s="9" t="s">
        <v>2532</v>
      </c>
      <c r="B9" s="31" t="s">
        <v>2001</v>
      </c>
      <c r="C9" s="31" t="s">
        <v>2002</v>
      </c>
      <c r="D9" s="20" t="s">
        <v>1989</v>
      </c>
      <c r="E9" s="7">
        <v>43970</v>
      </c>
      <c r="F9" s="7">
        <v>44574</v>
      </c>
      <c r="G9" s="13"/>
      <c r="H9" s="8">
        <f t="shared" si="0"/>
        <v>44754</v>
      </c>
      <c r="I9" s="11">
        <f t="shared" ca="1" si="1"/>
        <v>161</v>
      </c>
      <c r="J9" s="9" t="str">
        <f t="shared" ca="1" si="2"/>
        <v>NOT DUE</v>
      </c>
      <c r="K9" s="20"/>
      <c r="L9" s="10"/>
    </row>
    <row r="10" spans="1:12" ht="25.5" x14ac:dyDescent="0.25">
      <c r="A10" s="9" t="s">
        <v>2533</v>
      </c>
      <c r="B10" s="31" t="s">
        <v>2003</v>
      </c>
      <c r="C10" s="31" t="s">
        <v>2002</v>
      </c>
      <c r="D10" s="20" t="s">
        <v>1989</v>
      </c>
      <c r="E10" s="7">
        <v>43970</v>
      </c>
      <c r="F10" s="7">
        <v>44574</v>
      </c>
      <c r="G10" s="13"/>
      <c r="H10" s="8">
        <f t="shared" si="0"/>
        <v>44754</v>
      </c>
      <c r="I10" s="11">
        <f t="shared" ca="1" si="1"/>
        <v>161</v>
      </c>
      <c r="J10" s="9" t="str">
        <f t="shared" ca="1" si="2"/>
        <v>NOT DUE</v>
      </c>
      <c r="K10" s="20"/>
      <c r="L10" s="10"/>
    </row>
    <row r="11" spans="1:12" ht="25.5" x14ac:dyDescent="0.25">
      <c r="A11" s="9" t="s">
        <v>2534</v>
      </c>
      <c r="B11" s="31" t="s">
        <v>2004</v>
      </c>
      <c r="C11" s="31" t="s">
        <v>2002</v>
      </c>
      <c r="D11" s="20" t="s">
        <v>1989</v>
      </c>
      <c r="E11" s="7">
        <v>43970</v>
      </c>
      <c r="F11" s="7">
        <v>44574</v>
      </c>
      <c r="G11" s="13"/>
      <c r="H11" s="8">
        <f t="shared" si="0"/>
        <v>44754</v>
      </c>
      <c r="I11" s="11">
        <f t="shared" ca="1" si="1"/>
        <v>161</v>
      </c>
      <c r="J11" s="9" t="str">
        <f t="shared" ca="1" si="2"/>
        <v>NOT DUE</v>
      </c>
      <c r="K11" s="20"/>
      <c r="L11" s="10"/>
    </row>
    <row r="12" spans="1:12" ht="25.5" x14ac:dyDescent="0.25">
      <c r="A12" s="9" t="s">
        <v>2535</v>
      </c>
      <c r="B12" s="31" t="s">
        <v>2005</v>
      </c>
      <c r="C12" s="31" t="s">
        <v>2002</v>
      </c>
      <c r="D12" s="20" t="s">
        <v>1989</v>
      </c>
      <c r="E12" s="7">
        <v>43970</v>
      </c>
      <c r="F12" s="7">
        <v>44574</v>
      </c>
      <c r="G12" s="13"/>
      <c r="H12" s="8">
        <f t="shared" si="0"/>
        <v>44754</v>
      </c>
      <c r="I12" s="11">
        <f t="shared" ca="1" si="1"/>
        <v>161</v>
      </c>
      <c r="J12" s="9" t="str">
        <f t="shared" ca="1" si="2"/>
        <v>NOT DUE</v>
      </c>
      <c r="K12" s="20"/>
      <c r="L12" s="10"/>
    </row>
    <row r="13" spans="1:12" ht="25.5" x14ac:dyDescent="0.25">
      <c r="A13" s="9" t="s">
        <v>2536</v>
      </c>
      <c r="B13" s="31" t="s">
        <v>2006</v>
      </c>
      <c r="C13" s="31" t="s">
        <v>2002</v>
      </c>
      <c r="D13" s="20" t="s">
        <v>1989</v>
      </c>
      <c r="E13" s="7">
        <v>43970</v>
      </c>
      <c r="F13" s="7">
        <v>44574</v>
      </c>
      <c r="G13" s="13"/>
      <c r="H13" s="8">
        <f t="shared" si="0"/>
        <v>44754</v>
      </c>
      <c r="I13" s="11">
        <f t="shared" ca="1" si="1"/>
        <v>161</v>
      </c>
      <c r="J13" s="9" t="str">
        <f t="shared" ca="1" si="2"/>
        <v>NOT DUE</v>
      </c>
      <c r="K13" s="20"/>
      <c r="L13" s="10"/>
    </row>
    <row r="14" spans="1:12" ht="25.5" x14ac:dyDescent="0.25">
      <c r="A14" s="9" t="s">
        <v>2537</v>
      </c>
      <c r="B14" s="31" t="s">
        <v>1437</v>
      </c>
      <c r="C14" s="31" t="s">
        <v>2007</v>
      </c>
      <c r="D14" s="20" t="s">
        <v>1989</v>
      </c>
      <c r="E14" s="7">
        <v>43970</v>
      </c>
      <c r="F14" s="7">
        <v>44574</v>
      </c>
      <c r="G14" s="13"/>
      <c r="H14" s="8">
        <f t="shared" si="0"/>
        <v>44754</v>
      </c>
      <c r="I14" s="11">
        <f t="shared" ca="1" si="1"/>
        <v>161</v>
      </c>
      <c r="J14" s="9" t="str">
        <f t="shared" ca="1" si="2"/>
        <v>NOT DUE</v>
      </c>
      <c r="K14" s="20"/>
      <c r="L14" s="10"/>
    </row>
    <row r="15" spans="1:12" ht="25.5" x14ac:dyDescent="0.25">
      <c r="A15" s="9" t="s">
        <v>2538</v>
      </c>
      <c r="B15" s="31" t="s">
        <v>2008</v>
      </c>
      <c r="C15" s="31" t="s">
        <v>2009</v>
      </c>
      <c r="D15" s="20" t="s">
        <v>1989</v>
      </c>
      <c r="E15" s="7">
        <v>43970</v>
      </c>
      <c r="F15" s="7">
        <v>44574</v>
      </c>
      <c r="G15" s="13"/>
      <c r="H15" s="8">
        <f t="shared" si="0"/>
        <v>44754</v>
      </c>
      <c r="I15" s="11">
        <f t="shared" ca="1" si="1"/>
        <v>161</v>
      </c>
      <c r="J15" s="9" t="str">
        <f t="shared" ca="1" si="2"/>
        <v>NOT DUE</v>
      </c>
      <c r="K15" s="20"/>
      <c r="L15" s="10"/>
    </row>
    <row r="16" spans="1:12" ht="127.5" x14ac:dyDescent="0.25">
      <c r="A16" s="9" t="s">
        <v>2539</v>
      </c>
      <c r="B16" s="31" t="s">
        <v>2010</v>
      </c>
      <c r="C16" s="31" t="s">
        <v>2011</v>
      </c>
      <c r="D16" s="20" t="s">
        <v>1989</v>
      </c>
      <c r="E16" s="7">
        <v>43970</v>
      </c>
      <c r="F16" s="7">
        <v>44574</v>
      </c>
      <c r="G16" s="13"/>
      <c r="H16" s="8">
        <f t="shared" si="0"/>
        <v>44754</v>
      </c>
      <c r="I16" s="11">
        <f t="shared" ca="1" si="1"/>
        <v>161</v>
      </c>
      <c r="J16" s="9" t="str">
        <f t="shared" ca="1" si="2"/>
        <v>NOT DUE</v>
      </c>
      <c r="K16" s="20"/>
      <c r="L16" s="10"/>
    </row>
    <row r="17" spans="1:12" x14ac:dyDescent="0.25">
      <c r="A17" s="9" t="s">
        <v>2540</v>
      </c>
      <c r="B17" s="31" t="s">
        <v>2012</v>
      </c>
      <c r="C17" s="31" t="s">
        <v>2013</v>
      </c>
      <c r="D17" s="20" t="s">
        <v>1989</v>
      </c>
      <c r="E17" s="7">
        <v>43970</v>
      </c>
      <c r="F17" s="7">
        <v>44574</v>
      </c>
      <c r="G17" s="13"/>
      <c r="H17" s="8">
        <f t="shared" si="0"/>
        <v>44754</v>
      </c>
      <c r="I17" s="11">
        <f t="shared" ca="1" si="1"/>
        <v>161</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2459</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2460</v>
      </c>
      <c r="B8" s="31" t="s">
        <v>1999</v>
      </c>
      <c r="C8" s="31" t="s">
        <v>2000</v>
      </c>
      <c r="D8" s="20" t="s">
        <v>1989</v>
      </c>
      <c r="E8" s="7">
        <v>43970</v>
      </c>
      <c r="F8" s="7">
        <v>44574</v>
      </c>
      <c r="G8" s="13"/>
      <c r="H8" s="8">
        <f t="shared" ref="H8:H17" si="0">F8+180</f>
        <v>44754</v>
      </c>
      <c r="I8" s="11">
        <f t="shared" ref="I8:I17" ca="1" si="1">IF(ISBLANK(H8),"",H8-DATE(YEAR(NOW()),MONTH(NOW()),DAY(NOW())))</f>
        <v>161</v>
      </c>
      <c r="J8" s="9" t="str">
        <f t="shared" ref="J8:J17" ca="1" si="2">IF(I8="","",IF(I8&lt;0,"OVERDUE","NOT DUE"))</f>
        <v>NOT DUE</v>
      </c>
      <c r="K8" s="20"/>
      <c r="L8" s="10" t="s">
        <v>3310</v>
      </c>
    </row>
    <row r="9" spans="1:12" ht="25.5" x14ac:dyDescent="0.25">
      <c r="A9" s="9" t="s">
        <v>2461</v>
      </c>
      <c r="B9" s="31" t="s">
        <v>2001</v>
      </c>
      <c r="C9" s="31" t="s">
        <v>2002</v>
      </c>
      <c r="D9" s="20" t="s">
        <v>1989</v>
      </c>
      <c r="E9" s="7">
        <v>43970</v>
      </c>
      <c r="F9" s="7">
        <v>44574</v>
      </c>
      <c r="G9" s="13"/>
      <c r="H9" s="8">
        <f t="shared" si="0"/>
        <v>44754</v>
      </c>
      <c r="I9" s="11">
        <f t="shared" ca="1" si="1"/>
        <v>161</v>
      </c>
      <c r="J9" s="9" t="str">
        <f t="shared" ca="1" si="2"/>
        <v>NOT DUE</v>
      </c>
      <c r="K9" s="20"/>
      <c r="L9" s="10"/>
    </row>
    <row r="10" spans="1:12" ht="25.5" x14ac:dyDescent="0.25">
      <c r="A10" s="9" t="s">
        <v>2462</v>
      </c>
      <c r="B10" s="31" t="s">
        <v>2003</v>
      </c>
      <c r="C10" s="31" t="s">
        <v>2002</v>
      </c>
      <c r="D10" s="20" t="s">
        <v>1989</v>
      </c>
      <c r="E10" s="7">
        <v>43970</v>
      </c>
      <c r="F10" s="7">
        <v>44574</v>
      </c>
      <c r="G10" s="13"/>
      <c r="H10" s="8">
        <f t="shared" si="0"/>
        <v>44754</v>
      </c>
      <c r="I10" s="11">
        <f t="shared" ca="1" si="1"/>
        <v>161</v>
      </c>
      <c r="J10" s="9" t="str">
        <f t="shared" ca="1" si="2"/>
        <v>NOT DUE</v>
      </c>
      <c r="K10" s="20"/>
      <c r="L10" s="10"/>
    </row>
    <row r="11" spans="1:12" ht="25.5" x14ac:dyDescent="0.25">
      <c r="A11" s="9" t="s">
        <v>2463</v>
      </c>
      <c r="B11" s="31" t="s">
        <v>2004</v>
      </c>
      <c r="C11" s="31" t="s">
        <v>2002</v>
      </c>
      <c r="D11" s="20" t="s">
        <v>1989</v>
      </c>
      <c r="E11" s="7">
        <v>43970</v>
      </c>
      <c r="F11" s="7">
        <v>44574</v>
      </c>
      <c r="G11" s="13"/>
      <c r="H11" s="8">
        <f t="shared" si="0"/>
        <v>44754</v>
      </c>
      <c r="I11" s="11">
        <f t="shared" ca="1" si="1"/>
        <v>161</v>
      </c>
      <c r="J11" s="9" t="str">
        <f t="shared" ca="1" si="2"/>
        <v>NOT DUE</v>
      </c>
      <c r="K11" s="20"/>
      <c r="L11" s="10"/>
    </row>
    <row r="12" spans="1:12" ht="25.5" x14ac:dyDescent="0.25">
      <c r="A12" s="9" t="s">
        <v>2464</v>
      </c>
      <c r="B12" s="31" t="s">
        <v>2005</v>
      </c>
      <c r="C12" s="31" t="s">
        <v>2002</v>
      </c>
      <c r="D12" s="20" t="s">
        <v>1989</v>
      </c>
      <c r="E12" s="7">
        <v>43970</v>
      </c>
      <c r="F12" s="7">
        <v>44574</v>
      </c>
      <c r="G12" s="13"/>
      <c r="H12" s="8">
        <f t="shared" si="0"/>
        <v>44754</v>
      </c>
      <c r="I12" s="11">
        <f t="shared" ca="1" si="1"/>
        <v>161</v>
      </c>
      <c r="J12" s="9" t="str">
        <f t="shared" ca="1" si="2"/>
        <v>NOT DUE</v>
      </c>
      <c r="K12" s="20"/>
      <c r="L12" s="10"/>
    </row>
    <row r="13" spans="1:12" ht="25.5" x14ac:dyDescent="0.25">
      <c r="A13" s="9" t="s">
        <v>2465</v>
      </c>
      <c r="B13" s="31" t="s">
        <v>2006</v>
      </c>
      <c r="C13" s="31" t="s">
        <v>2002</v>
      </c>
      <c r="D13" s="20" t="s">
        <v>1989</v>
      </c>
      <c r="E13" s="7">
        <v>43970</v>
      </c>
      <c r="F13" s="7">
        <v>44574</v>
      </c>
      <c r="G13" s="13"/>
      <c r="H13" s="8">
        <f t="shared" si="0"/>
        <v>44754</v>
      </c>
      <c r="I13" s="11">
        <f t="shared" ca="1" si="1"/>
        <v>161</v>
      </c>
      <c r="J13" s="9" t="str">
        <f t="shared" ca="1" si="2"/>
        <v>NOT DUE</v>
      </c>
      <c r="K13" s="20"/>
      <c r="L13" s="10"/>
    </row>
    <row r="14" spans="1:12" ht="25.5" x14ac:dyDescent="0.25">
      <c r="A14" s="9" t="s">
        <v>2466</v>
      </c>
      <c r="B14" s="31" t="s">
        <v>1437</v>
      </c>
      <c r="C14" s="31" t="s">
        <v>2007</v>
      </c>
      <c r="D14" s="20" t="s">
        <v>1989</v>
      </c>
      <c r="E14" s="7">
        <v>43970</v>
      </c>
      <c r="F14" s="7">
        <v>44574</v>
      </c>
      <c r="G14" s="13"/>
      <c r="H14" s="8">
        <f t="shared" si="0"/>
        <v>44754</v>
      </c>
      <c r="I14" s="11">
        <f t="shared" ca="1" si="1"/>
        <v>161</v>
      </c>
      <c r="J14" s="9" t="str">
        <f t="shared" ca="1" si="2"/>
        <v>NOT DUE</v>
      </c>
      <c r="K14" s="20"/>
      <c r="L14" s="10"/>
    </row>
    <row r="15" spans="1:12" ht="25.5" x14ac:dyDescent="0.25">
      <c r="A15" s="9" t="s">
        <v>2467</v>
      </c>
      <c r="B15" s="31" t="s">
        <v>2008</v>
      </c>
      <c r="C15" s="31" t="s">
        <v>2009</v>
      </c>
      <c r="D15" s="20" t="s">
        <v>1989</v>
      </c>
      <c r="E15" s="7">
        <v>43970</v>
      </c>
      <c r="F15" s="7">
        <v>44574</v>
      </c>
      <c r="G15" s="13"/>
      <c r="H15" s="8">
        <f t="shared" si="0"/>
        <v>44754</v>
      </c>
      <c r="I15" s="11">
        <f t="shared" ca="1" si="1"/>
        <v>161</v>
      </c>
      <c r="J15" s="9" t="str">
        <f t="shared" ca="1" si="2"/>
        <v>NOT DUE</v>
      </c>
      <c r="K15" s="20"/>
      <c r="L15" s="10"/>
    </row>
    <row r="16" spans="1:12" ht="127.5" x14ac:dyDescent="0.25">
      <c r="A16" s="9" t="s">
        <v>2468</v>
      </c>
      <c r="B16" s="31" t="s">
        <v>2010</v>
      </c>
      <c r="C16" s="31" t="s">
        <v>2011</v>
      </c>
      <c r="D16" s="20" t="s">
        <v>1989</v>
      </c>
      <c r="E16" s="7">
        <v>43970</v>
      </c>
      <c r="F16" s="7">
        <v>44574</v>
      </c>
      <c r="G16" s="13"/>
      <c r="H16" s="8">
        <f t="shared" si="0"/>
        <v>44754</v>
      </c>
      <c r="I16" s="11">
        <f t="shared" ca="1" si="1"/>
        <v>161</v>
      </c>
      <c r="J16" s="9" t="str">
        <f t="shared" ca="1" si="2"/>
        <v>NOT DUE</v>
      </c>
      <c r="K16" s="20"/>
      <c r="L16" s="10"/>
    </row>
    <row r="17" spans="1:12" x14ac:dyDescent="0.25">
      <c r="A17" s="9" t="s">
        <v>2469</v>
      </c>
      <c r="B17" s="31" t="s">
        <v>2012</v>
      </c>
      <c r="C17" s="31" t="s">
        <v>2013</v>
      </c>
      <c r="D17" s="20" t="s">
        <v>1989</v>
      </c>
      <c r="E17" s="7">
        <v>43970</v>
      </c>
      <c r="F17" s="7">
        <v>44574</v>
      </c>
      <c r="G17" s="13"/>
      <c r="H17" s="8">
        <f t="shared" si="0"/>
        <v>44754</v>
      </c>
      <c r="I17" s="11">
        <f t="shared" ca="1" si="1"/>
        <v>161</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2470</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2471</v>
      </c>
      <c r="B8" s="31" t="s">
        <v>1999</v>
      </c>
      <c r="C8" s="31" t="s">
        <v>2000</v>
      </c>
      <c r="D8" s="20" t="s">
        <v>1989</v>
      </c>
      <c r="E8" s="7">
        <v>43970</v>
      </c>
      <c r="F8" s="7">
        <v>44574</v>
      </c>
      <c r="G8" s="13"/>
      <c r="H8" s="8">
        <f t="shared" ref="H8:H17" si="0">F8+180</f>
        <v>44754</v>
      </c>
      <c r="I8" s="11">
        <f t="shared" ref="I8:I17" ca="1" si="1">IF(ISBLANK(H8),"",H8-DATE(YEAR(NOW()),MONTH(NOW()),DAY(NOW())))</f>
        <v>161</v>
      </c>
      <c r="J8" s="9" t="str">
        <f t="shared" ref="J8:J17" ca="1" si="2">IF(I8="","",IF(I8&lt;0,"OVERDUE","NOT DUE"))</f>
        <v>NOT DUE</v>
      </c>
      <c r="K8" s="10" t="s">
        <v>3091</v>
      </c>
      <c r="L8" s="10"/>
    </row>
    <row r="9" spans="1:12" ht="25.5" x14ac:dyDescent="0.25">
      <c r="A9" s="9" t="s">
        <v>2472</v>
      </c>
      <c r="B9" s="31" t="s">
        <v>2001</v>
      </c>
      <c r="C9" s="31" t="s">
        <v>2002</v>
      </c>
      <c r="D9" s="20" t="s">
        <v>1989</v>
      </c>
      <c r="E9" s="7">
        <v>43970</v>
      </c>
      <c r="F9" s="7">
        <v>44574</v>
      </c>
      <c r="G9" s="13"/>
      <c r="H9" s="8">
        <f t="shared" si="0"/>
        <v>44754</v>
      </c>
      <c r="I9" s="11">
        <f t="shared" ca="1" si="1"/>
        <v>161</v>
      </c>
      <c r="J9" s="9" t="str">
        <f t="shared" ca="1" si="2"/>
        <v>NOT DUE</v>
      </c>
      <c r="K9" s="20"/>
      <c r="L9" s="10"/>
    </row>
    <row r="10" spans="1:12" ht="25.5" x14ac:dyDescent="0.25">
      <c r="A10" s="9" t="s">
        <v>2473</v>
      </c>
      <c r="B10" s="31" t="s">
        <v>2003</v>
      </c>
      <c r="C10" s="31" t="s">
        <v>2002</v>
      </c>
      <c r="D10" s="20" t="s">
        <v>1989</v>
      </c>
      <c r="E10" s="7">
        <v>43970</v>
      </c>
      <c r="F10" s="7">
        <v>44574</v>
      </c>
      <c r="G10" s="13"/>
      <c r="H10" s="8">
        <f t="shared" si="0"/>
        <v>44754</v>
      </c>
      <c r="I10" s="11">
        <f t="shared" ca="1" si="1"/>
        <v>161</v>
      </c>
      <c r="J10" s="9" t="str">
        <f t="shared" ca="1" si="2"/>
        <v>NOT DUE</v>
      </c>
      <c r="K10" s="20"/>
      <c r="L10" s="10" t="s">
        <v>3310</v>
      </c>
    </row>
    <row r="11" spans="1:12" ht="25.5" x14ac:dyDescent="0.25">
      <c r="A11" s="9" t="s">
        <v>2474</v>
      </c>
      <c r="B11" s="31" t="s">
        <v>2004</v>
      </c>
      <c r="C11" s="31" t="s">
        <v>2002</v>
      </c>
      <c r="D11" s="20" t="s">
        <v>1989</v>
      </c>
      <c r="E11" s="7">
        <v>43970</v>
      </c>
      <c r="F11" s="7">
        <v>44574</v>
      </c>
      <c r="G11" s="13"/>
      <c r="H11" s="8">
        <f t="shared" si="0"/>
        <v>44754</v>
      </c>
      <c r="I11" s="11">
        <f t="shared" ca="1" si="1"/>
        <v>161</v>
      </c>
      <c r="J11" s="9" t="str">
        <f t="shared" ca="1" si="2"/>
        <v>NOT DUE</v>
      </c>
      <c r="K11" s="20"/>
      <c r="L11" s="10"/>
    </row>
    <row r="12" spans="1:12" ht="25.5" x14ac:dyDescent="0.25">
      <c r="A12" s="9" t="s">
        <v>2475</v>
      </c>
      <c r="B12" s="31" t="s">
        <v>2005</v>
      </c>
      <c r="C12" s="31" t="s">
        <v>2002</v>
      </c>
      <c r="D12" s="20" t="s">
        <v>1989</v>
      </c>
      <c r="E12" s="7">
        <v>43970</v>
      </c>
      <c r="F12" s="7">
        <v>44574</v>
      </c>
      <c r="G12" s="13"/>
      <c r="H12" s="8">
        <f t="shared" si="0"/>
        <v>44754</v>
      </c>
      <c r="I12" s="11">
        <f t="shared" ca="1" si="1"/>
        <v>161</v>
      </c>
      <c r="J12" s="9" t="str">
        <f t="shared" ca="1" si="2"/>
        <v>NOT DUE</v>
      </c>
      <c r="K12" s="20"/>
      <c r="L12" s="10"/>
    </row>
    <row r="13" spans="1:12" ht="25.5" x14ac:dyDescent="0.25">
      <c r="A13" s="9" t="s">
        <v>2476</v>
      </c>
      <c r="B13" s="31" t="s">
        <v>2006</v>
      </c>
      <c r="C13" s="31" t="s">
        <v>2002</v>
      </c>
      <c r="D13" s="20" t="s">
        <v>1989</v>
      </c>
      <c r="E13" s="7">
        <v>43970</v>
      </c>
      <c r="F13" s="7">
        <v>44574</v>
      </c>
      <c r="G13" s="13"/>
      <c r="H13" s="8">
        <f t="shared" si="0"/>
        <v>44754</v>
      </c>
      <c r="I13" s="11">
        <f t="shared" ca="1" si="1"/>
        <v>161</v>
      </c>
      <c r="J13" s="9" t="str">
        <f t="shared" ca="1" si="2"/>
        <v>NOT DUE</v>
      </c>
      <c r="K13" s="20"/>
      <c r="L13" s="10"/>
    </row>
    <row r="14" spans="1:12" ht="25.5" x14ac:dyDescent="0.25">
      <c r="A14" s="9" t="s">
        <v>2477</v>
      </c>
      <c r="B14" s="31" t="s">
        <v>1437</v>
      </c>
      <c r="C14" s="31" t="s">
        <v>2007</v>
      </c>
      <c r="D14" s="20" t="s">
        <v>1989</v>
      </c>
      <c r="E14" s="7">
        <v>43970</v>
      </c>
      <c r="F14" s="7">
        <v>44574</v>
      </c>
      <c r="G14" s="13"/>
      <c r="H14" s="8">
        <f t="shared" si="0"/>
        <v>44754</v>
      </c>
      <c r="I14" s="11">
        <f t="shared" ca="1" si="1"/>
        <v>161</v>
      </c>
      <c r="J14" s="9" t="str">
        <f t="shared" ca="1" si="2"/>
        <v>NOT DUE</v>
      </c>
      <c r="K14" s="20"/>
      <c r="L14" s="10"/>
    </row>
    <row r="15" spans="1:12" ht="25.5" x14ac:dyDescent="0.25">
      <c r="A15" s="9" t="s">
        <v>2478</v>
      </c>
      <c r="B15" s="31" t="s">
        <v>2008</v>
      </c>
      <c r="C15" s="31" t="s">
        <v>2009</v>
      </c>
      <c r="D15" s="20" t="s">
        <v>1989</v>
      </c>
      <c r="E15" s="7">
        <v>43970</v>
      </c>
      <c r="F15" s="7">
        <v>44574</v>
      </c>
      <c r="G15" s="13"/>
      <c r="H15" s="8">
        <f t="shared" si="0"/>
        <v>44754</v>
      </c>
      <c r="I15" s="11">
        <f t="shared" ca="1" si="1"/>
        <v>161</v>
      </c>
      <c r="J15" s="9" t="str">
        <f t="shared" ca="1" si="2"/>
        <v>NOT DUE</v>
      </c>
      <c r="K15" s="20"/>
      <c r="L15" s="10"/>
    </row>
    <row r="16" spans="1:12" ht="127.5" x14ac:dyDescent="0.25">
      <c r="A16" s="9" t="s">
        <v>2479</v>
      </c>
      <c r="B16" s="31" t="s">
        <v>2010</v>
      </c>
      <c r="C16" s="31" t="s">
        <v>2011</v>
      </c>
      <c r="D16" s="20" t="s">
        <v>1989</v>
      </c>
      <c r="E16" s="7">
        <v>43970</v>
      </c>
      <c r="F16" s="7">
        <v>44574</v>
      </c>
      <c r="G16" s="13"/>
      <c r="H16" s="8">
        <f t="shared" si="0"/>
        <v>44754</v>
      </c>
      <c r="I16" s="11">
        <f t="shared" ca="1" si="1"/>
        <v>161</v>
      </c>
      <c r="J16" s="9" t="str">
        <f t="shared" ca="1" si="2"/>
        <v>NOT DUE</v>
      </c>
      <c r="K16" s="20"/>
      <c r="L16" s="10"/>
    </row>
    <row r="17" spans="1:12" x14ac:dyDescent="0.25">
      <c r="A17" s="9" t="s">
        <v>2480</v>
      </c>
      <c r="B17" s="31" t="s">
        <v>2012</v>
      </c>
      <c r="C17" s="31" t="s">
        <v>2013</v>
      </c>
      <c r="D17" s="20" t="s">
        <v>1989</v>
      </c>
      <c r="E17" s="7">
        <v>43970</v>
      </c>
      <c r="F17" s="7">
        <v>44574</v>
      </c>
      <c r="G17" s="13"/>
      <c r="H17" s="8">
        <f t="shared" si="0"/>
        <v>44754</v>
      </c>
      <c r="I17" s="11">
        <f t="shared" ca="1" si="1"/>
        <v>161</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2548</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2549</v>
      </c>
      <c r="B8" s="31" t="s">
        <v>1999</v>
      </c>
      <c r="C8" s="31" t="s">
        <v>2000</v>
      </c>
      <c r="D8" s="20" t="s">
        <v>3075</v>
      </c>
      <c r="E8" s="7">
        <v>43970</v>
      </c>
      <c r="F8" s="7">
        <v>43970</v>
      </c>
      <c r="G8" s="13"/>
      <c r="H8" s="8">
        <f>F8+900</f>
        <v>44870</v>
      </c>
      <c r="I8" s="11">
        <f t="shared" ref="I8" ca="1" si="0">IF(ISBLANK(H8),"",H8-DATE(YEAR(NOW()),MONTH(NOW()),DAY(NOW())))</f>
        <v>277</v>
      </c>
      <c r="J8" s="9" t="str">
        <f t="shared" ref="J8" ca="1" si="1">IF(I8="","",IF(I8&lt;0,"OVERDUE","NOT DUE"))</f>
        <v>NOT DUE</v>
      </c>
      <c r="K8" s="20"/>
      <c r="L8" s="10" t="s">
        <v>3089</v>
      </c>
    </row>
    <row r="9" spans="1:12" ht="25.5" x14ac:dyDescent="0.25">
      <c r="A9" s="9" t="s">
        <v>2550</v>
      </c>
      <c r="B9" s="31" t="s">
        <v>2001</v>
      </c>
      <c r="C9" s="31" t="s">
        <v>2002</v>
      </c>
      <c r="D9" s="20" t="s">
        <v>3075</v>
      </c>
      <c r="E9" s="7">
        <v>43970</v>
      </c>
      <c r="F9" s="7">
        <v>43970</v>
      </c>
      <c r="G9" s="13"/>
      <c r="H9" s="8">
        <f t="shared" ref="H9:H16" si="2">F9+900</f>
        <v>44870</v>
      </c>
      <c r="I9" s="11">
        <f t="shared" ref="I9:I16" ca="1" si="3">IF(ISBLANK(H9),"",H9-DATE(YEAR(NOW()),MONTH(NOW()),DAY(NOW())))</f>
        <v>277</v>
      </c>
      <c r="J9" s="9" t="str">
        <f t="shared" ref="J9:J16" ca="1" si="4">IF(I9="","",IF(I9&lt;0,"OVERDUE","NOT DUE"))</f>
        <v>NOT DUE</v>
      </c>
      <c r="K9" s="20"/>
      <c r="L9" s="10"/>
    </row>
    <row r="10" spans="1:12" ht="25.5" x14ac:dyDescent="0.25">
      <c r="A10" s="9" t="s">
        <v>2551</v>
      </c>
      <c r="B10" s="31" t="s">
        <v>2003</v>
      </c>
      <c r="C10" s="31" t="s">
        <v>2002</v>
      </c>
      <c r="D10" s="20" t="s">
        <v>3075</v>
      </c>
      <c r="E10" s="7">
        <v>43970</v>
      </c>
      <c r="F10" s="7">
        <v>43970</v>
      </c>
      <c r="G10" s="13"/>
      <c r="H10" s="8">
        <f t="shared" si="2"/>
        <v>44870</v>
      </c>
      <c r="I10" s="11">
        <f t="shared" ca="1" si="3"/>
        <v>277</v>
      </c>
      <c r="J10" s="9" t="str">
        <f t="shared" ca="1" si="4"/>
        <v>NOT DUE</v>
      </c>
      <c r="K10" s="20"/>
      <c r="L10" s="35"/>
    </row>
    <row r="11" spans="1:12" ht="25.5" x14ac:dyDescent="0.25">
      <c r="A11" s="9" t="s">
        <v>2552</v>
      </c>
      <c r="B11" s="31" t="s">
        <v>2004</v>
      </c>
      <c r="C11" s="31" t="s">
        <v>2002</v>
      </c>
      <c r="D11" s="20" t="s">
        <v>3075</v>
      </c>
      <c r="E11" s="7">
        <v>43970</v>
      </c>
      <c r="F11" s="7">
        <v>43970</v>
      </c>
      <c r="G11" s="13"/>
      <c r="H11" s="8">
        <f t="shared" si="2"/>
        <v>44870</v>
      </c>
      <c r="I11" s="11">
        <f t="shared" ca="1" si="3"/>
        <v>277</v>
      </c>
      <c r="J11" s="9" t="str">
        <f t="shared" ca="1" si="4"/>
        <v>NOT DUE</v>
      </c>
      <c r="K11" s="20"/>
      <c r="L11" s="10"/>
    </row>
    <row r="12" spans="1:12" ht="25.5" x14ac:dyDescent="0.25">
      <c r="A12" s="9" t="s">
        <v>2553</v>
      </c>
      <c r="B12" s="31" t="s">
        <v>2005</v>
      </c>
      <c r="C12" s="31" t="s">
        <v>2002</v>
      </c>
      <c r="D12" s="20" t="s">
        <v>3075</v>
      </c>
      <c r="E12" s="7">
        <v>43970</v>
      </c>
      <c r="F12" s="7">
        <v>43970</v>
      </c>
      <c r="G12" s="13"/>
      <c r="H12" s="8">
        <f t="shared" si="2"/>
        <v>44870</v>
      </c>
      <c r="I12" s="11">
        <f t="shared" ca="1" si="3"/>
        <v>277</v>
      </c>
      <c r="J12" s="9" t="str">
        <f t="shared" ca="1" si="4"/>
        <v>NOT DUE</v>
      </c>
      <c r="K12" s="20"/>
      <c r="L12" s="10"/>
    </row>
    <row r="13" spans="1:12" ht="25.5" x14ac:dyDescent="0.25">
      <c r="A13" s="9" t="s">
        <v>2554</v>
      </c>
      <c r="B13" s="31" t="s">
        <v>2006</v>
      </c>
      <c r="C13" s="31" t="s">
        <v>2002</v>
      </c>
      <c r="D13" s="20" t="s">
        <v>3075</v>
      </c>
      <c r="E13" s="7">
        <v>43970</v>
      </c>
      <c r="F13" s="7">
        <v>43970</v>
      </c>
      <c r="G13" s="13"/>
      <c r="H13" s="8">
        <f t="shared" si="2"/>
        <v>44870</v>
      </c>
      <c r="I13" s="11">
        <f t="shared" ca="1" si="3"/>
        <v>277</v>
      </c>
      <c r="J13" s="9" t="str">
        <f t="shared" ca="1" si="4"/>
        <v>NOT DUE</v>
      </c>
      <c r="K13" s="20"/>
      <c r="L13" s="10"/>
    </row>
    <row r="14" spans="1:12" ht="25.5" x14ac:dyDescent="0.25">
      <c r="A14" s="9" t="s">
        <v>2555</v>
      </c>
      <c r="B14" s="31" t="s">
        <v>1437</v>
      </c>
      <c r="C14" s="31" t="s">
        <v>2007</v>
      </c>
      <c r="D14" s="20" t="s">
        <v>3075</v>
      </c>
      <c r="E14" s="7">
        <v>43970</v>
      </c>
      <c r="F14" s="7">
        <v>43970</v>
      </c>
      <c r="G14" s="13"/>
      <c r="H14" s="8">
        <f t="shared" si="2"/>
        <v>44870</v>
      </c>
      <c r="I14" s="11">
        <f t="shared" ca="1" si="3"/>
        <v>277</v>
      </c>
      <c r="J14" s="9" t="str">
        <f t="shared" ca="1" si="4"/>
        <v>NOT DUE</v>
      </c>
      <c r="K14" s="20"/>
      <c r="L14" s="10"/>
    </row>
    <row r="15" spans="1:12" ht="25.5" x14ac:dyDescent="0.25">
      <c r="A15" s="9" t="s">
        <v>2556</v>
      </c>
      <c r="B15" s="31" t="s">
        <v>2008</v>
      </c>
      <c r="C15" s="31" t="s">
        <v>2009</v>
      </c>
      <c r="D15" s="20" t="s">
        <v>3075</v>
      </c>
      <c r="E15" s="7">
        <v>43970</v>
      </c>
      <c r="F15" s="7">
        <v>43970</v>
      </c>
      <c r="G15" s="13"/>
      <c r="H15" s="8">
        <f t="shared" si="2"/>
        <v>44870</v>
      </c>
      <c r="I15" s="11">
        <f t="shared" ca="1" si="3"/>
        <v>277</v>
      </c>
      <c r="J15" s="9" t="str">
        <f t="shared" ca="1" si="4"/>
        <v>NOT DUE</v>
      </c>
      <c r="K15" s="20"/>
      <c r="L15" s="10"/>
    </row>
    <row r="16" spans="1:12" ht="127.5" x14ac:dyDescent="0.25">
      <c r="A16" s="9" t="s">
        <v>2557</v>
      </c>
      <c r="B16" s="31" t="s">
        <v>2010</v>
      </c>
      <c r="C16" s="31" t="s">
        <v>2558</v>
      </c>
      <c r="D16" s="20" t="s">
        <v>3075</v>
      </c>
      <c r="E16" s="7">
        <v>43970</v>
      </c>
      <c r="F16" s="7">
        <v>43970</v>
      </c>
      <c r="G16" s="13"/>
      <c r="H16" s="8">
        <f t="shared" si="2"/>
        <v>44870</v>
      </c>
      <c r="I16" s="11">
        <f t="shared" ca="1" si="3"/>
        <v>277</v>
      </c>
      <c r="J16" s="9" t="str">
        <f t="shared" ca="1" si="4"/>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129</v>
      </c>
      <c r="D3" s="190" t="s">
        <v>9</v>
      </c>
      <c r="E3" s="190"/>
      <c r="F3" s="3" t="s">
        <v>130</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131</v>
      </c>
      <c r="B8" s="31" t="s">
        <v>30</v>
      </c>
      <c r="C8" s="31" t="s">
        <v>31</v>
      </c>
      <c r="D8" s="20" t="s">
        <v>88</v>
      </c>
      <c r="E8" s="7">
        <v>43970</v>
      </c>
      <c r="F8" s="7">
        <v>43961</v>
      </c>
      <c r="G8" s="34"/>
      <c r="H8" s="8">
        <f>F8+(365*4)</f>
        <v>45421</v>
      </c>
      <c r="I8" s="11">
        <f t="shared" ref="I8:I44" ca="1" si="0">IF(ISBLANK(H8),"",H8-DATE(YEAR(NOW()),MONTH(NOW()),DAY(NOW())))</f>
        <v>828</v>
      </c>
      <c r="J8" s="9" t="str">
        <f t="shared" ref="J8:J44" ca="1" si="1">IF(I8="","",IF(I8&lt;0,"OVERDUE","NOT DUE"))</f>
        <v>NOT DUE</v>
      </c>
      <c r="K8" s="30" t="s">
        <v>126</v>
      </c>
      <c r="L8" s="10"/>
    </row>
    <row r="9" spans="1:12" x14ac:dyDescent="0.25">
      <c r="A9" s="9" t="s">
        <v>132</v>
      </c>
      <c r="B9" s="31" t="s">
        <v>32</v>
      </c>
      <c r="C9" s="31" t="s">
        <v>33</v>
      </c>
      <c r="D9" s="20" t="s">
        <v>89</v>
      </c>
      <c r="E9" s="7">
        <v>43970</v>
      </c>
      <c r="F9" s="7">
        <v>44326</v>
      </c>
      <c r="G9" s="34"/>
      <c r="H9" s="8">
        <f>F9+365</f>
        <v>44691</v>
      </c>
      <c r="I9" s="11">
        <f t="shared" ca="1" si="0"/>
        <v>98</v>
      </c>
      <c r="J9" s="9" t="str">
        <f t="shared" ca="1" si="1"/>
        <v>NOT DUE</v>
      </c>
      <c r="K9" s="14"/>
      <c r="L9" s="10"/>
    </row>
    <row r="10" spans="1:12" ht="23.25" customHeight="1" x14ac:dyDescent="0.25">
      <c r="A10" s="9" t="s">
        <v>133</v>
      </c>
      <c r="B10" s="31" t="s">
        <v>34</v>
      </c>
      <c r="C10" s="31" t="s">
        <v>35</v>
      </c>
      <c r="D10" s="20" t="s">
        <v>2</v>
      </c>
      <c r="E10" s="7">
        <v>43970</v>
      </c>
      <c r="F10" s="7">
        <v>44566</v>
      </c>
      <c r="G10" s="34"/>
      <c r="H10" s="8">
        <f>F10+30</f>
        <v>44596</v>
      </c>
      <c r="I10" s="11">
        <f t="shared" ca="1" si="0"/>
        <v>3</v>
      </c>
      <c r="J10" s="9" t="str">
        <f t="shared" ca="1" si="1"/>
        <v>NOT DUE</v>
      </c>
      <c r="K10" s="14"/>
      <c r="L10" s="10"/>
    </row>
    <row r="11" spans="1:12" ht="25.5" x14ac:dyDescent="0.25">
      <c r="A11" s="9" t="s">
        <v>134</v>
      </c>
      <c r="B11" s="31" t="s">
        <v>36</v>
      </c>
      <c r="C11" s="31" t="s">
        <v>37</v>
      </c>
      <c r="D11" s="20" t="s">
        <v>89</v>
      </c>
      <c r="E11" s="7">
        <v>43970</v>
      </c>
      <c r="F11" s="7">
        <v>44326</v>
      </c>
      <c r="G11" s="34"/>
      <c r="H11" s="8">
        <f t="shared" ref="H11:H44" si="2">F11+365</f>
        <v>44691</v>
      </c>
      <c r="I11" s="11">
        <f t="shared" ca="1" si="0"/>
        <v>98</v>
      </c>
      <c r="J11" s="9" t="str">
        <f t="shared" ca="1" si="1"/>
        <v>NOT DUE</v>
      </c>
      <c r="K11" s="14"/>
      <c r="L11" s="10"/>
    </row>
    <row r="12" spans="1:12" ht="25.5" x14ac:dyDescent="0.25">
      <c r="A12" s="9" t="s">
        <v>135</v>
      </c>
      <c r="B12" s="31" t="s">
        <v>36</v>
      </c>
      <c r="C12" s="31" t="s">
        <v>38</v>
      </c>
      <c r="D12" s="20" t="s">
        <v>89</v>
      </c>
      <c r="E12" s="7">
        <v>43970</v>
      </c>
      <c r="F12" s="7">
        <v>44326</v>
      </c>
      <c r="G12" s="34"/>
      <c r="H12" s="8">
        <f t="shared" si="2"/>
        <v>44691</v>
      </c>
      <c r="I12" s="11">
        <f t="shared" ca="1" si="0"/>
        <v>98</v>
      </c>
      <c r="J12" s="9" t="str">
        <f t="shared" ca="1" si="1"/>
        <v>NOT DUE</v>
      </c>
      <c r="K12" s="14"/>
      <c r="L12" s="10"/>
    </row>
    <row r="13" spans="1:12" ht="25.5" x14ac:dyDescent="0.25">
      <c r="A13" s="9" t="s">
        <v>136</v>
      </c>
      <c r="B13" s="31" t="s">
        <v>39</v>
      </c>
      <c r="C13" s="31" t="s">
        <v>40</v>
      </c>
      <c r="D13" s="20" t="s">
        <v>89</v>
      </c>
      <c r="E13" s="7">
        <v>43970</v>
      </c>
      <c r="F13" s="7">
        <v>44326</v>
      </c>
      <c r="G13" s="34"/>
      <c r="H13" s="8">
        <f t="shared" si="2"/>
        <v>44691</v>
      </c>
      <c r="I13" s="11">
        <f t="shared" ca="1" si="0"/>
        <v>98</v>
      </c>
      <c r="J13" s="9" t="str">
        <f t="shared" ca="1" si="1"/>
        <v>NOT DUE</v>
      </c>
      <c r="K13" s="14"/>
      <c r="L13" s="10"/>
    </row>
    <row r="14" spans="1:12" ht="25.5" x14ac:dyDescent="0.25">
      <c r="A14" s="9" t="s">
        <v>137</v>
      </c>
      <c r="B14" s="31" t="s">
        <v>39</v>
      </c>
      <c r="C14" s="31" t="s">
        <v>41</v>
      </c>
      <c r="D14" s="20" t="s">
        <v>89</v>
      </c>
      <c r="E14" s="7">
        <v>43970</v>
      </c>
      <c r="F14" s="7">
        <v>44326</v>
      </c>
      <c r="G14" s="34"/>
      <c r="H14" s="8">
        <f t="shared" si="2"/>
        <v>44691</v>
      </c>
      <c r="I14" s="11">
        <f t="shared" ca="1" si="0"/>
        <v>98</v>
      </c>
      <c r="J14" s="9" t="str">
        <f t="shared" ca="1" si="1"/>
        <v>NOT DUE</v>
      </c>
      <c r="K14" s="14"/>
      <c r="L14" s="10"/>
    </row>
    <row r="15" spans="1:12" ht="38.25" x14ac:dyDescent="0.25">
      <c r="A15" s="9" t="s">
        <v>138</v>
      </c>
      <c r="B15" s="31" t="s">
        <v>42</v>
      </c>
      <c r="C15" s="31" t="s">
        <v>43</v>
      </c>
      <c r="D15" s="20" t="s">
        <v>89</v>
      </c>
      <c r="E15" s="7">
        <v>43970</v>
      </c>
      <c r="F15" s="7">
        <v>44326</v>
      </c>
      <c r="G15" s="34"/>
      <c r="H15" s="8">
        <f t="shared" si="2"/>
        <v>44691</v>
      </c>
      <c r="I15" s="11">
        <f t="shared" ca="1" si="0"/>
        <v>98</v>
      </c>
      <c r="J15" s="9" t="str">
        <f t="shared" ca="1" si="1"/>
        <v>NOT DUE</v>
      </c>
      <c r="K15" s="14"/>
      <c r="L15" s="10"/>
    </row>
    <row r="16" spans="1:12" ht="38.25" x14ac:dyDescent="0.25">
      <c r="A16" s="9" t="s">
        <v>139</v>
      </c>
      <c r="B16" s="31" t="s">
        <v>42</v>
      </c>
      <c r="C16" s="31"/>
      <c r="D16" s="20" t="s">
        <v>89</v>
      </c>
      <c r="E16" s="7">
        <v>43970</v>
      </c>
      <c r="F16" s="7">
        <v>44326</v>
      </c>
      <c r="G16" s="34"/>
      <c r="H16" s="8">
        <f t="shared" si="2"/>
        <v>44691</v>
      </c>
      <c r="I16" s="11">
        <f t="shared" ca="1" si="0"/>
        <v>98</v>
      </c>
      <c r="J16" s="9" t="str">
        <f t="shared" ca="1" si="1"/>
        <v>NOT DUE</v>
      </c>
      <c r="K16" s="14"/>
      <c r="L16" s="10"/>
    </row>
    <row r="17" spans="1:12" ht="15" customHeight="1" x14ac:dyDescent="0.25">
      <c r="A17" s="9" t="s">
        <v>140</v>
      </c>
      <c r="B17" s="31" t="s">
        <v>44</v>
      </c>
      <c r="C17" s="31" t="s">
        <v>45</v>
      </c>
      <c r="D17" s="20" t="s">
        <v>89</v>
      </c>
      <c r="E17" s="7">
        <v>43970</v>
      </c>
      <c r="F17" s="7">
        <v>44326</v>
      </c>
      <c r="G17" s="34"/>
      <c r="H17" s="8">
        <f t="shared" si="2"/>
        <v>44691</v>
      </c>
      <c r="I17" s="11">
        <f t="shared" ca="1" si="0"/>
        <v>98</v>
      </c>
      <c r="J17" s="9" t="str">
        <f t="shared" ca="1" si="1"/>
        <v>NOT DUE</v>
      </c>
      <c r="K17" s="14"/>
      <c r="L17" s="10"/>
    </row>
    <row r="18" spans="1:12" ht="25.5" x14ac:dyDescent="0.25">
      <c r="A18" s="9" t="s">
        <v>141</v>
      </c>
      <c r="B18" s="31" t="s">
        <v>46</v>
      </c>
      <c r="C18" s="31" t="s">
        <v>47</v>
      </c>
      <c r="D18" s="20" t="s">
        <v>89</v>
      </c>
      <c r="E18" s="7">
        <v>43970</v>
      </c>
      <c r="F18" s="7">
        <v>44326</v>
      </c>
      <c r="G18" s="34"/>
      <c r="H18" s="8">
        <f t="shared" si="2"/>
        <v>44691</v>
      </c>
      <c r="I18" s="11">
        <f t="shared" ca="1" si="0"/>
        <v>98</v>
      </c>
      <c r="J18" s="9" t="str">
        <f t="shared" ca="1" si="1"/>
        <v>NOT DUE</v>
      </c>
      <c r="K18" s="14"/>
      <c r="L18" s="10"/>
    </row>
    <row r="19" spans="1:12" ht="25.5" x14ac:dyDescent="0.25">
      <c r="A19" s="9" t="s">
        <v>142</v>
      </c>
      <c r="B19" s="31" t="s">
        <v>48</v>
      </c>
      <c r="C19" s="31" t="s">
        <v>49</v>
      </c>
      <c r="D19" s="20" t="s">
        <v>89</v>
      </c>
      <c r="E19" s="7">
        <v>43970</v>
      </c>
      <c r="F19" s="7">
        <v>44326</v>
      </c>
      <c r="G19" s="34"/>
      <c r="H19" s="8">
        <f t="shared" si="2"/>
        <v>44691</v>
      </c>
      <c r="I19" s="11">
        <f t="shared" ca="1" si="0"/>
        <v>98</v>
      </c>
      <c r="J19" s="9" t="str">
        <f t="shared" ca="1" si="1"/>
        <v>NOT DUE</v>
      </c>
      <c r="K19" s="14"/>
      <c r="L19" s="10"/>
    </row>
    <row r="20" spans="1:12" x14ac:dyDescent="0.25">
      <c r="A20" s="9" t="s">
        <v>143</v>
      </c>
      <c r="B20" s="31" t="s">
        <v>50</v>
      </c>
      <c r="C20" s="31" t="s">
        <v>51</v>
      </c>
      <c r="D20" s="20" t="s">
        <v>89</v>
      </c>
      <c r="E20" s="7">
        <v>43970</v>
      </c>
      <c r="F20" s="7">
        <v>44326</v>
      </c>
      <c r="G20" s="34"/>
      <c r="H20" s="8">
        <f t="shared" si="2"/>
        <v>44691</v>
      </c>
      <c r="I20" s="11">
        <f t="shared" ca="1" si="0"/>
        <v>98</v>
      </c>
      <c r="J20" s="9" t="str">
        <f t="shared" ca="1" si="1"/>
        <v>NOT DUE</v>
      </c>
      <c r="K20" s="14"/>
      <c r="L20" s="10"/>
    </row>
    <row r="21" spans="1:12" x14ac:dyDescent="0.25">
      <c r="A21" s="9" t="s">
        <v>144</v>
      </c>
      <c r="B21" s="31" t="s">
        <v>52</v>
      </c>
      <c r="C21" s="31" t="s">
        <v>53</v>
      </c>
      <c r="D21" s="20" t="s">
        <v>89</v>
      </c>
      <c r="E21" s="7">
        <v>43970</v>
      </c>
      <c r="F21" s="7">
        <v>44326</v>
      </c>
      <c r="G21" s="34"/>
      <c r="H21" s="8">
        <f t="shared" si="2"/>
        <v>44691</v>
      </c>
      <c r="I21" s="11">
        <f t="shared" ca="1" si="0"/>
        <v>98</v>
      </c>
      <c r="J21" s="9" t="str">
        <f t="shared" ca="1" si="1"/>
        <v>NOT DUE</v>
      </c>
      <c r="K21" s="14"/>
      <c r="L21" s="10"/>
    </row>
    <row r="22" spans="1:12" ht="25.5" x14ac:dyDescent="0.25">
      <c r="A22" s="9" t="s">
        <v>145</v>
      </c>
      <c r="B22" s="31" t="s">
        <v>54</v>
      </c>
      <c r="C22" s="31" t="s">
        <v>55</v>
      </c>
      <c r="D22" s="20" t="s">
        <v>89</v>
      </c>
      <c r="E22" s="7">
        <v>43970</v>
      </c>
      <c r="F22" s="7">
        <v>44326</v>
      </c>
      <c r="G22" s="34"/>
      <c r="H22" s="8">
        <f t="shared" si="2"/>
        <v>44691</v>
      </c>
      <c r="I22" s="11">
        <f t="shared" ca="1" si="0"/>
        <v>98</v>
      </c>
      <c r="J22" s="9" t="str">
        <f t="shared" ca="1" si="1"/>
        <v>NOT DUE</v>
      </c>
      <c r="K22" s="14"/>
      <c r="L22" s="10"/>
    </row>
    <row r="23" spans="1:12" ht="15" customHeight="1" x14ac:dyDescent="0.25">
      <c r="A23" s="9" t="s">
        <v>146</v>
      </c>
      <c r="B23" s="31" t="s">
        <v>56</v>
      </c>
      <c r="C23" s="31" t="s">
        <v>57</v>
      </c>
      <c r="D23" s="20" t="s">
        <v>89</v>
      </c>
      <c r="E23" s="7">
        <v>43970</v>
      </c>
      <c r="F23" s="7">
        <v>44326</v>
      </c>
      <c r="G23" s="34"/>
      <c r="H23" s="8">
        <f t="shared" si="2"/>
        <v>44691</v>
      </c>
      <c r="I23" s="11">
        <f t="shared" ca="1" si="0"/>
        <v>98</v>
      </c>
      <c r="J23" s="9" t="str">
        <f t="shared" ca="1" si="1"/>
        <v>NOT DUE</v>
      </c>
      <c r="K23" s="14"/>
      <c r="L23" s="10"/>
    </row>
    <row r="24" spans="1:12" x14ac:dyDescent="0.25">
      <c r="A24" s="9" t="s">
        <v>147</v>
      </c>
      <c r="B24" s="31" t="s">
        <v>52</v>
      </c>
      <c r="C24" s="31" t="s">
        <v>58</v>
      </c>
      <c r="D24" s="20" t="s">
        <v>89</v>
      </c>
      <c r="E24" s="7">
        <v>43970</v>
      </c>
      <c r="F24" s="7">
        <v>44326</v>
      </c>
      <c r="G24" s="34"/>
      <c r="H24" s="8">
        <f t="shared" si="2"/>
        <v>44691</v>
      </c>
      <c r="I24" s="11">
        <f t="shared" ca="1" si="0"/>
        <v>98</v>
      </c>
      <c r="J24" s="9" t="str">
        <f t="shared" ca="1" si="1"/>
        <v>NOT DUE</v>
      </c>
      <c r="K24" s="14"/>
      <c r="L24" s="10"/>
    </row>
    <row r="25" spans="1:12" x14ac:dyDescent="0.25">
      <c r="A25" s="9" t="s">
        <v>148</v>
      </c>
      <c r="B25" s="31" t="s">
        <v>59</v>
      </c>
      <c r="C25" s="31" t="s">
        <v>60</v>
      </c>
      <c r="D25" s="20" t="s">
        <v>89</v>
      </c>
      <c r="E25" s="7">
        <v>43970</v>
      </c>
      <c r="F25" s="7">
        <v>44326</v>
      </c>
      <c r="G25" s="34"/>
      <c r="H25" s="8">
        <f t="shared" si="2"/>
        <v>44691</v>
      </c>
      <c r="I25" s="11">
        <f t="shared" ca="1" si="0"/>
        <v>98</v>
      </c>
      <c r="J25" s="9" t="str">
        <f t="shared" ca="1" si="1"/>
        <v>NOT DUE</v>
      </c>
      <c r="K25" s="14"/>
      <c r="L25" s="10"/>
    </row>
    <row r="26" spans="1:12" ht="25.5" x14ac:dyDescent="0.25">
      <c r="A26" s="9" t="s">
        <v>149</v>
      </c>
      <c r="B26" s="31" t="s">
        <v>61</v>
      </c>
      <c r="C26" s="31" t="s">
        <v>62</v>
      </c>
      <c r="D26" s="20" t="s">
        <v>89</v>
      </c>
      <c r="E26" s="7">
        <v>43970</v>
      </c>
      <c r="F26" s="7">
        <v>44326</v>
      </c>
      <c r="G26" s="34"/>
      <c r="H26" s="8">
        <f t="shared" si="2"/>
        <v>44691</v>
      </c>
      <c r="I26" s="11">
        <f t="shared" ca="1" si="0"/>
        <v>98</v>
      </c>
      <c r="J26" s="9" t="str">
        <f t="shared" ca="1" si="1"/>
        <v>NOT DUE</v>
      </c>
      <c r="K26" s="14"/>
      <c r="L26" s="10"/>
    </row>
    <row r="27" spans="1:12" ht="25.5" x14ac:dyDescent="0.25">
      <c r="A27" s="9" t="s">
        <v>150</v>
      </c>
      <c r="B27" s="31" t="s">
        <v>63</v>
      </c>
      <c r="C27" s="31" t="s">
        <v>38</v>
      </c>
      <c r="D27" s="20" t="s">
        <v>89</v>
      </c>
      <c r="E27" s="7">
        <v>43970</v>
      </c>
      <c r="F27" s="7">
        <v>44326</v>
      </c>
      <c r="G27" s="34"/>
      <c r="H27" s="8">
        <f t="shared" si="2"/>
        <v>44691</v>
      </c>
      <c r="I27" s="11">
        <f t="shared" ca="1" si="0"/>
        <v>98</v>
      </c>
      <c r="J27" s="9" t="str">
        <f t="shared" ca="1" si="1"/>
        <v>NOT DUE</v>
      </c>
      <c r="K27" s="14"/>
      <c r="L27" s="10"/>
    </row>
    <row r="28" spans="1:12" ht="25.5" x14ac:dyDescent="0.25">
      <c r="A28" s="9" t="s">
        <v>151</v>
      </c>
      <c r="B28" s="31" t="s">
        <v>63</v>
      </c>
      <c r="C28" s="31" t="s">
        <v>64</v>
      </c>
      <c r="D28" s="20" t="s">
        <v>89</v>
      </c>
      <c r="E28" s="7">
        <v>43970</v>
      </c>
      <c r="F28" s="7">
        <v>44326</v>
      </c>
      <c r="G28" s="34"/>
      <c r="H28" s="8">
        <f t="shared" si="2"/>
        <v>44691</v>
      </c>
      <c r="I28" s="11">
        <f t="shared" ca="1" si="0"/>
        <v>98</v>
      </c>
      <c r="J28" s="9" t="str">
        <f t="shared" ca="1" si="1"/>
        <v>NOT DUE</v>
      </c>
      <c r="K28" s="14"/>
      <c r="L28" s="10"/>
    </row>
    <row r="29" spans="1:12" x14ac:dyDescent="0.25">
      <c r="A29" s="9" t="s">
        <v>152</v>
      </c>
      <c r="B29" s="31" t="s">
        <v>65</v>
      </c>
      <c r="C29" s="31" t="s">
        <v>66</v>
      </c>
      <c r="D29" s="20" t="s">
        <v>89</v>
      </c>
      <c r="E29" s="7">
        <v>43970</v>
      </c>
      <c r="F29" s="7">
        <v>44326</v>
      </c>
      <c r="G29" s="34"/>
      <c r="H29" s="8">
        <f t="shared" si="2"/>
        <v>44691</v>
      </c>
      <c r="I29" s="11">
        <f t="shared" ca="1" si="0"/>
        <v>98</v>
      </c>
      <c r="J29" s="9" t="str">
        <f t="shared" ca="1" si="1"/>
        <v>NOT DUE</v>
      </c>
      <c r="K29" s="14"/>
      <c r="L29" s="10"/>
    </row>
    <row r="30" spans="1:12" ht="25.5" x14ac:dyDescent="0.25">
      <c r="A30" s="9" t="s">
        <v>153</v>
      </c>
      <c r="B30" s="31" t="s">
        <v>65</v>
      </c>
      <c r="C30" s="31" t="s">
        <v>67</v>
      </c>
      <c r="D30" s="20" t="s">
        <v>89</v>
      </c>
      <c r="E30" s="7">
        <v>43970</v>
      </c>
      <c r="F30" s="7">
        <v>44326</v>
      </c>
      <c r="G30" s="34"/>
      <c r="H30" s="8">
        <f t="shared" si="2"/>
        <v>44691</v>
      </c>
      <c r="I30" s="11">
        <f t="shared" ca="1" si="0"/>
        <v>98</v>
      </c>
      <c r="J30" s="9" t="str">
        <f t="shared" ca="1" si="1"/>
        <v>NOT DUE</v>
      </c>
      <c r="K30" s="14"/>
      <c r="L30" s="10"/>
    </row>
    <row r="31" spans="1:12" ht="25.5" x14ac:dyDescent="0.25">
      <c r="A31" s="9" t="s">
        <v>154</v>
      </c>
      <c r="B31" s="31" t="s">
        <v>65</v>
      </c>
      <c r="C31" s="31" t="s">
        <v>3076</v>
      </c>
      <c r="D31" s="20" t="s">
        <v>1</v>
      </c>
      <c r="E31" s="7">
        <v>43970</v>
      </c>
      <c r="F31" s="7">
        <v>44326</v>
      </c>
      <c r="G31" s="34"/>
      <c r="H31" s="8">
        <f t="shared" si="2"/>
        <v>44691</v>
      </c>
      <c r="I31" s="11">
        <f t="shared" ca="1" si="0"/>
        <v>98</v>
      </c>
      <c r="J31" s="9" t="str">
        <f t="shared" ca="1" si="1"/>
        <v>NOT DUE</v>
      </c>
      <c r="K31" s="14"/>
      <c r="L31" s="10"/>
    </row>
    <row r="32" spans="1:12" x14ac:dyDescent="0.25">
      <c r="A32" s="9" t="s">
        <v>155</v>
      </c>
      <c r="B32" s="31" t="s">
        <v>32</v>
      </c>
      <c r="C32" s="31" t="s">
        <v>68</v>
      </c>
      <c r="D32" s="20" t="s">
        <v>89</v>
      </c>
      <c r="E32" s="7">
        <v>43970</v>
      </c>
      <c r="F32" s="7">
        <v>44326</v>
      </c>
      <c r="G32" s="34"/>
      <c r="H32" s="8">
        <f t="shared" si="2"/>
        <v>44691</v>
      </c>
      <c r="I32" s="11">
        <f t="shared" ca="1" si="0"/>
        <v>98</v>
      </c>
      <c r="J32" s="9" t="str">
        <f t="shared" ca="1" si="1"/>
        <v>NOT DUE</v>
      </c>
      <c r="K32" s="14"/>
      <c r="L32" s="10"/>
    </row>
    <row r="33" spans="1:12" x14ac:dyDescent="0.25">
      <c r="A33" s="9" t="s">
        <v>156</v>
      </c>
      <c r="B33" s="31" t="s">
        <v>32</v>
      </c>
      <c r="C33" s="31" t="s">
        <v>69</v>
      </c>
      <c r="D33" s="20" t="s">
        <v>89</v>
      </c>
      <c r="E33" s="7">
        <v>43970</v>
      </c>
      <c r="F33" s="7">
        <v>44326</v>
      </c>
      <c r="G33" s="34"/>
      <c r="H33" s="8">
        <f t="shared" si="2"/>
        <v>44691</v>
      </c>
      <c r="I33" s="11">
        <f t="shared" ca="1" si="0"/>
        <v>98</v>
      </c>
      <c r="J33" s="9" t="str">
        <f t="shared" ca="1" si="1"/>
        <v>NOT DUE</v>
      </c>
      <c r="K33" s="14"/>
      <c r="L33" s="10"/>
    </row>
    <row r="34" spans="1:12" ht="25.5" x14ac:dyDescent="0.25">
      <c r="A34" s="9" t="s">
        <v>157</v>
      </c>
      <c r="B34" s="31" t="s">
        <v>70</v>
      </c>
      <c r="C34" s="31" t="s">
        <v>71</v>
      </c>
      <c r="D34" s="20" t="s">
        <v>89</v>
      </c>
      <c r="E34" s="7">
        <v>43970</v>
      </c>
      <c r="F34" s="7">
        <v>44326</v>
      </c>
      <c r="G34" s="34"/>
      <c r="H34" s="8">
        <f t="shared" si="2"/>
        <v>44691</v>
      </c>
      <c r="I34" s="11">
        <f t="shared" ca="1" si="0"/>
        <v>98</v>
      </c>
      <c r="J34" s="9" t="str">
        <f t="shared" ca="1" si="1"/>
        <v>NOT DUE</v>
      </c>
      <c r="K34" s="14"/>
      <c r="L34" s="10"/>
    </row>
    <row r="35" spans="1:12" x14ac:dyDescent="0.25">
      <c r="A35" s="9" t="s">
        <v>158</v>
      </c>
      <c r="B35" s="31" t="s">
        <v>70</v>
      </c>
      <c r="C35" s="31" t="s">
        <v>72</v>
      </c>
      <c r="D35" s="20" t="s">
        <v>89</v>
      </c>
      <c r="E35" s="7">
        <v>43970</v>
      </c>
      <c r="F35" s="7">
        <v>44326</v>
      </c>
      <c r="G35" s="34"/>
      <c r="H35" s="8">
        <f t="shared" si="2"/>
        <v>44691</v>
      </c>
      <c r="I35" s="11">
        <f t="shared" ca="1" si="0"/>
        <v>98</v>
      </c>
      <c r="J35" s="9" t="str">
        <f t="shared" ca="1" si="1"/>
        <v>NOT DUE</v>
      </c>
      <c r="K35" s="14"/>
      <c r="L35" s="10"/>
    </row>
    <row r="36" spans="1:12" x14ac:dyDescent="0.25">
      <c r="A36" s="9" t="s">
        <v>159</v>
      </c>
      <c r="B36" s="31" t="s">
        <v>73</v>
      </c>
      <c r="C36" s="31" t="s">
        <v>74</v>
      </c>
      <c r="D36" s="20" t="s">
        <v>89</v>
      </c>
      <c r="E36" s="7">
        <v>43970</v>
      </c>
      <c r="F36" s="7">
        <v>44326</v>
      </c>
      <c r="G36" s="34"/>
      <c r="H36" s="8">
        <f t="shared" si="2"/>
        <v>44691</v>
      </c>
      <c r="I36" s="11">
        <f t="shared" ca="1" si="0"/>
        <v>98</v>
      </c>
      <c r="J36" s="9" t="str">
        <f t="shared" ca="1" si="1"/>
        <v>NOT DUE</v>
      </c>
      <c r="K36" s="14"/>
      <c r="L36" s="10"/>
    </row>
    <row r="37" spans="1:12" x14ac:dyDescent="0.25">
      <c r="A37" s="9" t="s">
        <v>160</v>
      </c>
      <c r="B37" s="31" t="s">
        <v>73</v>
      </c>
      <c r="C37" s="31" t="s">
        <v>75</v>
      </c>
      <c r="D37" s="20" t="s">
        <v>89</v>
      </c>
      <c r="E37" s="7">
        <v>43970</v>
      </c>
      <c r="F37" s="7">
        <v>44326</v>
      </c>
      <c r="G37" s="34"/>
      <c r="H37" s="8">
        <f t="shared" si="2"/>
        <v>44691</v>
      </c>
      <c r="I37" s="11">
        <f t="shared" ca="1" si="0"/>
        <v>98</v>
      </c>
      <c r="J37" s="9" t="str">
        <f t="shared" ca="1" si="1"/>
        <v>NOT DUE</v>
      </c>
      <c r="K37" s="14"/>
      <c r="L37" s="10"/>
    </row>
    <row r="38" spans="1:12" ht="38.25" x14ac:dyDescent="0.25">
      <c r="A38" s="9" t="s">
        <v>161</v>
      </c>
      <c r="B38" s="31" t="s">
        <v>76</v>
      </c>
      <c r="C38" s="31" t="s">
        <v>77</v>
      </c>
      <c r="D38" s="20" t="s">
        <v>89</v>
      </c>
      <c r="E38" s="7">
        <v>43970</v>
      </c>
      <c r="F38" s="7">
        <v>44326</v>
      </c>
      <c r="G38" s="34"/>
      <c r="H38" s="8">
        <f t="shared" si="2"/>
        <v>44691</v>
      </c>
      <c r="I38" s="11">
        <f t="shared" ca="1" si="0"/>
        <v>98</v>
      </c>
      <c r="J38" s="9" t="str">
        <f t="shared" ca="1" si="1"/>
        <v>NOT DUE</v>
      </c>
      <c r="K38" s="14"/>
      <c r="L38" s="10"/>
    </row>
    <row r="39" spans="1:12" ht="25.5" x14ac:dyDescent="0.25">
      <c r="A39" s="9" t="s">
        <v>162</v>
      </c>
      <c r="B39" s="31" t="s">
        <v>78</v>
      </c>
      <c r="C39" s="31" t="s">
        <v>79</v>
      </c>
      <c r="D39" s="20" t="s">
        <v>89</v>
      </c>
      <c r="E39" s="7">
        <v>43970</v>
      </c>
      <c r="F39" s="7">
        <v>44326</v>
      </c>
      <c r="G39" s="34"/>
      <c r="H39" s="8">
        <f t="shared" si="2"/>
        <v>44691</v>
      </c>
      <c r="I39" s="11">
        <f t="shared" ca="1" si="0"/>
        <v>98</v>
      </c>
      <c r="J39" s="9" t="str">
        <f t="shared" ca="1" si="1"/>
        <v>NOT DUE</v>
      </c>
      <c r="K39" s="14"/>
      <c r="L39" s="10"/>
    </row>
    <row r="40" spans="1:12" ht="38.25" x14ac:dyDescent="0.25">
      <c r="A40" s="9" t="s">
        <v>163</v>
      </c>
      <c r="B40" s="31" t="s">
        <v>80</v>
      </c>
      <c r="C40" s="31" t="s">
        <v>81</v>
      </c>
      <c r="D40" s="20" t="s">
        <v>89</v>
      </c>
      <c r="E40" s="7">
        <v>43970</v>
      </c>
      <c r="F40" s="7">
        <v>44326</v>
      </c>
      <c r="G40" s="34"/>
      <c r="H40" s="8">
        <f t="shared" si="2"/>
        <v>44691</v>
      </c>
      <c r="I40" s="11">
        <f t="shared" ca="1" si="0"/>
        <v>98</v>
      </c>
      <c r="J40" s="9" t="str">
        <f t="shared" ca="1" si="1"/>
        <v>NOT DUE</v>
      </c>
      <c r="K40" s="14"/>
      <c r="L40" s="10"/>
    </row>
    <row r="41" spans="1:12" ht="38.25" x14ac:dyDescent="0.25">
      <c r="A41" s="9" t="s">
        <v>164</v>
      </c>
      <c r="B41" s="31" t="s">
        <v>80</v>
      </c>
      <c r="C41" s="31" t="s">
        <v>82</v>
      </c>
      <c r="D41" s="20" t="s">
        <v>89</v>
      </c>
      <c r="E41" s="7">
        <v>43970</v>
      </c>
      <c r="F41" s="7">
        <v>44326</v>
      </c>
      <c r="G41" s="34"/>
      <c r="H41" s="8">
        <f t="shared" si="2"/>
        <v>44691</v>
      </c>
      <c r="I41" s="11">
        <f t="shared" ca="1" si="0"/>
        <v>98</v>
      </c>
      <c r="J41" s="9" t="str">
        <f t="shared" ca="1" si="1"/>
        <v>NOT DUE</v>
      </c>
      <c r="K41" s="14"/>
      <c r="L41" s="10"/>
    </row>
    <row r="42" spans="1:12" ht="25.5" x14ac:dyDescent="0.25">
      <c r="A42" s="9" t="s">
        <v>165</v>
      </c>
      <c r="B42" s="31" t="s">
        <v>83</v>
      </c>
      <c r="C42" s="31" t="s">
        <v>81</v>
      </c>
      <c r="D42" s="20" t="s">
        <v>89</v>
      </c>
      <c r="E42" s="7">
        <v>43970</v>
      </c>
      <c r="F42" s="7">
        <v>44326</v>
      </c>
      <c r="G42" s="34"/>
      <c r="H42" s="8">
        <f t="shared" si="2"/>
        <v>44691</v>
      </c>
      <c r="I42" s="11">
        <f t="shared" ca="1" si="0"/>
        <v>98</v>
      </c>
      <c r="J42" s="9" t="str">
        <f t="shared" ca="1" si="1"/>
        <v>NOT DUE</v>
      </c>
      <c r="K42" s="14"/>
      <c r="L42" s="10"/>
    </row>
    <row r="43" spans="1:12" ht="25.5" x14ac:dyDescent="0.25">
      <c r="A43" s="9" t="s">
        <v>166</v>
      </c>
      <c r="B43" s="31" t="s">
        <v>84</v>
      </c>
      <c r="C43" s="31" t="s">
        <v>85</v>
      </c>
      <c r="D43" s="20" t="s">
        <v>89</v>
      </c>
      <c r="E43" s="7">
        <v>43970</v>
      </c>
      <c r="F43" s="7">
        <v>44326</v>
      </c>
      <c r="G43" s="34"/>
      <c r="H43" s="8">
        <f t="shared" si="2"/>
        <v>44691</v>
      </c>
      <c r="I43" s="11">
        <f t="shared" ca="1" si="0"/>
        <v>98</v>
      </c>
      <c r="J43" s="9" t="str">
        <f t="shared" ca="1" si="1"/>
        <v>NOT DUE</v>
      </c>
      <c r="K43" s="14"/>
      <c r="L43" s="10"/>
    </row>
    <row r="44" spans="1:12" ht="25.5" x14ac:dyDescent="0.25">
      <c r="A44" s="9" t="s">
        <v>3078</v>
      </c>
      <c r="B44" s="31" t="s">
        <v>86</v>
      </c>
      <c r="C44" s="31" t="s">
        <v>87</v>
      </c>
      <c r="D44" s="20" t="s">
        <v>89</v>
      </c>
      <c r="E44" s="7">
        <v>43970</v>
      </c>
      <c r="F44" s="7">
        <v>44326</v>
      </c>
      <c r="G44" s="34"/>
      <c r="H44" s="8">
        <f t="shared" si="2"/>
        <v>44691</v>
      </c>
      <c r="I44" s="11">
        <f t="shared" ca="1" si="0"/>
        <v>98</v>
      </c>
      <c r="J44" s="9" t="str">
        <f t="shared" ca="1" si="1"/>
        <v>NOT DUE</v>
      </c>
      <c r="K44" s="14"/>
      <c r="L44" s="10"/>
    </row>
    <row r="49" spans="2:8" x14ac:dyDescent="0.25">
      <c r="B49" t="s">
        <v>1414</v>
      </c>
      <c r="D49" s="27" t="s">
        <v>1415</v>
      </c>
      <c r="G49" t="s">
        <v>1416</v>
      </c>
    </row>
    <row r="52" spans="2:8" x14ac:dyDescent="0.25">
      <c r="C52" s="71"/>
      <c r="G52" s="72"/>
      <c r="H52" s="72"/>
    </row>
    <row r="53" spans="2:8" x14ac:dyDescent="0.25">
      <c r="B53" s="23"/>
      <c r="C53" s="69"/>
      <c r="D53" s="155"/>
      <c r="E53" s="72"/>
      <c r="G53" s="194"/>
      <c r="H53" s="194"/>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3:H53"/>
    <mergeCell ref="G54:H54"/>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2559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2560</v>
      </c>
      <c r="B8" s="31" t="s">
        <v>1999</v>
      </c>
      <c r="C8" s="31" t="s">
        <v>2000</v>
      </c>
      <c r="D8" s="20" t="s">
        <v>3075</v>
      </c>
      <c r="E8" s="7">
        <v>43970</v>
      </c>
      <c r="F8" s="7">
        <v>43970</v>
      </c>
      <c r="G8" s="13"/>
      <c r="H8" s="8">
        <f>F8+900</f>
        <v>44870</v>
      </c>
      <c r="I8" s="11">
        <f t="shared" ref="I8:I16" ca="1" si="0">IF(ISBLANK(H8),"",H8-DATE(YEAR(NOW()),MONTH(NOW()),DAY(NOW())))</f>
        <v>277</v>
      </c>
      <c r="J8" s="9" t="str">
        <f t="shared" ref="J8:J16" ca="1" si="1">IF(I8="","",IF(I8&lt;0,"OVERDUE","NOT DUE"))</f>
        <v>NOT DUE</v>
      </c>
      <c r="K8" s="20"/>
      <c r="L8" s="10" t="s">
        <v>3089</v>
      </c>
    </row>
    <row r="9" spans="1:12" ht="25.5" x14ac:dyDescent="0.25">
      <c r="A9" s="9" t="s">
        <v>2561</v>
      </c>
      <c r="B9" s="31" t="s">
        <v>2001</v>
      </c>
      <c r="C9" s="31" t="s">
        <v>2002</v>
      </c>
      <c r="D9" s="20" t="s">
        <v>3075</v>
      </c>
      <c r="E9" s="7">
        <v>43970</v>
      </c>
      <c r="F9" s="7">
        <v>43970</v>
      </c>
      <c r="G9" s="13"/>
      <c r="H9" s="8">
        <f t="shared" ref="H9:H16" si="2">F9+900</f>
        <v>44870</v>
      </c>
      <c r="I9" s="11">
        <f t="shared" ca="1" si="0"/>
        <v>277</v>
      </c>
      <c r="J9" s="9" t="str">
        <f t="shared" ca="1" si="1"/>
        <v>NOT DUE</v>
      </c>
      <c r="K9" s="20"/>
      <c r="L9" s="10"/>
    </row>
    <row r="10" spans="1:12" ht="25.5" x14ac:dyDescent="0.25">
      <c r="A10" s="9" t="s">
        <v>2562</v>
      </c>
      <c r="B10" s="31" t="s">
        <v>2003</v>
      </c>
      <c r="C10" s="31" t="s">
        <v>2002</v>
      </c>
      <c r="D10" s="20" t="s">
        <v>3075</v>
      </c>
      <c r="E10" s="7">
        <v>43970</v>
      </c>
      <c r="F10" s="7">
        <v>43970</v>
      </c>
      <c r="G10" s="13"/>
      <c r="H10" s="8">
        <f t="shared" si="2"/>
        <v>44870</v>
      </c>
      <c r="I10" s="11">
        <f t="shared" ca="1" si="0"/>
        <v>277</v>
      </c>
      <c r="J10" s="9" t="str">
        <f t="shared" ca="1" si="1"/>
        <v>NOT DUE</v>
      </c>
      <c r="K10" s="20"/>
      <c r="L10" s="35"/>
    </row>
    <row r="11" spans="1:12" ht="25.5" x14ac:dyDescent="0.25">
      <c r="A11" s="9" t="s">
        <v>2563</v>
      </c>
      <c r="B11" s="31" t="s">
        <v>2004</v>
      </c>
      <c r="C11" s="31" t="s">
        <v>2002</v>
      </c>
      <c r="D11" s="20" t="s">
        <v>3075</v>
      </c>
      <c r="E11" s="7">
        <v>43970</v>
      </c>
      <c r="F11" s="7">
        <v>43970</v>
      </c>
      <c r="G11" s="13"/>
      <c r="H11" s="8">
        <f t="shared" si="2"/>
        <v>44870</v>
      </c>
      <c r="I11" s="11">
        <f t="shared" ca="1" si="0"/>
        <v>277</v>
      </c>
      <c r="J11" s="9" t="str">
        <f t="shared" ca="1" si="1"/>
        <v>NOT DUE</v>
      </c>
      <c r="K11" s="20"/>
      <c r="L11" s="10"/>
    </row>
    <row r="12" spans="1:12" ht="25.5" x14ac:dyDescent="0.25">
      <c r="A12" s="9" t="s">
        <v>2564</v>
      </c>
      <c r="B12" s="31" t="s">
        <v>2005</v>
      </c>
      <c r="C12" s="31" t="s">
        <v>2002</v>
      </c>
      <c r="D12" s="20" t="s">
        <v>3075</v>
      </c>
      <c r="E12" s="7">
        <v>43970</v>
      </c>
      <c r="F12" s="7">
        <v>43970</v>
      </c>
      <c r="G12" s="13"/>
      <c r="H12" s="8">
        <f t="shared" si="2"/>
        <v>44870</v>
      </c>
      <c r="I12" s="11">
        <f t="shared" ca="1" si="0"/>
        <v>277</v>
      </c>
      <c r="J12" s="9" t="str">
        <f t="shared" ca="1" si="1"/>
        <v>NOT DUE</v>
      </c>
      <c r="K12" s="20"/>
      <c r="L12" s="10"/>
    </row>
    <row r="13" spans="1:12" ht="25.5" x14ac:dyDescent="0.25">
      <c r="A13" s="9" t="s">
        <v>2565</v>
      </c>
      <c r="B13" s="31" t="s">
        <v>2006</v>
      </c>
      <c r="C13" s="31" t="s">
        <v>2002</v>
      </c>
      <c r="D13" s="20" t="s">
        <v>3075</v>
      </c>
      <c r="E13" s="7">
        <v>43970</v>
      </c>
      <c r="F13" s="7">
        <v>43970</v>
      </c>
      <c r="G13" s="13"/>
      <c r="H13" s="8">
        <f t="shared" si="2"/>
        <v>44870</v>
      </c>
      <c r="I13" s="11">
        <f t="shared" ca="1" si="0"/>
        <v>277</v>
      </c>
      <c r="J13" s="9" t="str">
        <f t="shared" ca="1" si="1"/>
        <v>NOT DUE</v>
      </c>
      <c r="K13" s="20"/>
      <c r="L13" s="10"/>
    </row>
    <row r="14" spans="1:12" ht="25.5" x14ac:dyDescent="0.25">
      <c r="A14" s="9" t="s">
        <v>2566</v>
      </c>
      <c r="B14" s="31" t="s">
        <v>1437</v>
      </c>
      <c r="C14" s="31" t="s">
        <v>2007</v>
      </c>
      <c r="D14" s="20" t="s">
        <v>3075</v>
      </c>
      <c r="E14" s="7">
        <v>43970</v>
      </c>
      <c r="F14" s="7">
        <v>43970</v>
      </c>
      <c r="G14" s="13"/>
      <c r="H14" s="8">
        <f t="shared" si="2"/>
        <v>44870</v>
      </c>
      <c r="I14" s="11">
        <f t="shared" ca="1" si="0"/>
        <v>277</v>
      </c>
      <c r="J14" s="9" t="str">
        <f t="shared" ca="1" si="1"/>
        <v>NOT DUE</v>
      </c>
      <c r="K14" s="20"/>
      <c r="L14" s="10"/>
    </row>
    <row r="15" spans="1:12" ht="25.5" x14ac:dyDescent="0.25">
      <c r="A15" s="9" t="s">
        <v>2567</v>
      </c>
      <c r="B15" s="31" t="s">
        <v>2008</v>
      </c>
      <c r="C15" s="31" t="s">
        <v>2009</v>
      </c>
      <c r="D15" s="20" t="s">
        <v>3075</v>
      </c>
      <c r="E15" s="7">
        <v>43970</v>
      </c>
      <c r="F15" s="7">
        <v>43970</v>
      </c>
      <c r="G15" s="13"/>
      <c r="H15" s="8">
        <f t="shared" si="2"/>
        <v>44870</v>
      </c>
      <c r="I15" s="11">
        <f t="shared" ca="1" si="0"/>
        <v>277</v>
      </c>
      <c r="J15" s="9" t="str">
        <f t="shared" ca="1" si="1"/>
        <v>NOT DUE</v>
      </c>
      <c r="K15" s="20"/>
      <c r="L15" s="10"/>
    </row>
    <row r="16" spans="1:12" ht="127.5" x14ac:dyDescent="0.25">
      <c r="A16" s="9" t="s">
        <v>2568</v>
      </c>
      <c r="B16" s="31" t="s">
        <v>2010</v>
      </c>
      <c r="C16" s="31" t="s">
        <v>2558</v>
      </c>
      <c r="D16" s="20" t="s">
        <v>3075</v>
      </c>
      <c r="E16" s="7">
        <v>43970</v>
      </c>
      <c r="F16" s="7">
        <v>43970</v>
      </c>
      <c r="G16" s="13"/>
      <c r="H16" s="8">
        <f t="shared" si="2"/>
        <v>44870</v>
      </c>
      <c r="I16" s="11">
        <f t="shared" ca="1" si="0"/>
        <v>277</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2569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2570</v>
      </c>
      <c r="B8" s="31" t="s">
        <v>1999</v>
      </c>
      <c r="C8" s="31" t="s">
        <v>2000</v>
      </c>
      <c r="D8" s="20" t="s">
        <v>3075</v>
      </c>
      <c r="E8" s="7">
        <v>43970</v>
      </c>
      <c r="F8" s="7">
        <v>43970</v>
      </c>
      <c r="G8" s="13"/>
      <c r="H8" s="8">
        <f>F8+900</f>
        <v>44870</v>
      </c>
      <c r="I8" s="11">
        <f t="shared" ref="I8:I16" ca="1" si="0">IF(ISBLANK(H8),"",H8-DATE(YEAR(NOW()),MONTH(NOW()),DAY(NOW())))</f>
        <v>277</v>
      </c>
      <c r="J8" s="9" t="str">
        <f t="shared" ref="J8:J16" ca="1" si="1">IF(I8="","",IF(I8&lt;0,"OVERDUE","NOT DUE"))</f>
        <v>NOT DUE</v>
      </c>
      <c r="K8" s="20"/>
      <c r="L8" s="10" t="s">
        <v>3089</v>
      </c>
    </row>
    <row r="9" spans="1:12" ht="25.5" x14ac:dyDescent="0.25">
      <c r="A9" s="9" t="s">
        <v>2571</v>
      </c>
      <c r="B9" s="31" t="s">
        <v>2001</v>
      </c>
      <c r="C9" s="31" t="s">
        <v>2002</v>
      </c>
      <c r="D9" s="20" t="s">
        <v>3075</v>
      </c>
      <c r="E9" s="7">
        <v>43970</v>
      </c>
      <c r="F9" s="7">
        <v>43970</v>
      </c>
      <c r="G9" s="13"/>
      <c r="H9" s="8">
        <f t="shared" ref="H9:H15" si="2">F9+900</f>
        <v>44870</v>
      </c>
      <c r="I9" s="11">
        <f t="shared" ca="1" si="0"/>
        <v>277</v>
      </c>
      <c r="J9" s="9" t="str">
        <f t="shared" ca="1" si="1"/>
        <v>NOT DUE</v>
      </c>
      <c r="K9" s="20"/>
      <c r="L9" s="10"/>
    </row>
    <row r="10" spans="1:12" ht="25.5" x14ac:dyDescent="0.25">
      <c r="A10" s="9" t="s">
        <v>2572</v>
      </c>
      <c r="B10" s="31" t="s">
        <v>2003</v>
      </c>
      <c r="C10" s="31" t="s">
        <v>2002</v>
      </c>
      <c r="D10" s="20" t="s">
        <v>3075</v>
      </c>
      <c r="E10" s="7">
        <v>43970</v>
      </c>
      <c r="F10" s="7">
        <v>43970</v>
      </c>
      <c r="G10" s="13"/>
      <c r="H10" s="8">
        <f t="shared" si="2"/>
        <v>44870</v>
      </c>
      <c r="I10" s="11">
        <f t="shared" ca="1" si="0"/>
        <v>277</v>
      </c>
      <c r="J10" s="9" t="str">
        <f t="shared" ca="1" si="1"/>
        <v>NOT DUE</v>
      </c>
      <c r="K10" s="20"/>
      <c r="L10" s="10"/>
    </row>
    <row r="11" spans="1:12" ht="25.5" x14ac:dyDescent="0.25">
      <c r="A11" s="9" t="s">
        <v>2573</v>
      </c>
      <c r="B11" s="31" t="s">
        <v>2004</v>
      </c>
      <c r="C11" s="31" t="s">
        <v>2002</v>
      </c>
      <c r="D11" s="20" t="s">
        <v>3075</v>
      </c>
      <c r="E11" s="7">
        <v>43970</v>
      </c>
      <c r="F11" s="7">
        <v>43970</v>
      </c>
      <c r="G11" s="13"/>
      <c r="H11" s="8">
        <f t="shared" si="2"/>
        <v>44870</v>
      </c>
      <c r="I11" s="11">
        <f t="shared" ca="1" si="0"/>
        <v>277</v>
      </c>
      <c r="J11" s="9" t="str">
        <f t="shared" ca="1" si="1"/>
        <v>NOT DUE</v>
      </c>
      <c r="K11" s="20"/>
      <c r="L11" s="10"/>
    </row>
    <row r="12" spans="1:12" ht="25.5" x14ac:dyDescent="0.25">
      <c r="A12" s="9" t="s">
        <v>2574</v>
      </c>
      <c r="B12" s="31" t="s">
        <v>2005</v>
      </c>
      <c r="C12" s="31" t="s">
        <v>2002</v>
      </c>
      <c r="D12" s="20" t="s">
        <v>3075</v>
      </c>
      <c r="E12" s="7">
        <v>43970</v>
      </c>
      <c r="F12" s="7">
        <v>43970</v>
      </c>
      <c r="G12" s="13"/>
      <c r="H12" s="8">
        <f t="shared" si="2"/>
        <v>44870</v>
      </c>
      <c r="I12" s="11">
        <f t="shared" ca="1" si="0"/>
        <v>277</v>
      </c>
      <c r="J12" s="9" t="str">
        <f t="shared" ca="1" si="1"/>
        <v>NOT DUE</v>
      </c>
      <c r="K12" s="20"/>
      <c r="L12" s="10"/>
    </row>
    <row r="13" spans="1:12" ht="25.5" x14ac:dyDescent="0.25">
      <c r="A13" s="9" t="s">
        <v>2575</v>
      </c>
      <c r="B13" s="31" t="s">
        <v>2006</v>
      </c>
      <c r="C13" s="31" t="s">
        <v>2002</v>
      </c>
      <c r="D13" s="20" t="s">
        <v>3075</v>
      </c>
      <c r="E13" s="7">
        <v>43970</v>
      </c>
      <c r="F13" s="7">
        <v>43970</v>
      </c>
      <c r="G13" s="13"/>
      <c r="H13" s="8">
        <f t="shared" si="2"/>
        <v>44870</v>
      </c>
      <c r="I13" s="11">
        <f t="shared" ca="1" si="0"/>
        <v>277</v>
      </c>
      <c r="J13" s="9" t="str">
        <f t="shared" ca="1" si="1"/>
        <v>NOT DUE</v>
      </c>
      <c r="K13" s="20"/>
      <c r="L13" s="10"/>
    </row>
    <row r="14" spans="1:12" ht="25.5" x14ac:dyDescent="0.25">
      <c r="A14" s="9" t="s">
        <v>2576</v>
      </c>
      <c r="B14" s="31" t="s">
        <v>1437</v>
      </c>
      <c r="C14" s="31" t="s">
        <v>2007</v>
      </c>
      <c r="D14" s="20" t="s">
        <v>3075</v>
      </c>
      <c r="E14" s="7">
        <v>43970</v>
      </c>
      <c r="F14" s="7">
        <v>43970</v>
      </c>
      <c r="G14" s="13"/>
      <c r="H14" s="8">
        <f t="shared" si="2"/>
        <v>44870</v>
      </c>
      <c r="I14" s="11">
        <f t="shared" ca="1" si="0"/>
        <v>277</v>
      </c>
      <c r="J14" s="9" t="str">
        <f t="shared" ca="1" si="1"/>
        <v>NOT DUE</v>
      </c>
      <c r="K14" s="20"/>
      <c r="L14" s="10"/>
    </row>
    <row r="15" spans="1:12" ht="25.5" x14ac:dyDescent="0.25">
      <c r="A15" s="9" t="s">
        <v>2577</v>
      </c>
      <c r="B15" s="31" t="s">
        <v>2008</v>
      </c>
      <c r="C15" s="31" t="s">
        <v>2009</v>
      </c>
      <c r="D15" s="20" t="s">
        <v>3075</v>
      </c>
      <c r="E15" s="7">
        <v>43970</v>
      </c>
      <c r="F15" s="7">
        <v>43970</v>
      </c>
      <c r="G15" s="13"/>
      <c r="H15" s="8">
        <f t="shared" si="2"/>
        <v>44870</v>
      </c>
      <c r="I15" s="11">
        <f t="shared" ca="1" si="0"/>
        <v>277</v>
      </c>
      <c r="J15" s="9" t="str">
        <f t="shared" ca="1" si="1"/>
        <v>NOT DUE</v>
      </c>
      <c r="K15" s="20"/>
      <c r="L15" s="10"/>
    </row>
    <row r="16" spans="1:12" ht="127.5" x14ac:dyDescent="0.25">
      <c r="A16" s="9" t="s">
        <v>2578</v>
      </c>
      <c r="B16" s="31" t="s">
        <v>2010</v>
      </c>
      <c r="C16" s="31" t="s">
        <v>2558</v>
      </c>
      <c r="D16" s="20" t="s">
        <v>3075</v>
      </c>
      <c r="E16" s="7">
        <v>43970</v>
      </c>
      <c r="F16" s="7">
        <v>43970</v>
      </c>
      <c r="G16" s="13"/>
      <c r="H16" s="8">
        <f>F16+900</f>
        <v>44870</v>
      </c>
      <c r="I16" s="11">
        <f t="shared" ca="1" si="0"/>
        <v>277</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154"/>
      <c r="D25" s="193"/>
      <c r="E25" s="193"/>
      <c r="G25" s="191"/>
      <c r="H25" s="191"/>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4">
    <mergeCell ref="A4:B4"/>
    <mergeCell ref="D4:E4"/>
    <mergeCell ref="A5:B5"/>
    <mergeCell ref="G27:H27"/>
    <mergeCell ref="A1:B1"/>
    <mergeCell ref="D1:E1"/>
    <mergeCell ref="A2:B2"/>
    <mergeCell ref="D2:E2"/>
    <mergeCell ref="A3:B3"/>
    <mergeCell ref="D3:E3"/>
    <mergeCell ref="G26:H26"/>
    <mergeCell ref="D25:E25"/>
    <mergeCell ref="G25:H25"/>
    <mergeCell ref="D26:E26"/>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2579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2580</v>
      </c>
      <c r="B8" s="31" t="s">
        <v>1999</v>
      </c>
      <c r="C8" s="31" t="s">
        <v>2000</v>
      </c>
      <c r="D8" s="20" t="s">
        <v>3075</v>
      </c>
      <c r="E8" s="7">
        <v>43970</v>
      </c>
      <c r="F8" s="7">
        <v>43970</v>
      </c>
      <c r="G8" s="13"/>
      <c r="H8" s="8">
        <f>F8+900</f>
        <v>44870</v>
      </c>
      <c r="I8" s="11">
        <f t="shared" ref="I8:I16" ca="1" si="0">IF(ISBLANK(H8),"",H8-DATE(YEAR(NOW()),MONTH(NOW()),DAY(NOW())))</f>
        <v>277</v>
      </c>
      <c r="J8" s="9" t="str">
        <f t="shared" ref="J8:J16" ca="1" si="1">IF(I8="","",IF(I8&lt;0,"OVERDUE","NOT DUE"))</f>
        <v>NOT DUE</v>
      </c>
      <c r="K8" s="20"/>
      <c r="L8" s="10" t="s">
        <v>3089</v>
      </c>
    </row>
    <row r="9" spans="1:12" ht="25.5" x14ac:dyDescent="0.25">
      <c r="A9" s="9" t="s">
        <v>2581</v>
      </c>
      <c r="B9" s="31" t="s">
        <v>2001</v>
      </c>
      <c r="C9" s="31" t="s">
        <v>2002</v>
      </c>
      <c r="D9" s="20" t="s">
        <v>3075</v>
      </c>
      <c r="E9" s="7">
        <v>43970</v>
      </c>
      <c r="F9" s="7">
        <v>43970</v>
      </c>
      <c r="G9" s="13"/>
      <c r="H9" s="8">
        <f t="shared" ref="H9:H16" si="2">F9+900</f>
        <v>44870</v>
      </c>
      <c r="I9" s="11">
        <f t="shared" ca="1" si="0"/>
        <v>277</v>
      </c>
      <c r="J9" s="9" t="str">
        <f t="shared" ca="1" si="1"/>
        <v>NOT DUE</v>
      </c>
      <c r="K9" s="20"/>
      <c r="L9" s="10"/>
    </row>
    <row r="10" spans="1:12" ht="25.5" x14ac:dyDescent="0.25">
      <c r="A10" s="9" t="s">
        <v>2582</v>
      </c>
      <c r="B10" s="31" t="s">
        <v>2003</v>
      </c>
      <c r="C10" s="31" t="s">
        <v>2002</v>
      </c>
      <c r="D10" s="20" t="s">
        <v>3075</v>
      </c>
      <c r="E10" s="7">
        <v>43970</v>
      </c>
      <c r="F10" s="7">
        <v>43970</v>
      </c>
      <c r="G10" s="13"/>
      <c r="H10" s="8">
        <f t="shared" si="2"/>
        <v>44870</v>
      </c>
      <c r="I10" s="11">
        <f t="shared" ca="1" si="0"/>
        <v>277</v>
      </c>
      <c r="J10" s="9" t="str">
        <f t="shared" ca="1" si="1"/>
        <v>NOT DUE</v>
      </c>
      <c r="K10" s="20"/>
      <c r="L10" s="10"/>
    </row>
    <row r="11" spans="1:12" ht="25.5" x14ac:dyDescent="0.25">
      <c r="A11" s="9" t="s">
        <v>2583</v>
      </c>
      <c r="B11" s="31" t="s">
        <v>2004</v>
      </c>
      <c r="C11" s="31" t="s">
        <v>2002</v>
      </c>
      <c r="D11" s="20" t="s">
        <v>3075</v>
      </c>
      <c r="E11" s="7">
        <v>43970</v>
      </c>
      <c r="F11" s="7">
        <v>43970</v>
      </c>
      <c r="G11" s="13"/>
      <c r="H11" s="8">
        <f t="shared" si="2"/>
        <v>44870</v>
      </c>
      <c r="I11" s="11">
        <f t="shared" ca="1" si="0"/>
        <v>277</v>
      </c>
      <c r="J11" s="9" t="str">
        <f t="shared" ca="1" si="1"/>
        <v>NOT DUE</v>
      </c>
      <c r="K11" s="20"/>
      <c r="L11" s="10"/>
    </row>
    <row r="12" spans="1:12" ht="25.5" x14ac:dyDescent="0.25">
      <c r="A12" s="9" t="s">
        <v>2584</v>
      </c>
      <c r="B12" s="31" t="s">
        <v>2005</v>
      </c>
      <c r="C12" s="31" t="s">
        <v>2002</v>
      </c>
      <c r="D12" s="20" t="s">
        <v>3075</v>
      </c>
      <c r="E12" s="7">
        <v>43970</v>
      </c>
      <c r="F12" s="7">
        <v>43970</v>
      </c>
      <c r="G12" s="13"/>
      <c r="H12" s="8">
        <f t="shared" si="2"/>
        <v>44870</v>
      </c>
      <c r="I12" s="11">
        <f t="shared" ca="1" si="0"/>
        <v>277</v>
      </c>
      <c r="J12" s="9" t="str">
        <f t="shared" ca="1" si="1"/>
        <v>NOT DUE</v>
      </c>
      <c r="K12" s="20"/>
      <c r="L12" s="10"/>
    </row>
    <row r="13" spans="1:12" ht="25.5" x14ac:dyDescent="0.25">
      <c r="A13" s="9" t="s">
        <v>2585</v>
      </c>
      <c r="B13" s="31" t="s">
        <v>2006</v>
      </c>
      <c r="C13" s="31" t="s">
        <v>2002</v>
      </c>
      <c r="D13" s="20" t="s">
        <v>3075</v>
      </c>
      <c r="E13" s="7">
        <v>43970</v>
      </c>
      <c r="F13" s="7">
        <v>43970</v>
      </c>
      <c r="G13" s="13"/>
      <c r="H13" s="8">
        <f t="shared" si="2"/>
        <v>44870</v>
      </c>
      <c r="I13" s="11">
        <f t="shared" ca="1" si="0"/>
        <v>277</v>
      </c>
      <c r="J13" s="9" t="str">
        <f t="shared" ca="1" si="1"/>
        <v>NOT DUE</v>
      </c>
      <c r="K13" s="20"/>
      <c r="L13" s="10"/>
    </row>
    <row r="14" spans="1:12" ht="25.5" x14ac:dyDescent="0.25">
      <c r="A14" s="9" t="s">
        <v>2586</v>
      </c>
      <c r="B14" s="31" t="s">
        <v>1437</v>
      </c>
      <c r="C14" s="31" t="s">
        <v>2007</v>
      </c>
      <c r="D14" s="20" t="s">
        <v>3075</v>
      </c>
      <c r="E14" s="7">
        <v>43970</v>
      </c>
      <c r="F14" s="7">
        <v>43970</v>
      </c>
      <c r="G14" s="13"/>
      <c r="H14" s="8">
        <f t="shared" si="2"/>
        <v>44870</v>
      </c>
      <c r="I14" s="11">
        <f t="shared" ca="1" si="0"/>
        <v>277</v>
      </c>
      <c r="J14" s="9" t="str">
        <f t="shared" ca="1" si="1"/>
        <v>NOT DUE</v>
      </c>
      <c r="K14" s="20"/>
      <c r="L14" s="10"/>
    </row>
    <row r="15" spans="1:12" ht="25.5" x14ac:dyDescent="0.25">
      <c r="A15" s="9" t="s">
        <v>2587</v>
      </c>
      <c r="B15" s="31" t="s">
        <v>2008</v>
      </c>
      <c r="C15" s="31" t="s">
        <v>2009</v>
      </c>
      <c r="D15" s="20" t="s">
        <v>3075</v>
      </c>
      <c r="E15" s="7">
        <v>43970</v>
      </c>
      <c r="F15" s="7">
        <v>43970</v>
      </c>
      <c r="G15" s="13"/>
      <c r="H15" s="8">
        <f t="shared" si="2"/>
        <v>44870</v>
      </c>
      <c r="I15" s="11">
        <f t="shared" ca="1" si="0"/>
        <v>277</v>
      </c>
      <c r="J15" s="9" t="str">
        <f t="shared" ca="1" si="1"/>
        <v>NOT DUE</v>
      </c>
      <c r="K15" s="20"/>
      <c r="L15" s="10"/>
    </row>
    <row r="16" spans="1:12" ht="127.5" x14ac:dyDescent="0.25">
      <c r="A16" s="9" t="s">
        <v>2588</v>
      </c>
      <c r="B16" s="31" t="s">
        <v>2010</v>
      </c>
      <c r="C16" s="31" t="s">
        <v>2558</v>
      </c>
      <c r="D16" s="20" t="s">
        <v>3075</v>
      </c>
      <c r="E16" s="7">
        <v>43970</v>
      </c>
      <c r="F16" s="7">
        <v>43970</v>
      </c>
      <c r="G16" s="13"/>
      <c r="H16" s="8">
        <f t="shared" si="2"/>
        <v>44870</v>
      </c>
      <c r="I16" s="11">
        <f t="shared" ca="1" si="0"/>
        <v>277</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2589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2590</v>
      </c>
      <c r="B8" s="31" t="s">
        <v>1999</v>
      </c>
      <c r="C8" s="31" t="s">
        <v>2000</v>
      </c>
      <c r="D8" s="20" t="s">
        <v>3075</v>
      </c>
      <c r="E8" s="7">
        <v>43970</v>
      </c>
      <c r="F8" s="7">
        <v>43970</v>
      </c>
      <c r="G8" s="13"/>
      <c r="H8" s="8">
        <f>F8+900</f>
        <v>44870</v>
      </c>
      <c r="I8" s="11">
        <f t="shared" ref="I8:I16" ca="1" si="0">IF(ISBLANK(H8),"",H8-DATE(YEAR(NOW()),MONTH(NOW()),DAY(NOW())))</f>
        <v>277</v>
      </c>
      <c r="J8" s="9" t="str">
        <f t="shared" ref="J8:J16" ca="1" si="1">IF(I8="","",IF(I8&lt;0,"OVERDUE","NOT DUE"))</f>
        <v>NOT DUE</v>
      </c>
      <c r="K8" s="20"/>
      <c r="L8" s="10" t="s">
        <v>3089</v>
      </c>
    </row>
    <row r="9" spans="1:12" ht="25.5" x14ac:dyDescent="0.25">
      <c r="A9" s="9" t="s">
        <v>2591</v>
      </c>
      <c r="B9" s="31" t="s">
        <v>2001</v>
      </c>
      <c r="C9" s="31" t="s">
        <v>2002</v>
      </c>
      <c r="D9" s="20" t="s">
        <v>3075</v>
      </c>
      <c r="E9" s="7">
        <v>43970</v>
      </c>
      <c r="F9" s="7">
        <v>43970</v>
      </c>
      <c r="G9" s="13"/>
      <c r="H9" s="8">
        <f t="shared" ref="H9:H16" si="2">F9+900</f>
        <v>44870</v>
      </c>
      <c r="I9" s="11">
        <f t="shared" ca="1" si="0"/>
        <v>277</v>
      </c>
      <c r="J9" s="9" t="str">
        <f t="shared" ca="1" si="1"/>
        <v>NOT DUE</v>
      </c>
      <c r="K9" s="20"/>
      <c r="L9" s="10"/>
    </row>
    <row r="10" spans="1:12" ht="25.5" x14ac:dyDescent="0.25">
      <c r="A10" s="9" t="s">
        <v>2592</v>
      </c>
      <c r="B10" s="31" t="s">
        <v>2003</v>
      </c>
      <c r="C10" s="31" t="s">
        <v>2002</v>
      </c>
      <c r="D10" s="20" t="s">
        <v>3075</v>
      </c>
      <c r="E10" s="7">
        <v>43970</v>
      </c>
      <c r="F10" s="7">
        <v>43970</v>
      </c>
      <c r="G10" s="13"/>
      <c r="H10" s="8">
        <f t="shared" si="2"/>
        <v>44870</v>
      </c>
      <c r="I10" s="11">
        <f t="shared" ca="1" si="0"/>
        <v>277</v>
      </c>
      <c r="J10" s="9" t="str">
        <f t="shared" ca="1" si="1"/>
        <v>NOT DUE</v>
      </c>
      <c r="K10" s="20"/>
      <c r="L10" s="35"/>
    </row>
    <row r="11" spans="1:12" ht="25.5" x14ac:dyDescent="0.25">
      <c r="A11" s="9" t="s">
        <v>2593</v>
      </c>
      <c r="B11" s="31" t="s">
        <v>2004</v>
      </c>
      <c r="C11" s="31" t="s">
        <v>2002</v>
      </c>
      <c r="D11" s="20" t="s">
        <v>3075</v>
      </c>
      <c r="E11" s="7">
        <v>43970</v>
      </c>
      <c r="F11" s="7">
        <v>43970</v>
      </c>
      <c r="G11" s="13"/>
      <c r="H11" s="8">
        <f t="shared" si="2"/>
        <v>44870</v>
      </c>
      <c r="I11" s="11">
        <f t="shared" ca="1" si="0"/>
        <v>277</v>
      </c>
      <c r="J11" s="9" t="str">
        <f t="shared" ca="1" si="1"/>
        <v>NOT DUE</v>
      </c>
      <c r="K11" s="20"/>
      <c r="L11" s="10"/>
    </row>
    <row r="12" spans="1:12" ht="25.5" x14ac:dyDescent="0.25">
      <c r="A12" s="9" t="s">
        <v>2594</v>
      </c>
      <c r="B12" s="31" t="s">
        <v>2005</v>
      </c>
      <c r="C12" s="31" t="s">
        <v>2002</v>
      </c>
      <c r="D12" s="20" t="s">
        <v>3075</v>
      </c>
      <c r="E12" s="7">
        <v>43970</v>
      </c>
      <c r="F12" s="7">
        <v>43970</v>
      </c>
      <c r="G12" s="13"/>
      <c r="H12" s="8">
        <f t="shared" si="2"/>
        <v>44870</v>
      </c>
      <c r="I12" s="11">
        <f t="shared" ca="1" si="0"/>
        <v>277</v>
      </c>
      <c r="J12" s="9" t="str">
        <f t="shared" ca="1" si="1"/>
        <v>NOT DUE</v>
      </c>
      <c r="K12" s="20"/>
      <c r="L12" s="10"/>
    </row>
    <row r="13" spans="1:12" ht="25.5" x14ac:dyDescent="0.25">
      <c r="A13" s="9" t="s">
        <v>2595</v>
      </c>
      <c r="B13" s="31" t="s">
        <v>2006</v>
      </c>
      <c r="C13" s="31" t="s">
        <v>2002</v>
      </c>
      <c r="D13" s="20" t="s">
        <v>3075</v>
      </c>
      <c r="E13" s="7">
        <v>43970</v>
      </c>
      <c r="F13" s="7">
        <v>43970</v>
      </c>
      <c r="G13" s="13"/>
      <c r="H13" s="8">
        <f t="shared" si="2"/>
        <v>44870</v>
      </c>
      <c r="I13" s="11">
        <f t="shared" ca="1" si="0"/>
        <v>277</v>
      </c>
      <c r="J13" s="9" t="str">
        <f t="shared" ca="1" si="1"/>
        <v>NOT DUE</v>
      </c>
      <c r="K13" s="20"/>
      <c r="L13" s="10"/>
    </row>
    <row r="14" spans="1:12" ht="25.5" x14ac:dyDescent="0.25">
      <c r="A14" s="9" t="s">
        <v>2596</v>
      </c>
      <c r="B14" s="31" t="s">
        <v>1437</v>
      </c>
      <c r="C14" s="31" t="s">
        <v>2007</v>
      </c>
      <c r="D14" s="20" t="s">
        <v>3075</v>
      </c>
      <c r="E14" s="7">
        <v>43970</v>
      </c>
      <c r="F14" s="7">
        <v>43970</v>
      </c>
      <c r="G14" s="13"/>
      <c r="H14" s="8">
        <f t="shared" si="2"/>
        <v>44870</v>
      </c>
      <c r="I14" s="11">
        <f t="shared" ca="1" si="0"/>
        <v>277</v>
      </c>
      <c r="J14" s="9" t="str">
        <f t="shared" ca="1" si="1"/>
        <v>NOT DUE</v>
      </c>
      <c r="K14" s="20"/>
      <c r="L14" s="10"/>
    </row>
    <row r="15" spans="1:12" ht="25.5" x14ac:dyDescent="0.25">
      <c r="A15" s="9" t="s">
        <v>2597</v>
      </c>
      <c r="B15" s="31" t="s">
        <v>2008</v>
      </c>
      <c r="C15" s="31" t="s">
        <v>2009</v>
      </c>
      <c r="D15" s="20" t="s">
        <v>3075</v>
      </c>
      <c r="E15" s="7">
        <v>43970</v>
      </c>
      <c r="F15" s="7">
        <v>43970</v>
      </c>
      <c r="G15" s="13"/>
      <c r="H15" s="8">
        <f t="shared" si="2"/>
        <v>44870</v>
      </c>
      <c r="I15" s="11">
        <f t="shared" ca="1" si="0"/>
        <v>277</v>
      </c>
      <c r="J15" s="9" t="str">
        <f t="shared" ca="1" si="1"/>
        <v>NOT DUE</v>
      </c>
      <c r="K15" s="20"/>
      <c r="L15" s="10"/>
    </row>
    <row r="16" spans="1:12" ht="127.5" x14ac:dyDescent="0.25">
      <c r="A16" s="9" t="s">
        <v>2598</v>
      </c>
      <c r="B16" s="31" t="s">
        <v>2010</v>
      </c>
      <c r="C16" s="31" t="s">
        <v>2558</v>
      </c>
      <c r="D16" s="20" t="s">
        <v>3075</v>
      </c>
      <c r="E16" s="7">
        <v>43970</v>
      </c>
      <c r="F16" s="7">
        <v>43970</v>
      </c>
      <c r="G16" s="13"/>
      <c r="H16" s="8">
        <f t="shared" si="2"/>
        <v>44870</v>
      </c>
      <c r="I16" s="11">
        <f t="shared" ca="1" si="0"/>
        <v>277</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B1"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2599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2600</v>
      </c>
      <c r="B8" s="31" t="s">
        <v>1999</v>
      </c>
      <c r="C8" s="31" t="s">
        <v>2000</v>
      </c>
      <c r="D8" s="20" t="s">
        <v>3075</v>
      </c>
      <c r="E8" s="7">
        <v>43970</v>
      </c>
      <c r="F8" s="7">
        <v>43970</v>
      </c>
      <c r="G8" s="13"/>
      <c r="H8" s="8">
        <f>F8+900</f>
        <v>44870</v>
      </c>
      <c r="I8" s="11">
        <f t="shared" ref="I8:I16" ca="1" si="0">IF(ISBLANK(H8),"",H8-DATE(YEAR(NOW()),MONTH(NOW()),DAY(NOW())))</f>
        <v>277</v>
      </c>
      <c r="J8" s="9" t="str">
        <f t="shared" ref="J8:J16" ca="1" si="1">IF(I8="","",IF(I8&lt;0,"OVERDUE","NOT DUE"))</f>
        <v>NOT DUE</v>
      </c>
      <c r="K8" s="20"/>
      <c r="L8" s="10" t="s">
        <v>3089</v>
      </c>
    </row>
    <row r="9" spans="1:12" ht="25.5" x14ac:dyDescent="0.25">
      <c r="A9" s="9" t="s">
        <v>2601</v>
      </c>
      <c r="B9" s="31" t="s">
        <v>2001</v>
      </c>
      <c r="C9" s="31" t="s">
        <v>2002</v>
      </c>
      <c r="D9" s="20" t="s">
        <v>3075</v>
      </c>
      <c r="E9" s="7">
        <v>43970</v>
      </c>
      <c r="F9" s="7">
        <v>43970</v>
      </c>
      <c r="G9" s="13"/>
      <c r="H9" s="8">
        <f t="shared" ref="H9:H16" si="2">F9+900</f>
        <v>44870</v>
      </c>
      <c r="I9" s="11">
        <f t="shared" ca="1" si="0"/>
        <v>277</v>
      </c>
      <c r="J9" s="9" t="str">
        <f t="shared" ca="1" si="1"/>
        <v>NOT DUE</v>
      </c>
      <c r="K9" s="20"/>
      <c r="L9" s="10"/>
    </row>
    <row r="10" spans="1:12" ht="25.5" x14ac:dyDescent="0.25">
      <c r="A10" s="9" t="s">
        <v>2602</v>
      </c>
      <c r="B10" s="31" t="s">
        <v>2003</v>
      </c>
      <c r="C10" s="31" t="s">
        <v>2002</v>
      </c>
      <c r="D10" s="20" t="s">
        <v>3075</v>
      </c>
      <c r="E10" s="7">
        <v>43970</v>
      </c>
      <c r="F10" s="7">
        <v>43970</v>
      </c>
      <c r="G10" s="13"/>
      <c r="H10" s="8">
        <f t="shared" si="2"/>
        <v>44870</v>
      </c>
      <c r="I10" s="11">
        <f t="shared" ca="1" si="0"/>
        <v>277</v>
      </c>
      <c r="J10" s="9" t="str">
        <f t="shared" ca="1" si="1"/>
        <v>NOT DUE</v>
      </c>
      <c r="K10" s="20"/>
      <c r="L10" s="35"/>
    </row>
    <row r="11" spans="1:12" ht="25.5" x14ac:dyDescent="0.25">
      <c r="A11" s="9" t="s">
        <v>2603</v>
      </c>
      <c r="B11" s="31" t="s">
        <v>2004</v>
      </c>
      <c r="C11" s="31" t="s">
        <v>2002</v>
      </c>
      <c r="D11" s="20" t="s">
        <v>3075</v>
      </c>
      <c r="E11" s="7">
        <v>43970</v>
      </c>
      <c r="F11" s="7">
        <v>43970</v>
      </c>
      <c r="G11" s="13"/>
      <c r="H11" s="8">
        <f t="shared" si="2"/>
        <v>44870</v>
      </c>
      <c r="I11" s="11">
        <f t="shared" ca="1" si="0"/>
        <v>277</v>
      </c>
      <c r="J11" s="9" t="str">
        <f t="shared" ca="1" si="1"/>
        <v>NOT DUE</v>
      </c>
      <c r="K11" s="20"/>
      <c r="L11" s="10"/>
    </row>
    <row r="12" spans="1:12" ht="25.5" x14ac:dyDescent="0.25">
      <c r="A12" s="9" t="s">
        <v>2604</v>
      </c>
      <c r="B12" s="31" t="s">
        <v>2005</v>
      </c>
      <c r="C12" s="31" t="s">
        <v>2002</v>
      </c>
      <c r="D12" s="20" t="s">
        <v>3075</v>
      </c>
      <c r="E12" s="7">
        <v>43970</v>
      </c>
      <c r="F12" s="7">
        <v>43970</v>
      </c>
      <c r="G12" s="13"/>
      <c r="H12" s="8">
        <f t="shared" si="2"/>
        <v>44870</v>
      </c>
      <c r="I12" s="11">
        <f t="shared" ca="1" si="0"/>
        <v>277</v>
      </c>
      <c r="J12" s="9" t="str">
        <f t="shared" ca="1" si="1"/>
        <v>NOT DUE</v>
      </c>
      <c r="K12" s="20"/>
      <c r="L12" s="10"/>
    </row>
    <row r="13" spans="1:12" ht="25.5" x14ac:dyDescent="0.25">
      <c r="A13" s="9" t="s">
        <v>2605</v>
      </c>
      <c r="B13" s="31" t="s">
        <v>2006</v>
      </c>
      <c r="C13" s="31" t="s">
        <v>2002</v>
      </c>
      <c r="D13" s="20" t="s">
        <v>3075</v>
      </c>
      <c r="E13" s="7">
        <v>43970</v>
      </c>
      <c r="F13" s="7">
        <v>43970</v>
      </c>
      <c r="G13" s="13"/>
      <c r="H13" s="8">
        <f t="shared" si="2"/>
        <v>44870</v>
      </c>
      <c r="I13" s="11">
        <f t="shared" ca="1" si="0"/>
        <v>277</v>
      </c>
      <c r="J13" s="9" t="str">
        <f t="shared" ca="1" si="1"/>
        <v>NOT DUE</v>
      </c>
      <c r="K13" s="20"/>
      <c r="L13" s="10"/>
    </row>
    <row r="14" spans="1:12" ht="25.5" x14ac:dyDescent="0.25">
      <c r="A14" s="9" t="s">
        <v>2606</v>
      </c>
      <c r="B14" s="31" t="s">
        <v>1437</v>
      </c>
      <c r="C14" s="31" t="s">
        <v>2007</v>
      </c>
      <c r="D14" s="20" t="s">
        <v>3075</v>
      </c>
      <c r="E14" s="7">
        <v>43970</v>
      </c>
      <c r="F14" s="7">
        <v>43970</v>
      </c>
      <c r="G14" s="13"/>
      <c r="H14" s="8">
        <f t="shared" si="2"/>
        <v>44870</v>
      </c>
      <c r="I14" s="11">
        <f t="shared" ca="1" si="0"/>
        <v>277</v>
      </c>
      <c r="J14" s="9" t="str">
        <f t="shared" ca="1" si="1"/>
        <v>NOT DUE</v>
      </c>
      <c r="K14" s="20"/>
      <c r="L14" s="10"/>
    </row>
    <row r="15" spans="1:12" ht="25.5" x14ac:dyDescent="0.25">
      <c r="A15" s="9" t="s">
        <v>2607</v>
      </c>
      <c r="B15" s="31" t="s">
        <v>2008</v>
      </c>
      <c r="C15" s="31" t="s">
        <v>2009</v>
      </c>
      <c r="D15" s="20" t="s">
        <v>3075</v>
      </c>
      <c r="E15" s="7">
        <v>43970</v>
      </c>
      <c r="F15" s="7">
        <v>43970</v>
      </c>
      <c r="G15" s="13"/>
      <c r="H15" s="8">
        <f t="shared" si="2"/>
        <v>44870</v>
      </c>
      <c r="I15" s="11">
        <f t="shared" ca="1" si="0"/>
        <v>277</v>
      </c>
      <c r="J15" s="9" t="str">
        <f t="shared" ca="1" si="1"/>
        <v>NOT DUE</v>
      </c>
      <c r="K15" s="20"/>
      <c r="L15" s="10"/>
    </row>
    <row r="16" spans="1:12" ht="127.5" x14ac:dyDescent="0.25">
      <c r="A16" s="9" t="s">
        <v>2608</v>
      </c>
      <c r="B16" s="31" t="s">
        <v>2010</v>
      </c>
      <c r="C16" s="31" t="s">
        <v>2558</v>
      </c>
      <c r="D16" s="20" t="s">
        <v>3075</v>
      </c>
      <c r="E16" s="7">
        <v>43970</v>
      </c>
      <c r="F16" s="7">
        <v>43970</v>
      </c>
      <c r="G16" s="13"/>
      <c r="H16" s="8">
        <f t="shared" si="2"/>
        <v>44870</v>
      </c>
      <c r="I16" s="11">
        <f t="shared" ca="1" si="0"/>
        <v>277</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H12" sqref="H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2014</v>
      </c>
      <c r="D3" s="190" t="s">
        <v>9</v>
      </c>
      <c r="E3" s="190"/>
      <c r="F3" s="3" t="s">
        <v>2015</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2016</v>
      </c>
      <c r="B8" s="31" t="s">
        <v>2017</v>
      </c>
      <c r="C8" s="31" t="s">
        <v>2282</v>
      </c>
      <c r="D8" s="20" t="s">
        <v>2019</v>
      </c>
      <c r="E8" s="7">
        <v>43970</v>
      </c>
      <c r="F8" s="7">
        <v>44569</v>
      </c>
      <c r="G8" s="13" t="s">
        <v>3298</v>
      </c>
      <c r="H8" s="8">
        <f>F8+30</f>
        <v>44599</v>
      </c>
      <c r="I8" s="11">
        <f t="shared" ref="I8" ca="1" si="0">IF(ISBLANK(H8),"",H8-DATE(YEAR(NOW()),MONTH(NOW()),DAY(NOW())))</f>
        <v>6</v>
      </c>
      <c r="J8" s="9" t="str">
        <f t="shared" ref="J8" ca="1" si="1">IF(I8="","",IF(I8&lt;0,"OVERDUE","NOT DUE"))</f>
        <v>NOT DUE</v>
      </c>
      <c r="K8" s="31"/>
      <c r="L8" s="10" t="s">
        <v>3100</v>
      </c>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1432</v>
      </c>
      <c r="D3" s="190" t="s">
        <v>9</v>
      </c>
      <c r="E3" s="190"/>
      <c r="F3" s="3" t="s">
        <v>2020</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4" x14ac:dyDescent="0.25">
      <c r="A8" s="9" t="s">
        <v>2021</v>
      </c>
      <c r="B8" s="31" t="s">
        <v>2022</v>
      </c>
      <c r="C8" s="31" t="s">
        <v>2023</v>
      </c>
      <c r="D8" s="20" t="s">
        <v>2019</v>
      </c>
      <c r="E8" s="7">
        <v>43970</v>
      </c>
      <c r="F8" s="7">
        <v>44569</v>
      </c>
      <c r="G8" s="13" t="s">
        <v>3298</v>
      </c>
      <c r="H8" s="8">
        <f>F8+30</f>
        <v>44599</v>
      </c>
      <c r="I8" s="11">
        <f t="shared" ref="I8" ca="1" si="0">IF(ISBLANK(H8),"",H8-DATE(YEAR(NOW()),MONTH(NOW()),DAY(NOW())))</f>
        <v>6</v>
      </c>
      <c r="J8" s="9" t="str">
        <f t="shared" ref="J8" ca="1" si="1">IF(I8="","",IF(I8&lt;0,"OVERDUE","NOT DUE"))</f>
        <v>NOT DUE</v>
      </c>
      <c r="K8" s="31"/>
      <c r="L8" s="10" t="s">
        <v>3100</v>
      </c>
    </row>
    <row r="13" spans="1:12" x14ac:dyDescent="0.25">
      <c r="B13" t="s">
        <v>1414</v>
      </c>
      <c r="D13" s="27" t="s">
        <v>1462</v>
      </c>
      <c r="F13" t="s">
        <v>1463</v>
      </c>
    </row>
    <row r="16" spans="1:12" x14ac:dyDescent="0.25">
      <c r="C16" s="71"/>
      <c r="G16" s="72"/>
      <c r="H16" s="72"/>
    </row>
    <row r="17" spans="2:8" x14ac:dyDescent="0.25">
      <c r="B17" s="158"/>
      <c r="C17" s="69"/>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H12" sqref="H12:H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1431</v>
      </c>
      <c r="D3" s="190" t="s">
        <v>9</v>
      </c>
      <c r="E3" s="190"/>
      <c r="F3" s="3" t="s">
        <v>2024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2025</v>
      </c>
      <c r="B8" s="31" t="s">
        <v>2017</v>
      </c>
      <c r="C8" s="31" t="s">
        <v>2018</v>
      </c>
      <c r="D8" s="20" t="s">
        <v>2019</v>
      </c>
      <c r="E8" s="7">
        <v>43970</v>
      </c>
      <c r="F8" s="7">
        <v>44569</v>
      </c>
      <c r="G8" s="13" t="s">
        <v>3298</v>
      </c>
      <c r="H8" s="8">
        <f>F8+30</f>
        <v>44599</v>
      </c>
      <c r="I8" s="11">
        <f t="shared" ref="I8" ca="1" si="0">IF(ISBLANK(H8),"",H8-DATE(YEAR(NOW()),MONTH(NOW()),DAY(NOW())))</f>
        <v>6</v>
      </c>
      <c r="J8" s="9" t="str">
        <f t="shared" ref="J8" ca="1" si="1">IF(I8="","",IF(I8&lt;0,"OVERDUE","NOT DUE"))</f>
        <v>NOT DUE</v>
      </c>
      <c r="K8" s="31"/>
      <c r="L8" s="10" t="s">
        <v>3100</v>
      </c>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1433</v>
      </c>
      <c r="D3" s="190" t="s">
        <v>9</v>
      </c>
      <c r="E3" s="190"/>
      <c r="F3" s="3" t="s">
        <v>2026</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2027</v>
      </c>
      <c r="B8" s="31" t="s">
        <v>2028</v>
      </c>
      <c r="C8" s="31" t="s">
        <v>2029</v>
      </c>
      <c r="D8" s="20" t="s">
        <v>2019</v>
      </c>
      <c r="E8" s="7">
        <v>43970</v>
      </c>
      <c r="F8" s="7">
        <v>44569</v>
      </c>
      <c r="G8" s="13" t="s">
        <v>3298</v>
      </c>
      <c r="H8" s="8">
        <f>F8+30</f>
        <v>44599</v>
      </c>
      <c r="I8" s="11">
        <f t="shared" ref="I8" ca="1" si="0">IF(ISBLANK(H8),"",H8-DATE(YEAR(NOW()),MONTH(NOW()),DAY(NOW())))</f>
        <v>6</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1434</v>
      </c>
      <c r="D3" s="190" t="s">
        <v>9</v>
      </c>
      <c r="E3" s="190"/>
      <c r="F3" s="3" t="s">
        <v>2030</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2031</v>
      </c>
      <c r="B8" s="31" t="s">
        <v>2028</v>
      </c>
      <c r="C8" s="31" t="s">
        <v>2029</v>
      </c>
      <c r="D8" s="20" t="s">
        <v>2019</v>
      </c>
      <c r="E8" s="7">
        <v>43970</v>
      </c>
      <c r="F8" s="7">
        <v>44569</v>
      </c>
      <c r="G8" s="13" t="s">
        <v>3298</v>
      </c>
      <c r="H8" s="8">
        <f>F8+30</f>
        <v>44599</v>
      </c>
      <c r="I8" s="11">
        <f t="shared" ref="I8" ca="1" si="0">IF(ISBLANK(H8),"",H8-DATE(YEAR(NOW()),MONTH(NOW()),DAY(NOW())))</f>
        <v>6</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167</v>
      </c>
      <c r="D3" s="190" t="s">
        <v>9</v>
      </c>
      <c r="E3" s="190"/>
      <c r="F3" s="3" t="s">
        <v>168</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169</v>
      </c>
      <c r="B8" s="31" t="s">
        <v>30</v>
      </c>
      <c r="C8" s="31" t="s">
        <v>31</v>
      </c>
      <c r="D8" s="20" t="s">
        <v>88</v>
      </c>
      <c r="E8" s="7">
        <v>43970</v>
      </c>
      <c r="F8" s="7">
        <v>43961</v>
      </c>
      <c r="G8" s="34"/>
      <c r="H8" s="8">
        <f>F8+(365*4)</f>
        <v>45421</v>
      </c>
      <c r="I8" s="11">
        <f t="shared" ref="I8:I44" ca="1" si="0">IF(ISBLANK(H8),"",H8-DATE(YEAR(NOW()),MONTH(NOW()),DAY(NOW())))</f>
        <v>828</v>
      </c>
      <c r="J8" s="9" t="str">
        <f t="shared" ref="J8:J44" ca="1" si="1">IF(I8="","",IF(I8&lt;0,"OVERDUE","NOT DUE"))</f>
        <v>NOT DUE</v>
      </c>
      <c r="K8" s="30" t="s">
        <v>126</v>
      </c>
      <c r="L8" s="10"/>
    </row>
    <row r="9" spans="1:12" x14ac:dyDescent="0.25">
      <c r="A9" s="9" t="s">
        <v>170</v>
      </c>
      <c r="B9" s="31" t="s">
        <v>32</v>
      </c>
      <c r="C9" s="31" t="s">
        <v>33</v>
      </c>
      <c r="D9" s="20" t="s">
        <v>89</v>
      </c>
      <c r="E9" s="7">
        <v>43970</v>
      </c>
      <c r="F9" s="7">
        <v>44326</v>
      </c>
      <c r="G9" s="34"/>
      <c r="H9" s="8">
        <f>F9+365</f>
        <v>44691</v>
      </c>
      <c r="I9" s="11">
        <f t="shared" ca="1" si="0"/>
        <v>98</v>
      </c>
      <c r="J9" s="9" t="str">
        <f t="shared" ca="1" si="1"/>
        <v>NOT DUE</v>
      </c>
      <c r="K9" s="14"/>
      <c r="L9" s="10"/>
    </row>
    <row r="10" spans="1:12" ht="25.5" x14ac:dyDescent="0.25">
      <c r="A10" s="9" t="s">
        <v>171</v>
      </c>
      <c r="B10" s="31" t="s">
        <v>34</v>
      </c>
      <c r="C10" s="31" t="s">
        <v>35</v>
      </c>
      <c r="D10" s="20" t="s">
        <v>2</v>
      </c>
      <c r="E10" s="7">
        <v>43970</v>
      </c>
      <c r="F10" s="7">
        <v>44566</v>
      </c>
      <c r="G10" s="34"/>
      <c r="H10" s="8">
        <f>F10+30</f>
        <v>44596</v>
      </c>
      <c r="I10" s="11">
        <f t="shared" ca="1" si="0"/>
        <v>3</v>
      </c>
      <c r="J10" s="9" t="str">
        <f t="shared" ca="1" si="1"/>
        <v>NOT DUE</v>
      </c>
      <c r="K10" s="14"/>
      <c r="L10" s="10"/>
    </row>
    <row r="11" spans="1:12" ht="25.5" x14ac:dyDescent="0.25">
      <c r="A11" s="9" t="s">
        <v>172</v>
      </c>
      <c r="B11" s="31" t="s">
        <v>36</v>
      </c>
      <c r="C11" s="31" t="s">
        <v>37</v>
      </c>
      <c r="D11" s="20" t="s">
        <v>89</v>
      </c>
      <c r="E11" s="7">
        <v>43970</v>
      </c>
      <c r="F11" s="7">
        <v>44326</v>
      </c>
      <c r="G11" s="34"/>
      <c r="H11" s="8">
        <f t="shared" ref="H11:H44" si="2">F11+365</f>
        <v>44691</v>
      </c>
      <c r="I11" s="11">
        <f t="shared" ca="1" si="0"/>
        <v>98</v>
      </c>
      <c r="J11" s="9" t="str">
        <f t="shared" ca="1" si="1"/>
        <v>NOT DUE</v>
      </c>
      <c r="K11" s="14"/>
      <c r="L11" s="10"/>
    </row>
    <row r="12" spans="1:12" ht="25.5" x14ac:dyDescent="0.25">
      <c r="A12" s="9" t="s">
        <v>173</v>
      </c>
      <c r="B12" s="31" t="s">
        <v>36</v>
      </c>
      <c r="C12" s="31" t="s">
        <v>38</v>
      </c>
      <c r="D12" s="20" t="s">
        <v>89</v>
      </c>
      <c r="E12" s="7">
        <v>43970</v>
      </c>
      <c r="F12" s="7">
        <v>44326</v>
      </c>
      <c r="G12" s="34"/>
      <c r="H12" s="8">
        <f t="shared" si="2"/>
        <v>44691</v>
      </c>
      <c r="I12" s="11">
        <f t="shared" ca="1" si="0"/>
        <v>98</v>
      </c>
      <c r="J12" s="9" t="str">
        <f t="shared" ca="1" si="1"/>
        <v>NOT DUE</v>
      </c>
      <c r="K12" s="14"/>
      <c r="L12" s="10"/>
    </row>
    <row r="13" spans="1:12" ht="25.5" x14ac:dyDescent="0.25">
      <c r="A13" s="9" t="s">
        <v>174</v>
      </c>
      <c r="B13" s="31" t="s">
        <v>39</v>
      </c>
      <c r="C13" s="31" t="s">
        <v>40</v>
      </c>
      <c r="D13" s="20" t="s">
        <v>89</v>
      </c>
      <c r="E13" s="7">
        <v>43970</v>
      </c>
      <c r="F13" s="7">
        <v>44326</v>
      </c>
      <c r="G13" s="34"/>
      <c r="H13" s="8">
        <f t="shared" si="2"/>
        <v>44691</v>
      </c>
      <c r="I13" s="11">
        <f t="shared" ca="1" si="0"/>
        <v>98</v>
      </c>
      <c r="J13" s="9" t="str">
        <f t="shared" ca="1" si="1"/>
        <v>NOT DUE</v>
      </c>
      <c r="K13" s="14"/>
      <c r="L13" s="10"/>
    </row>
    <row r="14" spans="1:12" ht="25.5" x14ac:dyDescent="0.25">
      <c r="A14" s="9" t="s">
        <v>175</v>
      </c>
      <c r="B14" s="31" t="s">
        <v>39</v>
      </c>
      <c r="C14" s="31" t="s">
        <v>41</v>
      </c>
      <c r="D14" s="20" t="s">
        <v>89</v>
      </c>
      <c r="E14" s="7">
        <v>43970</v>
      </c>
      <c r="F14" s="7">
        <v>44326</v>
      </c>
      <c r="G14" s="34"/>
      <c r="H14" s="8">
        <f t="shared" si="2"/>
        <v>44691</v>
      </c>
      <c r="I14" s="11">
        <f t="shared" ca="1" si="0"/>
        <v>98</v>
      </c>
      <c r="J14" s="9" t="str">
        <f t="shared" ca="1" si="1"/>
        <v>NOT DUE</v>
      </c>
      <c r="K14" s="14"/>
      <c r="L14" s="10"/>
    </row>
    <row r="15" spans="1:12" ht="38.25" x14ac:dyDescent="0.25">
      <c r="A15" s="9" t="s">
        <v>176</v>
      </c>
      <c r="B15" s="31" t="s">
        <v>42</v>
      </c>
      <c r="C15" s="31" t="s">
        <v>43</v>
      </c>
      <c r="D15" s="20" t="s">
        <v>89</v>
      </c>
      <c r="E15" s="7">
        <v>43970</v>
      </c>
      <c r="F15" s="7">
        <v>44326</v>
      </c>
      <c r="G15" s="34"/>
      <c r="H15" s="8">
        <f t="shared" si="2"/>
        <v>44691</v>
      </c>
      <c r="I15" s="11">
        <f t="shared" ca="1" si="0"/>
        <v>98</v>
      </c>
      <c r="J15" s="9" t="str">
        <f t="shared" ca="1" si="1"/>
        <v>NOT DUE</v>
      </c>
      <c r="K15" s="14"/>
      <c r="L15" s="10"/>
    </row>
    <row r="16" spans="1:12" ht="38.25" x14ac:dyDescent="0.25">
      <c r="A16" s="9" t="s">
        <v>177</v>
      </c>
      <c r="B16" s="31" t="s">
        <v>42</v>
      </c>
      <c r="C16" s="31" t="s">
        <v>41</v>
      </c>
      <c r="D16" s="20" t="s">
        <v>89</v>
      </c>
      <c r="E16" s="7">
        <v>43970</v>
      </c>
      <c r="F16" s="7">
        <v>44326</v>
      </c>
      <c r="G16" s="34"/>
      <c r="H16" s="8">
        <f t="shared" si="2"/>
        <v>44691</v>
      </c>
      <c r="I16" s="11">
        <f t="shared" ca="1" si="0"/>
        <v>98</v>
      </c>
      <c r="J16" s="9" t="str">
        <f t="shared" ca="1" si="1"/>
        <v>NOT DUE</v>
      </c>
      <c r="K16" s="14"/>
      <c r="L16" s="10"/>
    </row>
    <row r="17" spans="1:12" ht="15" customHeight="1" x14ac:dyDescent="0.25">
      <c r="A17" s="9" t="s">
        <v>178</v>
      </c>
      <c r="B17" s="31" t="s">
        <v>44</v>
      </c>
      <c r="C17" s="31" t="s">
        <v>45</v>
      </c>
      <c r="D17" s="20" t="s">
        <v>89</v>
      </c>
      <c r="E17" s="7">
        <v>43970</v>
      </c>
      <c r="F17" s="7">
        <v>44326</v>
      </c>
      <c r="G17" s="34"/>
      <c r="H17" s="8">
        <f t="shared" si="2"/>
        <v>44691</v>
      </c>
      <c r="I17" s="11">
        <f t="shared" ca="1" si="0"/>
        <v>98</v>
      </c>
      <c r="J17" s="9" t="str">
        <f t="shared" ca="1" si="1"/>
        <v>NOT DUE</v>
      </c>
      <c r="K17" s="14"/>
      <c r="L17" s="10"/>
    </row>
    <row r="18" spans="1:12" ht="25.5" x14ac:dyDescent="0.25">
      <c r="A18" s="9" t="s">
        <v>179</v>
      </c>
      <c r="B18" s="31" t="s">
        <v>46</v>
      </c>
      <c r="C18" s="31" t="s">
        <v>47</v>
      </c>
      <c r="D18" s="20" t="s">
        <v>89</v>
      </c>
      <c r="E18" s="7">
        <v>43970</v>
      </c>
      <c r="F18" s="7">
        <v>44326</v>
      </c>
      <c r="G18" s="34"/>
      <c r="H18" s="8">
        <f t="shared" si="2"/>
        <v>44691</v>
      </c>
      <c r="I18" s="11">
        <f t="shared" ca="1" si="0"/>
        <v>98</v>
      </c>
      <c r="J18" s="9" t="str">
        <f t="shared" ca="1" si="1"/>
        <v>NOT DUE</v>
      </c>
      <c r="K18" s="14"/>
      <c r="L18" s="10"/>
    </row>
    <row r="19" spans="1:12" ht="25.5" x14ac:dyDescent="0.25">
      <c r="A19" s="9" t="s">
        <v>180</v>
      </c>
      <c r="B19" s="31" t="s">
        <v>48</v>
      </c>
      <c r="C19" s="31" t="s">
        <v>49</v>
      </c>
      <c r="D19" s="20" t="s">
        <v>89</v>
      </c>
      <c r="E19" s="7">
        <v>43970</v>
      </c>
      <c r="F19" s="7">
        <v>44326</v>
      </c>
      <c r="G19" s="34"/>
      <c r="H19" s="8">
        <f t="shared" si="2"/>
        <v>44691</v>
      </c>
      <c r="I19" s="11">
        <f t="shared" ca="1" si="0"/>
        <v>98</v>
      </c>
      <c r="J19" s="9" t="str">
        <f t="shared" ca="1" si="1"/>
        <v>NOT DUE</v>
      </c>
      <c r="K19" s="14"/>
      <c r="L19" s="10"/>
    </row>
    <row r="20" spans="1:12" x14ac:dyDescent="0.25">
      <c r="A20" s="9" t="s">
        <v>181</v>
      </c>
      <c r="B20" s="31" t="s">
        <v>50</v>
      </c>
      <c r="C20" s="31" t="s">
        <v>51</v>
      </c>
      <c r="D20" s="20" t="s">
        <v>89</v>
      </c>
      <c r="E20" s="7">
        <v>43970</v>
      </c>
      <c r="F20" s="7">
        <v>44326</v>
      </c>
      <c r="G20" s="34"/>
      <c r="H20" s="8">
        <f t="shared" si="2"/>
        <v>44691</v>
      </c>
      <c r="I20" s="11">
        <f t="shared" ca="1" si="0"/>
        <v>98</v>
      </c>
      <c r="J20" s="9" t="str">
        <f t="shared" ca="1" si="1"/>
        <v>NOT DUE</v>
      </c>
      <c r="K20" s="14"/>
      <c r="L20" s="10"/>
    </row>
    <row r="21" spans="1:12" x14ac:dyDescent="0.25">
      <c r="A21" s="9" t="s">
        <v>182</v>
      </c>
      <c r="B21" s="31" t="s">
        <v>52</v>
      </c>
      <c r="C21" s="31" t="s">
        <v>53</v>
      </c>
      <c r="D21" s="20" t="s">
        <v>89</v>
      </c>
      <c r="E21" s="7">
        <v>43970</v>
      </c>
      <c r="F21" s="7">
        <v>44326</v>
      </c>
      <c r="G21" s="34"/>
      <c r="H21" s="8">
        <f t="shared" si="2"/>
        <v>44691</v>
      </c>
      <c r="I21" s="11">
        <f t="shared" ca="1" si="0"/>
        <v>98</v>
      </c>
      <c r="J21" s="9" t="str">
        <f t="shared" ca="1" si="1"/>
        <v>NOT DUE</v>
      </c>
      <c r="K21" s="14"/>
      <c r="L21" s="10"/>
    </row>
    <row r="22" spans="1:12" ht="25.5" x14ac:dyDescent="0.25">
      <c r="A22" s="9" t="s">
        <v>183</v>
      </c>
      <c r="B22" s="31" t="s">
        <v>54</v>
      </c>
      <c r="C22" s="31" t="s">
        <v>55</v>
      </c>
      <c r="D22" s="20" t="s">
        <v>89</v>
      </c>
      <c r="E22" s="7">
        <v>43970</v>
      </c>
      <c r="F22" s="7">
        <v>44326</v>
      </c>
      <c r="G22" s="34"/>
      <c r="H22" s="8">
        <f t="shared" si="2"/>
        <v>44691</v>
      </c>
      <c r="I22" s="11">
        <f t="shared" ca="1" si="0"/>
        <v>98</v>
      </c>
      <c r="J22" s="9" t="str">
        <f t="shared" ca="1" si="1"/>
        <v>NOT DUE</v>
      </c>
      <c r="K22" s="14"/>
      <c r="L22" s="10"/>
    </row>
    <row r="23" spans="1:12" ht="15" customHeight="1" x14ac:dyDescent="0.25">
      <c r="A23" s="9" t="s">
        <v>184</v>
      </c>
      <c r="B23" s="31" t="s">
        <v>56</v>
      </c>
      <c r="C23" s="31" t="s">
        <v>57</v>
      </c>
      <c r="D23" s="20" t="s">
        <v>89</v>
      </c>
      <c r="E23" s="7">
        <v>43970</v>
      </c>
      <c r="F23" s="7">
        <v>44326</v>
      </c>
      <c r="G23" s="34"/>
      <c r="H23" s="8">
        <f t="shared" si="2"/>
        <v>44691</v>
      </c>
      <c r="I23" s="11">
        <f t="shared" ca="1" si="0"/>
        <v>98</v>
      </c>
      <c r="J23" s="9" t="str">
        <f t="shared" ca="1" si="1"/>
        <v>NOT DUE</v>
      </c>
      <c r="K23" s="14"/>
      <c r="L23" s="10"/>
    </row>
    <row r="24" spans="1:12" x14ac:dyDescent="0.25">
      <c r="A24" s="9" t="s">
        <v>185</v>
      </c>
      <c r="B24" s="31" t="s">
        <v>52</v>
      </c>
      <c r="C24" s="31" t="s">
        <v>58</v>
      </c>
      <c r="D24" s="20" t="s">
        <v>89</v>
      </c>
      <c r="E24" s="7">
        <v>43970</v>
      </c>
      <c r="F24" s="7">
        <v>44326</v>
      </c>
      <c r="G24" s="34"/>
      <c r="H24" s="8">
        <f t="shared" si="2"/>
        <v>44691</v>
      </c>
      <c r="I24" s="11">
        <f t="shared" ca="1" si="0"/>
        <v>98</v>
      </c>
      <c r="J24" s="9" t="str">
        <f t="shared" ca="1" si="1"/>
        <v>NOT DUE</v>
      </c>
      <c r="K24" s="14"/>
      <c r="L24" s="10"/>
    </row>
    <row r="25" spans="1:12" x14ac:dyDescent="0.25">
      <c r="A25" s="9" t="s">
        <v>186</v>
      </c>
      <c r="B25" s="31" t="s">
        <v>59</v>
      </c>
      <c r="C25" s="31" t="s">
        <v>60</v>
      </c>
      <c r="D25" s="20" t="s">
        <v>89</v>
      </c>
      <c r="E25" s="7">
        <v>43970</v>
      </c>
      <c r="F25" s="7">
        <v>44326</v>
      </c>
      <c r="G25" s="34"/>
      <c r="H25" s="8">
        <f t="shared" si="2"/>
        <v>44691</v>
      </c>
      <c r="I25" s="11">
        <f t="shared" ca="1" si="0"/>
        <v>98</v>
      </c>
      <c r="J25" s="9" t="str">
        <f t="shared" ca="1" si="1"/>
        <v>NOT DUE</v>
      </c>
      <c r="K25" s="14"/>
      <c r="L25" s="10"/>
    </row>
    <row r="26" spans="1:12" ht="25.5" x14ac:dyDescent="0.25">
      <c r="A26" s="9" t="s">
        <v>187</v>
      </c>
      <c r="B26" s="31" t="s">
        <v>61</v>
      </c>
      <c r="C26" s="31" t="s">
        <v>62</v>
      </c>
      <c r="D26" s="20" t="s">
        <v>89</v>
      </c>
      <c r="E26" s="7">
        <v>43970</v>
      </c>
      <c r="F26" s="7">
        <v>44326</v>
      </c>
      <c r="G26" s="34"/>
      <c r="H26" s="8">
        <f t="shared" si="2"/>
        <v>44691</v>
      </c>
      <c r="I26" s="11">
        <f t="shared" ca="1" si="0"/>
        <v>98</v>
      </c>
      <c r="J26" s="9" t="str">
        <f t="shared" ca="1" si="1"/>
        <v>NOT DUE</v>
      </c>
      <c r="K26" s="14"/>
      <c r="L26" s="10"/>
    </row>
    <row r="27" spans="1:12" ht="25.5" x14ac:dyDescent="0.25">
      <c r="A27" s="9" t="s">
        <v>188</v>
      </c>
      <c r="B27" s="31" t="s">
        <v>63</v>
      </c>
      <c r="C27" s="31" t="s">
        <v>38</v>
      </c>
      <c r="D27" s="20" t="s">
        <v>89</v>
      </c>
      <c r="E27" s="7">
        <v>43970</v>
      </c>
      <c r="F27" s="7">
        <v>44326</v>
      </c>
      <c r="G27" s="34"/>
      <c r="H27" s="8">
        <f t="shared" si="2"/>
        <v>44691</v>
      </c>
      <c r="I27" s="11">
        <f t="shared" ca="1" si="0"/>
        <v>98</v>
      </c>
      <c r="J27" s="9" t="str">
        <f t="shared" ca="1" si="1"/>
        <v>NOT DUE</v>
      </c>
      <c r="K27" s="14"/>
      <c r="L27" s="10"/>
    </row>
    <row r="28" spans="1:12" ht="25.5" x14ac:dyDescent="0.25">
      <c r="A28" s="9" t="s">
        <v>189</v>
      </c>
      <c r="B28" s="31" t="s">
        <v>63</v>
      </c>
      <c r="C28" s="31" t="s">
        <v>64</v>
      </c>
      <c r="D28" s="20" t="s">
        <v>89</v>
      </c>
      <c r="E28" s="7">
        <v>43970</v>
      </c>
      <c r="F28" s="7">
        <v>44326</v>
      </c>
      <c r="G28" s="34"/>
      <c r="H28" s="8">
        <f t="shared" si="2"/>
        <v>44691</v>
      </c>
      <c r="I28" s="11">
        <f t="shared" ca="1" si="0"/>
        <v>98</v>
      </c>
      <c r="J28" s="9" t="str">
        <f t="shared" ca="1" si="1"/>
        <v>NOT DUE</v>
      </c>
      <c r="K28" s="14"/>
      <c r="L28" s="10"/>
    </row>
    <row r="29" spans="1:12" x14ac:dyDescent="0.25">
      <c r="A29" s="9" t="s">
        <v>190</v>
      </c>
      <c r="B29" s="31" t="s">
        <v>65</v>
      </c>
      <c r="C29" s="31" t="s">
        <v>66</v>
      </c>
      <c r="D29" s="20" t="s">
        <v>89</v>
      </c>
      <c r="E29" s="7">
        <v>43970</v>
      </c>
      <c r="F29" s="7">
        <v>44326</v>
      </c>
      <c r="G29" s="34"/>
      <c r="H29" s="8">
        <f t="shared" si="2"/>
        <v>44691</v>
      </c>
      <c r="I29" s="11">
        <f t="shared" ca="1" si="0"/>
        <v>98</v>
      </c>
      <c r="J29" s="9" t="str">
        <f t="shared" ca="1" si="1"/>
        <v>NOT DUE</v>
      </c>
      <c r="K29" s="14"/>
      <c r="L29" s="10"/>
    </row>
    <row r="30" spans="1:12" ht="25.5" x14ac:dyDescent="0.25">
      <c r="A30" s="9" t="s">
        <v>191</v>
      </c>
      <c r="B30" s="31" t="s">
        <v>65</v>
      </c>
      <c r="C30" s="31" t="s">
        <v>67</v>
      </c>
      <c r="D30" s="20" t="s">
        <v>89</v>
      </c>
      <c r="E30" s="7">
        <v>43970</v>
      </c>
      <c r="F30" s="7">
        <v>44326</v>
      </c>
      <c r="G30" s="34"/>
      <c r="H30" s="8">
        <f t="shared" si="2"/>
        <v>44691</v>
      </c>
      <c r="I30" s="11">
        <f t="shared" ca="1" si="0"/>
        <v>98</v>
      </c>
      <c r="J30" s="9" t="str">
        <f t="shared" ca="1" si="1"/>
        <v>NOT DUE</v>
      </c>
      <c r="K30" s="14"/>
      <c r="L30" s="10"/>
    </row>
    <row r="31" spans="1:12" ht="25.5" x14ac:dyDescent="0.25">
      <c r="A31" s="9" t="s">
        <v>192</v>
      </c>
      <c r="B31" s="31" t="s">
        <v>65</v>
      </c>
      <c r="C31" s="31" t="s">
        <v>3076</v>
      </c>
      <c r="D31" s="20" t="s">
        <v>1</v>
      </c>
      <c r="E31" s="7">
        <v>43970</v>
      </c>
      <c r="F31" s="7">
        <v>44326</v>
      </c>
      <c r="G31" s="34"/>
      <c r="H31" s="8">
        <f t="shared" si="2"/>
        <v>44691</v>
      </c>
      <c r="I31" s="11">
        <f t="shared" ca="1" si="0"/>
        <v>98</v>
      </c>
      <c r="J31" s="9" t="str">
        <f t="shared" ca="1" si="1"/>
        <v>NOT DUE</v>
      </c>
      <c r="K31" s="14"/>
      <c r="L31" s="10"/>
    </row>
    <row r="32" spans="1:12" x14ac:dyDescent="0.25">
      <c r="A32" s="9" t="s">
        <v>193</v>
      </c>
      <c r="B32" s="31" t="s">
        <v>32</v>
      </c>
      <c r="C32" s="31" t="s">
        <v>68</v>
      </c>
      <c r="D32" s="20" t="s">
        <v>89</v>
      </c>
      <c r="E32" s="7">
        <v>43970</v>
      </c>
      <c r="F32" s="7">
        <v>44326</v>
      </c>
      <c r="G32" s="34"/>
      <c r="H32" s="8">
        <f t="shared" si="2"/>
        <v>44691</v>
      </c>
      <c r="I32" s="11">
        <f t="shared" ca="1" si="0"/>
        <v>98</v>
      </c>
      <c r="J32" s="9" t="str">
        <f t="shared" ca="1" si="1"/>
        <v>NOT DUE</v>
      </c>
      <c r="K32" s="14"/>
      <c r="L32" s="10"/>
    </row>
    <row r="33" spans="1:12" x14ac:dyDescent="0.25">
      <c r="A33" s="9" t="s">
        <v>194</v>
      </c>
      <c r="B33" s="31" t="s">
        <v>32</v>
      </c>
      <c r="C33" s="31" t="s">
        <v>69</v>
      </c>
      <c r="D33" s="20" t="s">
        <v>89</v>
      </c>
      <c r="E33" s="7">
        <v>43970</v>
      </c>
      <c r="F33" s="7">
        <v>44326</v>
      </c>
      <c r="G33" s="34"/>
      <c r="H33" s="8">
        <f t="shared" si="2"/>
        <v>44691</v>
      </c>
      <c r="I33" s="11">
        <f t="shared" ca="1" si="0"/>
        <v>98</v>
      </c>
      <c r="J33" s="9" t="str">
        <f t="shared" ca="1" si="1"/>
        <v>NOT DUE</v>
      </c>
      <c r="K33" s="14"/>
      <c r="L33" s="10"/>
    </row>
    <row r="34" spans="1:12" ht="25.5" x14ac:dyDescent="0.25">
      <c r="A34" s="9" t="s">
        <v>195</v>
      </c>
      <c r="B34" s="31" t="s">
        <v>70</v>
      </c>
      <c r="C34" s="31" t="s">
        <v>71</v>
      </c>
      <c r="D34" s="20" t="s">
        <v>89</v>
      </c>
      <c r="E34" s="7">
        <v>43970</v>
      </c>
      <c r="F34" s="7">
        <v>44326</v>
      </c>
      <c r="G34" s="34"/>
      <c r="H34" s="8">
        <f t="shared" si="2"/>
        <v>44691</v>
      </c>
      <c r="I34" s="11">
        <f t="shared" ca="1" si="0"/>
        <v>98</v>
      </c>
      <c r="J34" s="9" t="str">
        <f t="shared" ca="1" si="1"/>
        <v>NOT DUE</v>
      </c>
      <c r="K34" s="14"/>
      <c r="L34" s="10"/>
    </row>
    <row r="35" spans="1:12" x14ac:dyDescent="0.25">
      <c r="A35" s="9" t="s">
        <v>196</v>
      </c>
      <c r="B35" s="31" t="s">
        <v>70</v>
      </c>
      <c r="C35" s="31" t="s">
        <v>72</v>
      </c>
      <c r="D35" s="20" t="s">
        <v>89</v>
      </c>
      <c r="E35" s="7">
        <v>43970</v>
      </c>
      <c r="F35" s="7">
        <v>44326</v>
      </c>
      <c r="G35" s="34"/>
      <c r="H35" s="8">
        <f t="shared" si="2"/>
        <v>44691</v>
      </c>
      <c r="I35" s="11">
        <f t="shared" ca="1" si="0"/>
        <v>98</v>
      </c>
      <c r="J35" s="9" t="str">
        <f t="shared" ca="1" si="1"/>
        <v>NOT DUE</v>
      </c>
      <c r="K35" s="14"/>
      <c r="L35" s="10"/>
    </row>
    <row r="36" spans="1:12" x14ac:dyDescent="0.25">
      <c r="A36" s="9" t="s">
        <v>197</v>
      </c>
      <c r="B36" s="31" t="s">
        <v>73</v>
      </c>
      <c r="C36" s="31" t="s">
        <v>74</v>
      </c>
      <c r="D36" s="20" t="s">
        <v>89</v>
      </c>
      <c r="E36" s="7">
        <v>43970</v>
      </c>
      <c r="F36" s="7">
        <v>44326</v>
      </c>
      <c r="G36" s="34"/>
      <c r="H36" s="8">
        <f t="shared" si="2"/>
        <v>44691</v>
      </c>
      <c r="I36" s="11">
        <f t="shared" ca="1" si="0"/>
        <v>98</v>
      </c>
      <c r="J36" s="9" t="str">
        <f t="shared" ca="1" si="1"/>
        <v>NOT DUE</v>
      </c>
      <c r="K36" s="14"/>
      <c r="L36" s="10"/>
    </row>
    <row r="37" spans="1:12" x14ac:dyDescent="0.25">
      <c r="A37" s="9" t="s">
        <v>198</v>
      </c>
      <c r="B37" s="31" t="s">
        <v>73</v>
      </c>
      <c r="C37" s="31" t="s">
        <v>75</v>
      </c>
      <c r="D37" s="20" t="s">
        <v>89</v>
      </c>
      <c r="E37" s="7">
        <v>43970</v>
      </c>
      <c r="F37" s="7">
        <v>44326</v>
      </c>
      <c r="G37" s="34"/>
      <c r="H37" s="8">
        <f t="shared" si="2"/>
        <v>44691</v>
      </c>
      <c r="I37" s="11">
        <f t="shared" ca="1" si="0"/>
        <v>98</v>
      </c>
      <c r="J37" s="9" t="str">
        <f t="shared" ca="1" si="1"/>
        <v>NOT DUE</v>
      </c>
      <c r="K37" s="14"/>
      <c r="L37" s="10"/>
    </row>
    <row r="38" spans="1:12" ht="38.25" x14ac:dyDescent="0.25">
      <c r="A38" s="9" t="s">
        <v>199</v>
      </c>
      <c r="B38" s="31" t="s">
        <v>76</v>
      </c>
      <c r="C38" s="31" t="s">
        <v>77</v>
      </c>
      <c r="D38" s="20" t="s">
        <v>89</v>
      </c>
      <c r="E38" s="7">
        <v>43970</v>
      </c>
      <c r="F38" s="7">
        <v>44326</v>
      </c>
      <c r="G38" s="34"/>
      <c r="H38" s="8">
        <f t="shared" si="2"/>
        <v>44691</v>
      </c>
      <c r="I38" s="11">
        <f t="shared" ca="1" si="0"/>
        <v>98</v>
      </c>
      <c r="J38" s="9" t="str">
        <f t="shared" ca="1" si="1"/>
        <v>NOT DUE</v>
      </c>
      <c r="K38" s="14"/>
      <c r="L38" s="10"/>
    </row>
    <row r="39" spans="1:12" ht="25.5" x14ac:dyDescent="0.25">
      <c r="A39" s="9" t="s">
        <v>200</v>
      </c>
      <c r="B39" s="31" t="s">
        <v>78</v>
      </c>
      <c r="C39" s="31" t="s">
        <v>79</v>
      </c>
      <c r="D39" s="20" t="s">
        <v>89</v>
      </c>
      <c r="E39" s="7">
        <v>43970</v>
      </c>
      <c r="F39" s="7">
        <v>44326</v>
      </c>
      <c r="G39" s="34"/>
      <c r="H39" s="8">
        <f t="shared" si="2"/>
        <v>44691</v>
      </c>
      <c r="I39" s="11">
        <f t="shared" ca="1" si="0"/>
        <v>98</v>
      </c>
      <c r="J39" s="9" t="str">
        <f t="shared" ca="1" si="1"/>
        <v>NOT DUE</v>
      </c>
      <c r="K39" s="14"/>
      <c r="L39" s="10"/>
    </row>
    <row r="40" spans="1:12" ht="38.25" x14ac:dyDescent="0.25">
      <c r="A40" s="9" t="s">
        <v>201</v>
      </c>
      <c r="B40" s="31" t="s">
        <v>80</v>
      </c>
      <c r="C40" s="31" t="s">
        <v>81</v>
      </c>
      <c r="D40" s="20" t="s">
        <v>89</v>
      </c>
      <c r="E40" s="7">
        <v>43970</v>
      </c>
      <c r="F40" s="7">
        <v>44326</v>
      </c>
      <c r="G40" s="34"/>
      <c r="H40" s="8">
        <f t="shared" si="2"/>
        <v>44691</v>
      </c>
      <c r="I40" s="11">
        <f t="shared" ca="1" si="0"/>
        <v>98</v>
      </c>
      <c r="J40" s="9" t="str">
        <f t="shared" ca="1" si="1"/>
        <v>NOT DUE</v>
      </c>
      <c r="K40" s="14"/>
      <c r="L40" s="73"/>
    </row>
    <row r="41" spans="1:12" ht="38.25" x14ac:dyDescent="0.25">
      <c r="A41" s="9" t="s">
        <v>202</v>
      </c>
      <c r="B41" s="31" t="s">
        <v>80</v>
      </c>
      <c r="C41" s="31" t="s">
        <v>82</v>
      </c>
      <c r="D41" s="20" t="s">
        <v>89</v>
      </c>
      <c r="E41" s="7">
        <v>43970</v>
      </c>
      <c r="F41" s="7">
        <v>44326</v>
      </c>
      <c r="G41" s="34"/>
      <c r="H41" s="8">
        <f t="shared" si="2"/>
        <v>44691</v>
      </c>
      <c r="I41" s="11">
        <f t="shared" ca="1" si="0"/>
        <v>98</v>
      </c>
      <c r="J41" s="9" t="str">
        <f t="shared" ca="1" si="1"/>
        <v>NOT DUE</v>
      </c>
      <c r="K41" s="14"/>
      <c r="L41" s="73"/>
    </row>
    <row r="42" spans="1:12" ht="25.5" x14ac:dyDescent="0.25">
      <c r="A42" s="9" t="s">
        <v>203</v>
      </c>
      <c r="B42" s="31" t="s">
        <v>83</v>
      </c>
      <c r="C42" s="31" t="s">
        <v>81</v>
      </c>
      <c r="D42" s="20" t="s">
        <v>89</v>
      </c>
      <c r="E42" s="7">
        <v>43970</v>
      </c>
      <c r="F42" s="7">
        <v>44326</v>
      </c>
      <c r="G42" s="34"/>
      <c r="H42" s="8">
        <f t="shared" si="2"/>
        <v>44691</v>
      </c>
      <c r="I42" s="11">
        <f t="shared" ca="1" si="0"/>
        <v>98</v>
      </c>
      <c r="J42" s="9" t="str">
        <f t="shared" ca="1" si="1"/>
        <v>NOT DUE</v>
      </c>
      <c r="K42" s="14"/>
      <c r="L42" s="10"/>
    </row>
    <row r="43" spans="1:12" ht="25.5" x14ac:dyDescent="0.25">
      <c r="A43" s="9" t="s">
        <v>204</v>
      </c>
      <c r="B43" s="31" t="s">
        <v>84</v>
      </c>
      <c r="C43" s="31" t="s">
        <v>85</v>
      </c>
      <c r="D43" s="20" t="s">
        <v>89</v>
      </c>
      <c r="E43" s="7">
        <v>43970</v>
      </c>
      <c r="F43" s="7">
        <v>44326</v>
      </c>
      <c r="G43" s="34"/>
      <c r="H43" s="8">
        <f t="shared" si="2"/>
        <v>44691</v>
      </c>
      <c r="I43" s="11">
        <f t="shared" ca="1" si="0"/>
        <v>98</v>
      </c>
      <c r="J43" s="9" t="str">
        <f t="shared" ca="1" si="1"/>
        <v>NOT DUE</v>
      </c>
      <c r="K43" s="14"/>
      <c r="L43" s="10"/>
    </row>
    <row r="44" spans="1:12" ht="25.5" x14ac:dyDescent="0.25">
      <c r="A44" s="9" t="s">
        <v>3079</v>
      </c>
      <c r="B44" s="31" t="s">
        <v>86</v>
      </c>
      <c r="C44" s="31" t="s">
        <v>87</v>
      </c>
      <c r="D44" s="20" t="s">
        <v>89</v>
      </c>
      <c r="E44" s="7">
        <v>43970</v>
      </c>
      <c r="F44" s="7">
        <v>44326</v>
      </c>
      <c r="G44" s="34"/>
      <c r="H44" s="8">
        <f t="shared" si="2"/>
        <v>44691</v>
      </c>
      <c r="I44" s="11">
        <f t="shared" ca="1" si="0"/>
        <v>98</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G53:H53"/>
    <mergeCell ref="D53:E53"/>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1435</v>
      </c>
      <c r="D3" s="190" t="s">
        <v>9</v>
      </c>
      <c r="E3" s="190"/>
      <c r="F3" s="3" t="s">
        <v>2032</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2033</v>
      </c>
      <c r="B8" s="31" t="s">
        <v>2034</v>
      </c>
      <c r="C8" s="31" t="s">
        <v>2035</v>
      </c>
      <c r="D8" s="20" t="s">
        <v>2019</v>
      </c>
      <c r="E8" s="7">
        <v>43970</v>
      </c>
      <c r="F8" s="7">
        <v>44569</v>
      </c>
      <c r="G8" s="13" t="s">
        <v>3298</v>
      </c>
      <c r="H8" s="8">
        <f>F8+30</f>
        <v>44599</v>
      </c>
      <c r="I8" s="11">
        <f t="shared" ref="I8:I16" ca="1" si="0">IF(ISBLANK(H8),"",H8-DATE(YEAR(NOW()),MONTH(NOW()),DAY(NOW())))</f>
        <v>6</v>
      </c>
      <c r="J8" s="9" t="str">
        <f t="shared" ref="J8:J16" ca="1" si="1">IF(I8="","",IF(I8&lt;0,"OVERDUE","NOT DUE"))</f>
        <v>NOT DUE</v>
      </c>
      <c r="K8" s="31"/>
      <c r="L8" s="10"/>
    </row>
    <row r="9" spans="1:12" x14ac:dyDescent="0.25">
      <c r="A9" s="9" t="s">
        <v>2036</v>
      </c>
      <c r="B9" s="31" t="s">
        <v>2034</v>
      </c>
      <c r="C9" s="31" t="s">
        <v>2037</v>
      </c>
      <c r="D9" s="20" t="s">
        <v>2019</v>
      </c>
      <c r="E9" s="7">
        <v>43970</v>
      </c>
      <c r="F9" s="7">
        <v>44569</v>
      </c>
      <c r="G9" s="13" t="s">
        <v>3298</v>
      </c>
      <c r="H9" s="8">
        <f>F9+30</f>
        <v>44599</v>
      </c>
      <c r="I9" s="11">
        <f t="shared" ca="1" si="0"/>
        <v>6</v>
      </c>
      <c r="J9" s="9" t="str">
        <f t="shared" ca="1" si="1"/>
        <v>NOT DUE</v>
      </c>
      <c r="K9" s="31"/>
      <c r="L9" s="10"/>
    </row>
    <row r="10" spans="1:12" x14ac:dyDescent="0.25">
      <c r="A10" s="9" t="s">
        <v>2038</v>
      </c>
      <c r="B10" s="31" t="s">
        <v>2034</v>
      </c>
      <c r="C10" s="31" t="s">
        <v>2039</v>
      </c>
      <c r="D10" s="20" t="s">
        <v>2040</v>
      </c>
      <c r="E10" s="7">
        <v>43970</v>
      </c>
      <c r="F10" s="7">
        <v>43996</v>
      </c>
      <c r="G10" s="13" t="s">
        <v>3298</v>
      </c>
      <c r="H10" s="8">
        <f t="shared" ref="H10" si="2">F10+1800</f>
        <v>45796</v>
      </c>
      <c r="I10" s="11">
        <f t="shared" ca="1" si="0"/>
        <v>1203</v>
      </c>
      <c r="J10" s="9" t="str">
        <f t="shared" ca="1" si="1"/>
        <v>NOT DUE</v>
      </c>
      <c r="K10" s="31"/>
      <c r="L10" s="10"/>
    </row>
    <row r="11" spans="1:12" x14ac:dyDescent="0.25">
      <c r="A11" s="9" t="s">
        <v>2041</v>
      </c>
      <c r="B11" s="31" t="s">
        <v>2042</v>
      </c>
      <c r="C11" s="31" t="s">
        <v>2035</v>
      </c>
      <c r="D11" s="20" t="s">
        <v>2019</v>
      </c>
      <c r="E11" s="7">
        <v>43970</v>
      </c>
      <c r="F11" s="7">
        <v>44569</v>
      </c>
      <c r="G11" s="13" t="s">
        <v>3298</v>
      </c>
      <c r="H11" s="8">
        <f t="shared" ref="H11:H12" si="3">F11+30</f>
        <v>44599</v>
      </c>
      <c r="I11" s="11">
        <f t="shared" ca="1" si="0"/>
        <v>6</v>
      </c>
      <c r="J11" s="9" t="str">
        <f t="shared" ca="1" si="1"/>
        <v>NOT DUE</v>
      </c>
      <c r="K11" s="31"/>
      <c r="L11" s="35"/>
    </row>
    <row r="12" spans="1:12" x14ac:dyDescent="0.25">
      <c r="A12" s="9" t="s">
        <v>2043</v>
      </c>
      <c r="B12" s="31" t="s">
        <v>2042</v>
      </c>
      <c r="C12" s="31" t="s">
        <v>2037</v>
      </c>
      <c r="D12" s="20" t="s">
        <v>2019</v>
      </c>
      <c r="E12" s="7">
        <v>43970</v>
      </c>
      <c r="F12" s="7">
        <v>44569</v>
      </c>
      <c r="G12" s="13" t="s">
        <v>3298</v>
      </c>
      <c r="H12" s="8">
        <f t="shared" si="3"/>
        <v>44599</v>
      </c>
      <c r="I12" s="11">
        <f t="shared" ca="1" si="0"/>
        <v>6</v>
      </c>
      <c r="J12" s="9" t="str">
        <f t="shared" ca="1" si="1"/>
        <v>NOT DUE</v>
      </c>
      <c r="K12" s="31"/>
      <c r="L12" s="10"/>
    </row>
    <row r="13" spans="1:12" x14ac:dyDescent="0.25">
      <c r="A13" s="9" t="s">
        <v>2044</v>
      </c>
      <c r="B13" s="31" t="s">
        <v>2042</v>
      </c>
      <c r="C13" s="31" t="s">
        <v>2039</v>
      </c>
      <c r="D13" s="20" t="s">
        <v>2040</v>
      </c>
      <c r="E13" s="7">
        <v>43970</v>
      </c>
      <c r="F13" s="7">
        <v>43996</v>
      </c>
      <c r="G13" s="13" t="s">
        <v>3298</v>
      </c>
      <c r="H13" s="8">
        <f t="shared" ref="H13" si="4">F13+1800</f>
        <v>45796</v>
      </c>
      <c r="I13" s="11">
        <f t="shared" ca="1" si="0"/>
        <v>1203</v>
      </c>
      <c r="J13" s="9" t="str">
        <f t="shared" ca="1" si="1"/>
        <v>NOT DUE</v>
      </c>
      <c r="K13" s="31"/>
      <c r="L13" s="10"/>
    </row>
    <row r="14" spans="1:12" x14ac:dyDescent="0.25">
      <c r="A14" s="9" t="s">
        <v>2045</v>
      </c>
      <c r="B14" s="31" t="s">
        <v>2046</v>
      </c>
      <c r="C14" s="31" t="s">
        <v>2035</v>
      </c>
      <c r="D14" s="20" t="s">
        <v>2019</v>
      </c>
      <c r="E14" s="7">
        <v>43970</v>
      </c>
      <c r="F14" s="7">
        <v>44569</v>
      </c>
      <c r="G14" s="13" t="s">
        <v>3298</v>
      </c>
      <c r="H14" s="8">
        <f t="shared" ref="H14:H15" si="5">F14+30</f>
        <v>44599</v>
      </c>
      <c r="I14" s="11">
        <f t="shared" ca="1" si="0"/>
        <v>6</v>
      </c>
      <c r="J14" s="9" t="str">
        <f t="shared" ca="1" si="1"/>
        <v>NOT DUE</v>
      </c>
      <c r="K14" s="31"/>
      <c r="L14" s="10"/>
    </row>
    <row r="15" spans="1:12" x14ac:dyDescent="0.25">
      <c r="A15" s="9" t="s">
        <v>2047</v>
      </c>
      <c r="B15" s="31" t="s">
        <v>2046</v>
      </c>
      <c r="C15" s="31" t="s">
        <v>2037</v>
      </c>
      <c r="D15" s="20" t="s">
        <v>2019</v>
      </c>
      <c r="E15" s="7">
        <v>43970</v>
      </c>
      <c r="F15" s="7">
        <v>44569</v>
      </c>
      <c r="G15" s="13" t="s">
        <v>3298</v>
      </c>
      <c r="H15" s="8">
        <f t="shared" si="5"/>
        <v>44599</v>
      </c>
      <c r="I15" s="11">
        <f t="shared" ca="1" si="0"/>
        <v>6</v>
      </c>
      <c r="J15" s="9" t="str">
        <f t="shared" ca="1" si="1"/>
        <v>NOT DUE</v>
      </c>
      <c r="K15" s="31"/>
      <c r="L15" s="10"/>
    </row>
    <row r="16" spans="1:12" x14ac:dyDescent="0.25">
      <c r="A16" s="9" t="s">
        <v>2048</v>
      </c>
      <c r="B16" s="31" t="s">
        <v>2046</v>
      </c>
      <c r="C16" s="31" t="s">
        <v>2039</v>
      </c>
      <c r="D16" s="20" t="s">
        <v>2040</v>
      </c>
      <c r="E16" s="7">
        <v>43970</v>
      </c>
      <c r="F16" s="7">
        <v>43996</v>
      </c>
      <c r="G16" s="13" t="s">
        <v>3298</v>
      </c>
      <c r="H16" s="8">
        <f t="shared" ref="H16" si="6">F16+1800</f>
        <v>45796</v>
      </c>
      <c r="I16" s="11">
        <f t="shared" ca="1" si="0"/>
        <v>1203</v>
      </c>
      <c r="J16" s="9" t="str">
        <f t="shared" ca="1" si="1"/>
        <v>NOT DUE</v>
      </c>
      <c r="K16" s="31"/>
      <c r="L16" s="10"/>
    </row>
    <row r="20" spans="2:8" x14ac:dyDescent="0.25">
      <c r="B20" t="s">
        <v>1414</v>
      </c>
      <c r="D20" s="27" t="s">
        <v>1462</v>
      </c>
      <c r="F20" t="s">
        <v>1463</v>
      </c>
    </row>
    <row r="23" spans="2:8" x14ac:dyDescent="0.25">
      <c r="B23" s="158"/>
      <c r="C23" s="69"/>
    </row>
    <row r="24" spans="2:8" x14ac:dyDescent="0.25">
      <c r="B24" s="154" t="s">
        <v>3322</v>
      </c>
      <c r="D24" s="193" t="s">
        <v>3322</v>
      </c>
      <c r="E24" s="193"/>
      <c r="G24" s="191" t="s">
        <v>3319</v>
      </c>
      <c r="H24" s="191"/>
    </row>
    <row r="25" spans="2:8" x14ac:dyDescent="0.25">
      <c r="B25" s="69" t="s">
        <v>2274</v>
      </c>
      <c r="D25" s="69" t="s">
        <v>2274</v>
      </c>
      <c r="E25" s="69"/>
      <c r="G25" s="188" t="s">
        <v>2277</v>
      </c>
      <c r="H25" s="188"/>
    </row>
  </sheetData>
  <mergeCells count="12">
    <mergeCell ref="A1:B1"/>
    <mergeCell ref="D1:E1"/>
    <mergeCell ref="A2:B2"/>
    <mergeCell ref="D2:E2"/>
    <mergeCell ref="A3:B3"/>
    <mergeCell ref="D3:E3"/>
    <mergeCell ref="D24:E24"/>
    <mergeCell ref="G24:H24"/>
    <mergeCell ref="G25:H25"/>
    <mergeCell ref="A4:B4"/>
    <mergeCell ref="D4:E4"/>
    <mergeCell ref="A5:B5"/>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G13" sqref="G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1436</v>
      </c>
      <c r="D3" s="190" t="s">
        <v>9</v>
      </c>
      <c r="E3" s="190"/>
      <c r="F3" s="3" t="s">
        <v>2049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2050</v>
      </c>
      <c r="B8" s="31" t="s">
        <v>2051</v>
      </c>
      <c r="C8" s="31" t="s">
        <v>2052</v>
      </c>
      <c r="D8" s="20" t="s">
        <v>2019</v>
      </c>
      <c r="E8" s="7">
        <v>43970</v>
      </c>
      <c r="F8" s="7">
        <v>44569</v>
      </c>
      <c r="G8" s="13" t="s">
        <v>3298</v>
      </c>
      <c r="H8" s="8">
        <f>F8+30</f>
        <v>44599</v>
      </c>
      <c r="I8" s="11">
        <f t="shared" ref="I8" ca="1" si="0">IF(ISBLANK(H8),"",H8-DATE(YEAR(NOW()),MONTH(NOW()),DAY(NOW())))</f>
        <v>6</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1437</v>
      </c>
      <c r="D3" s="190" t="s">
        <v>9</v>
      </c>
      <c r="E3" s="190"/>
      <c r="F3" s="3" t="s">
        <v>2053</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2054</v>
      </c>
      <c r="B8" s="31" t="s">
        <v>1437</v>
      </c>
      <c r="C8" s="31" t="s">
        <v>1525</v>
      </c>
      <c r="D8" s="20" t="s">
        <v>2019</v>
      </c>
      <c r="E8" s="7">
        <v>43970</v>
      </c>
      <c r="F8" s="7">
        <v>44569</v>
      </c>
      <c r="G8" s="13" t="s">
        <v>3298</v>
      </c>
      <c r="H8" s="8">
        <f>F8+30</f>
        <v>44599</v>
      </c>
      <c r="I8" s="11">
        <f t="shared" ref="I8" ca="1" si="0">IF(ISBLANK(H8),"",H8-DATE(YEAR(NOW()),MONTH(NOW()),DAY(NOW())))</f>
        <v>6</v>
      </c>
      <c r="J8" s="9" t="str">
        <f t="shared" ref="J8" ca="1" si="1">IF(I8="","",IF(I8&lt;0,"OVERDUE","NOT DUE"))</f>
        <v>NOT DUE</v>
      </c>
      <c r="K8" s="31"/>
      <c r="L8" s="10"/>
    </row>
    <row r="13" spans="1:12" x14ac:dyDescent="0.25">
      <c r="B13" t="s">
        <v>1414</v>
      </c>
      <c r="D13" s="27" t="s">
        <v>1462</v>
      </c>
      <c r="F13" t="s">
        <v>1463</v>
      </c>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A1:B1"/>
    <mergeCell ref="D1:E1"/>
    <mergeCell ref="A2:B2"/>
    <mergeCell ref="D2:E2"/>
    <mergeCell ref="A3:B3"/>
    <mergeCell ref="D3:E3"/>
    <mergeCell ref="D17:E17"/>
    <mergeCell ref="G17:H17"/>
    <mergeCell ref="G18:H18"/>
    <mergeCell ref="A4:B4"/>
    <mergeCell ref="D4:E4"/>
    <mergeCell ref="A5:B5"/>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Normal="100" workbookViewId="0">
      <selection activeCell="F17" sqref="F17"/>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1438</v>
      </c>
      <c r="D3" s="190" t="s">
        <v>9</v>
      </c>
      <c r="E3" s="190"/>
      <c r="F3" s="3" t="s">
        <v>3014</v>
      </c>
    </row>
    <row r="4" spans="1:12" ht="18" customHeight="1" x14ac:dyDescent="0.25">
      <c r="A4" s="189" t="s">
        <v>22</v>
      </c>
      <c r="B4" s="189"/>
      <c r="C4" s="17"/>
      <c r="D4" s="190" t="s">
        <v>10</v>
      </c>
      <c r="E4" s="190"/>
      <c r="F4" s="13"/>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3015</v>
      </c>
      <c r="B8" s="31" t="s">
        <v>2055</v>
      </c>
      <c r="C8" s="31" t="s">
        <v>2056</v>
      </c>
      <c r="D8" s="20" t="s">
        <v>1469</v>
      </c>
      <c r="E8" s="7">
        <v>43970</v>
      </c>
      <c r="F8" s="7">
        <v>44590</v>
      </c>
      <c r="G8" s="13" t="s">
        <v>3298</v>
      </c>
      <c r="H8" s="8">
        <f t="shared" ref="H8:H19" si="0">F8+30</f>
        <v>44620</v>
      </c>
      <c r="I8" s="11">
        <f t="shared" ref="I8:I21" ca="1" si="1">IF(ISBLANK(H8),"",H8-DATE(YEAR(NOW()),MONTH(NOW()),DAY(NOW())))</f>
        <v>27</v>
      </c>
      <c r="J8" s="9" t="str">
        <f t="shared" ref="J8:J21" ca="1" si="2">IF(I8="","",IF(I8&lt;0,"OVERDUE","NOT DUE"))</f>
        <v>NOT DUE</v>
      </c>
      <c r="K8" s="31"/>
      <c r="L8" s="10"/>
    </row>
    <row r="9" spans="1:12" x14ac:dyDescent="0.25">
      <c r="A9" s="9" t="s">
        <v>3016</v>
      </c>
      <c r="B9" s="31" t="s">
        <v>2057</v>
      </c>
      <c r="C9" s="31" t="s">
        <v>2058</v>
      </c>
      <c r="D9" s="20" t="s">
        <v>1469</v>
      </c>
      <c r="E9" s="7">
        <v>43970</v>
      </c>
      <c r="F9" s="7">
        <v>44590</v>
      </c>
      <c r="G9" s="13" t="s">
        <v>3298</v>
      </c>
      <c r="H9" s="8">
        <f t="shared" si="0"/>
        <v>44620</v>
      </c>
      <c r="I9" s="11">
        <f t="shared" ca="1" si="1"/>
        <v>27</v>
      </c>
      <c r="J9" s="9" t="str">
        <f t="shared" ca="1" si="2"/>
        <v>NOT DUE</v>
      </c>
      <c r="K9" s="31"/>
      <c r="L9" s="10"/>
    </row>
    <row r="10" spans="1:12" x14ac:dyDescent="0.25">
      <c r="A10" s="9" t="s">
        <v>3017</v>
      </c>
      <c r="B10" s="31" t="s">
        <v>2059</v>
      </c>
      <c r="C10" s="31" t="s">
        <v>2056</v>
      </c>
      <c r="D10" s="20" t="s">
        <v>1469</v>
      </c>
      <c r="E10" s="7">
        <v>43970</v>
      </c>
      <c r="F10" s="7">
        <v>44590</v>
      </c>
      <c r="G10" s="13" t="s">
        <v>3298</v>
      </c>
      <c r="H10" s="8">
        <f t="shared" si="0"/>
        <v>44620</v>
      </c>
      <c r="I10" s="11">
        <f t="shared" ca="1" si="1"/>
        <v>27</v>
      </c>
      <c r="J10" s="9" t="str">
        <f t="shared" ca="1" si="2"/>
        <v>NOT DUE</v>
      </c>
      <c r="K10" s="31"/>
      <c r="L10" s="10"/>
    </row>
    <row r="11" spans="1:12" ht="25.5" x14ac:dyDescent="0.25">
      <c r="A11" s="9" t="s">
        <v>3018</v>
      </c>
      <c r="B11" s="31" t="s">
        <v>2060</v>
      </c>
      <c r="C11" s="31" t="s">
        <v>2061</v>
      </c>
      <c r="D11" s="20" t="s">
        <v>1469</v>
      </c>
      <c r="E11" s="7">
        <v>43970</v>
      </c>
      <c r="F11" s="7">
        <v>44590</v>
      </c>
      <c r="G11" s="13" t="s">
        <v>3298</v>
      </c>
      <c r="H11" s="8">
        <f t="shared" si="0"/>
        <v>44620</v>
      </c>
      <c r="I11" s="11">
        <f t="shared" ca="1" si="1"/>
        <v>27</v>
      </c>
      <c r="J11" s="9" t="str">
        <f t="shared" ca="1" si="2"/>
        <v>NOT DUE</v>
      </c>
      <c r="K11" s="31"/>
      <c r="L11" s="35"/>
    </row>
    <row r="12" spans="1:12" ht="25.5" x14ac:dyDescent="0.25">
      <c r="A12" s="9" t="s">
        <v>3019</v>
      </c>
      <c r="B12" s="31" t="s">
        <v>2062</v>
      </c>
      <c r="C12" s="31" t="s">
        <v>2063</v>
      </c>
      <c r="D12" s="20" t="s">
        <v>1469</v>
      </c>
      <c r="E12" s="7">
        <v>43970</v>
      </c>
      <c r="F12" s="7">
        <v>44590</v>
      </c>
      <c r="G12" s="13" t="s">
        <v>3298</v>
      </c>
      <c r="H12" s="8">
        <f t="shared" si="0"/>
        <v>44620</v>
      </c>
      <c r="I12" s="11">
        <f t="shared" ca="1" si="1"/>
        <v>27</v>
      </c>
      <c r="J12" s="9" t="str">
        <f t="shared" ca="1" si="2"/>
        <v>NOT DUE</v>
      </c>
      <c r="K12" s="31"/>
      <c r="L12" s="10"/>
    </row>
    <row r="13" spans="1:12" ht="25.5" x14ac:dyDescent="0.25">
      <c r="A13" s="9" t="s">
        <v>3020</v>
      </c>
      <c r="B13" s="31" t="s">
        <v>2064</v>
      </c>
      <c r="C13" s="31" t="s">
        <v>2065</v>
      </c>
      <c r="D13" s="20" t="s">
        <v>1469</v>
      </c>
      <c r="E13" s="7">
        <v>43970</v>
      </c>
      <c r="F13" s="7">
        <v>44590</v>
      </c>
      <c r="G13" s="13" t="s">
        <v>3298</v>
      </c>
      <c r="H13" s="8">
        <f t="shared" si="0"/>
        <v>44620</v>
      </c>
      <c r="I13" s="11">
        <f t="shared" ca="1" si="1"/>
        <v>27</v>
      </c>
      <c r="J13" s="9" t="str">
        <f t="shared" ca="1" si="2"/>
        <v>NOT DUE</v>
      </c>
      <c r="K13" s="31"/>
      <c r="L13" s="10"/>
    </row>
    <row r="14" spans="1:12" ht="25.5" x14ac:dyDescent="0.25">
      <c r="A14" s="9" t="s">
        <v>3021</v>
      </c>
      <c r="B14" s="31" t="s">
        <v>2066</v>
      </c>
      <c r="C14" s="31" t="s">
        <v>2067</v>
      </c>
      <c r="D14" s="20" t="s">
        <v>1469</v>
      </c>
      <c r="E14" s="7">
        <v>43970</v>
      </c>
      <c r="F14" s="7">
        <v>44590</v>
      </c>
      <c r="G14" s="13" t="s">
        <v>3298</v>
      </c>
      <c r="H14" s="8">
        <f t="shared" si="0"/>
        <v>44620</v>
      </c>
      <c r="I14" s="11">
        <f t="shared" ca="1" si="1"/>
        <v>27</v>
      </c>
      <c r="J14" s="9" t="str">
        <f t="shared" ca="1" si="2"/>
        <v>NOT DUE</v>
      </c>
      <c r="K14" s="31"/>
      <c r="L14" s="10"/>
    </row>
    <row r="15" spans="1:12" ht="25.5" x14ac:dyDescent="0.25">
      <c r="A15" s="9" t="s">
        <v>3022</v>
      </c>
      <c r="B15" s="31" t="s">
        <v>2068</v>
      </c>
      <c r="C15" s="31" t="s">
        <v>2067</v>
      </c>
      <c r="D15" s="20" t="s">
        <v>1469</v>
      </c>
      <c r="E15" s="7">
        <v>43970</v>
      </c>
      <c r="F15" s="7">
        <v>44590</v>
      </c>
      <c r="G15" s="13" t="s">
        <v>3298</v>
      </c>
      <c r="H15" s="8">
        <f t="shared" si="0"/>
        <v>44620</v>
      </c>
      <c r="I15" s="11">
        <f t="shared" ca="1" si="1"/>
        <v>27</v>
      </c>
      <c r="J15" s="9" t="str">
        <f t="shared" ca="1" si="2"/>
        <v>NOT DUE</v>
      </c>
      <c r="K15" s="31"/>
      <c r="L15" s="10" t="s">
        <v>3103</v>
      </c>
    </row>
    <row r="16" spans="1:12" x14ac:dyDescent="0.25">
      <c r="A16" s="9" t="s">
        <v>3023</v>
      </c>
      <c r="B16" s="31" t="s">
        <v>1441</v>
      </c>
      <c r="C16" s="31" t="s">
        <v>2069</v>
      </c>
      <c r="D16" s="20" t="s">
        <v>1469</v>
      </c>
      <c r="E16" s="7">
        <v>43970</v>
      </c>
      <c r="F16" s="7">
        <v>44590</v>
      </c>
      <c r="G16" s="13" t="s">
        <v>3298</v>
      </c>
      <c r="H16" s="8">
        <f t="shared" si="0"/>
        <v>44620</v>
      </c>
      <c r="I16" s="11">
        <f t="shared" ca="1" si="1"/>
        <v>27</v>
      </c>
      <c r="J16" s="9" t="str">
        <f t="shared" ca="1" si="2"/>
        <v>NOT DUE</v>
      </c>
      <c r="K16" s="31"/>
      <c r="L16" s="10"/>
    </row>
    <row r="17" spans="1:12" ht="25.5" x14ac:dyDescent="0.25">
      <c r="A17" s="9" t="s">
        <v>3024</v>
      </c>
      <c r="B17" s="31" t="s">
        <v>2070</v>
      </c>
      <c r="C17" s="31" t="s">
        <v>2067</v>
      </c>
      <c r="D17" s="20" t="s">
        <v>1469</v>
      </c>
      <c r="E17" s="7">
        <v>43970</v>
      </c>
      <c r="F17" s="7">
        <v>44590</v>
      </c>
      <c r="G17" s="13" t="s">
        <v>3298</v>
      </c>
      <c r="H17" s="8">
        <f t="shared" si="0"/>
        <v>44620</v>
      </c>
      <c r="I17" s="11">
        <f t="shared" ca="1" si="1"/>
        <v>27</v>
      </c>
      <c r="J17" s="9" t="str">
        <f t="shared" ca="1" si="2"/>
        <v>NOT DUE</v>
      </c>
      <c r="K17" s="31"/>
      <c r="L17" s="10" t="s">
        <v>3103</v>
      </c>
    </row>
    <row r="18" spans="1:12" ht="25.5" x14ac:dyDescent="0.25">
      <c r="A18" s="9" t="s">
        <v>3025</v>
      </c>
      <c r="B18" s="31" t="s">
        <v>2071</v>
      </c>
      <c r="C18" s="31" t="s">
        <v>2067</v>
      </c>
      <c r="D18" s="20" t="s">
        <v>1469</v>
      </c>
      <c r="E18" s="7">
        <v>43970</v>
      </c>
      <c r="F18" s="7">
        <v>44590</v>
      </c>
      <c r="G18" s="13" t="s">
        <v>3298</v>
      </c>
      <c r="H18" s="8">
        <f t="shared" si="0"/>
        <v>44620</v>
      </c>
      <c r="I18" s="11">
        <f t="shared" ca="1" si="1"/>
        <v>27</v>
      </c>
      <c r="J18" s="9" t="str">
        <f t="shared" ca="1" si="2"/>
        <v>NOT DUE</v>
      </c>
      <c r="K18" s="31"/>
      <c r="L18" s="10"/>
    </row>
    <row r="19" spans="1:12" ht="25.5" x14ac:dyDescent="0.25">
      <c r="A19" s="9" t="s">
        <v>3026</v>
      </c>
      <c r="B19" s="31" t="s">
        <v>2072</v>
      </c>
      <c r="C19" s="31" t="s">
        <v>2073</v>
      </c>
      <c r="D19" s="20" t="s">
        <v>1469</v>
      </c>
      <c r="E19" s="7">
        <v>43970</v>
      </c>
      <c r="F19" s="7">
        <v>44590</v>
      </c>
      <c r="G19" s="13" t="s">
        <v>3298</v>
      </c>
      <c r="H19" s="8">
        <f t="shared" si="0"/>
        <v>44620</v>
      </c>
      <c r="I19" s="11">
        <f t="shared" ca="1" si="1"/>
        <v>27</v>
      </c>
      <c r="J19" s="9" t="str">
        <f t="shared" ca="1" si="2"/>
        <v>NOT DUE</v>
      </c>
      <c r="K19" s="31"/>
      <c r="L19" s="10"/>
    </row>
    <row r="20" spans="1:12" ht="22.5" customHeight="1" x14ac:dyDescent="0.25">
      <c r="A20" s="9" t="s">
        <v>3027</v>
      </c>
      <c r="B20" s="121" t="s">
        <v>2995</v>
      </c>
      <c r="C20" s="121" t="s">
        <v>2994</v>
      </c>
      <c r="D20" s="122" t="s">
        <v>593</v>
      </c>
      <c r="E20" s="7">
        <v>43970</v>
      </c>
      <c r="F20" s="7">
        <v>44592</v>
      </c>
      <c r="G20" s="13" t="s">
        <v>3298</v>
      </c>
      <c r="H20" s="123">
        <f>F20+7</f>
        <v>44599</v>
      </c>
      <c r="I20" s="124">
        <f t="shared" ca="1" si="1"/>
        <v>6</v>
      </c>
      <c r="J20" s="9" t="str">
        <f t="shared" ca="1" si="2"/>
        <v>NOT DUE</v>
      </c>
      <c r="K20" s="31"/>
      <c r="L20" s="10"/>
    </row>
    <row r="21" spans="1:12" ht="26.25" customHeight="1" x14ac:dyDescent="0.25">
      <c r="A21" s="9" t="s">
        <v>3028</v>
      </c>
      <c r="B21" s="121" t="s">
        <v>2993</v>
      </c>
      <c r="C21" s="121" t="s">
        <v>2992</v>
      </c>
      <c r="D21" s="122" t="s">
        <v>1469</v>
      </c>
      <c r="E21" s="7">
        <v>43970</v>
      </c>
      <c r="F21" s="7">
        <v>44590</v>
      </c>
      <c r="G21" s="13" t="s">
        <v>3298</v>
      </c>
      <c r="H21" s="123">
        <f>F21+30</f>
        <v>44620</v>
      </c>
      <c r="I21" s="124">
        <f t="shared" ca="1" si="1"/>
        <v>27</v>
      </c>
      <c r="J21" s="9" t="str">
        <f t="shared" ca="1" si="2"/>
        <v>NOT DUE</v>
      </c>
      <c r="K21" s="31"/>
      <c r="L21" s="10"/>
    </row>
    <row r="24" spans="1:12" x14ac:dyDescent="0.25">
      <c r="B24" s="136"/>
      <c r="C24" s="137"/>
      <c r="D24" s="138"/>
      <c r="E24" s="136"/>
      <c r="F24" s="136"/>
      <c r="G24" s="136"/>
      <c r="H24" s="136"/>
      <c r="I24" s="136"/>
      <c r="J24" s="136"/>
    </row>
    <row r="25" spans="1:12" x14ac:dyDescent="0.25">
      <c r="A25" s="134"/>
      <c r="B25" t="s">
        <v>1414</v>
      </c>
      <c r="D25" s="27" t="s">
        <v>1462</v>
      </c>
      <c r="F25" t="s">
        <v>1463</v>
      </c>
      <c r="I25" s="139"/>
      <c r="J25" s="136"/>
    </row>
    <row r="26" spans="1:12" x14ac:dyDescent="0.25">
      <c r="A26" s="134"/>
      <c r="I26" s="140"/>
      <c r="J26" s="140"/>
    </row>
    <row r="27" spans="1:12" x14ac:dyDescent="0.25">
      <c r="A27" s="134"/>
      <c r="I27" s="136"/>
      <c r="J27" s="136"/>
    </row>
    <row r="28" spans="1:12" x14ac:dyDescent="0.25">
      <c r="A28" s="134"/>
      <c r="C28" s="71"/>
      <c r="G28" s="72"/>
      <c r="H28" s="72"/>
      <c r="I28" s="136"/>
      <c r="J28" s="136"/>
    </row>
    <row r="29" spans="1:12" x14ac:dyDescent="0.25">
      <c r="A29" s="134"/>
      <c r="B29" s="154" t="s">
        <v>3322</v>
      </c>
      <c r="D29" s="193" t="s">
        <v>3322</v>
      </c>
      <c r="E29" s="193"/>
      <c r="G29" s="191" t="s">
        <v>3319</v>
      </c>
      <c r="H29" s="191"/>
      <c r="I29" s="136"/>
      <c r="J29" s="136"/>
    </row>
    <row r="30" spans="1:12" x14ac:dyDescent="0.25">
      <c r="A30" s="134"/>
      <c r="B30" s="69" t="s">
        <v>2274</v>
      </c>
      <c r="D30" s="69" t="s">
        <v>2274</v>
      </c>
      <c r="E30" s="69"/>
      <c r="G30" s="188" t="s">
        <v>2277</v>
      </c>
      <c r="H30" s="188"/>
      <c r="I30" s="136"/>
      <c r="J30" s="136"/>
    </row>
    <row r="31" spans="1:12" x14ac:dyDescent="0.25">
      <c r="A31" s="134"/>
    </row>
  </sheetData>
  <mergeCells count="12">
    <mergeCell ref="A1:B1"/>
    <mergeCell ref="D1:E1"/>
    <mergeCell ref="A2:B2"/>
    <mergeCell ref="D2:E2"/>
    <mergeCell ref="A3:B3"/>
    <mergeCell ref="D3:E3"/>
    <mergeCell ref="G30:H30"/>
    <mergeCell ref="A4:B4"/>
    <mergeCell ref="D4:E4"/>
    <mergeCell ref="A5:B5"/>
    <mergeCell ref="D29:E29"/>
    <mergeCell ref="G29:H29"/>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workbookViewId="0">
      <selection activeCell="H17" sqref="H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1439</v>
      </c>
      <c r="D3" s="190" t="s">
        <v>9</v>
      </c>
      <c r="E3" s="190"/>
      <c r="F3" s="3" t="s">
        <v>2074</v>
      </c>
    </row>
    <row r="4" spans="1:12" ht="18" customHeight="1" x14ac:dyDescent="0.25">
      <c r="A4" s="189" t="s">
        <v>22</v>
      </c>
      <c r="B4" s="189"/>
      <c r="C4" s="17"/>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2075</v>
      </c>
      <c r="B8" s="31" t="s">
        <v>2076</v>
      </c>
      <c r="C8" s="31" t="s">
        <v>1525</v>
      </c>
      <c r="D8" s="20" t="s">
        <v>1469</v>
      </c>
      <c r="E8" s="7">
        <v>43970</v>
      </c>
      <c r="F8" s="7">
        <v>44590</v>
      </c>
      <c r="G8" s="34"/>
      <c r="H8" s="8">
        <f t="shared" ref="H8:H17" si="0">F8+30</f>
        <v>44620</v>
      </c>
      <c r="I8" s="11">
        <f t="shared" ref="I8:I17" ca="1" si="1">IF(ISBLANK(H8),"",H8-DATE(YEAR(NOW()),MONTH(NOW()),DAY(NOW())))</f>
        <v>27</v>
      </c>
      <c r="J8" s="9" t="str">
        <f t="shared" ref="J8:J17" ca="1" si="2">IF(I8="","",IF(I8&lt;0,"OVERDUE","NOT DUE"))</f>
        <v>NOT DUE</v>
      </c>
      <c r="K8" s="31"/>
      <c r="L8" s="10"/>
    </row>
    <row r="9" spans="1:12" x14ac:dyDescent="0.25">
      <c r="A9" s="9" t="s">
        <v>2077</v>
      </c>
      <c r="B9" s="31" t="s">
        <v>3090</v>
      </c>
      <c r="C9" s="31" t="s">
        <v>1525</v>
      </c>
      <c r="D9" s="20" t="s">
        <v>1469</v>
      </c>
      <c r="E9" s="7">
        <v>43970</v>
      </c>
      <c r="F9" s="7">
        <v>44590</v>
      </c>
      <c r="G9" s="34"/>
      <c r="H9" s="8">
        <f t="shared" si="0"/>
        <v>44620</v>
      </c>
      <c r="I9" s="11">
        <f t="shared" ca="1" si="1"/>
        <v>27</v>
      </c>
      <c r="J9" s="9" t="str">
        <f t="shared" ca="1" si="2"/>
        <v>NOT DUE</v>
      </c>
      <c r="K9" s="31"/>
      <c r="L9" s="10"/>
    </row>
    <row r="10" spans="1:12" ht="25.5" x14ac:dyDescent="0.25">
      <c r="A10" s="9" t="s">
        <v>2078</v>
      </c>
      <c r="B10" s="31" t="s">
        <v>2079</v>
      </c>
      <c r="C10" s="31" t="s">
        <v>1525</v>
      </c>
      <c r="D10" s="20" t="s">
        <v>1469</v>
      </c>
      <c r="E10" s="7">
        <v>43970</v>
      </c>
      <c r="F10" s="7">
        <v>44590</v>
      </c>
      <c r="G10" s="34"/>
      <c r="H10" s="8">
        <f t="shared" si="0"/>
        <v>44620</v>
      </c>
      <c r="I10" s="11">
        <f t="shared" ca="1" si="1"/>
        <v>27</v>
      </c>
      <c r="J10" s="9" t="str">
        <f t="shared" ca="1" si="2"/>
        <v>NOT DUE</v>
      </c>
      <c r="K10" s="31"/>
      <c r="L10" s="10"/>
    </row>
    <row r="11" spans="1:12" ht="25.5" x14ac:dyDescent="0.25">
      <c r="A11" s="9" t="s">
        <v>2080</v>
      </c>
      <c r="B11" s="31" t="s">
        <v>2081</v>
      </c>
      <c r="C11" s="31" t="s">
        <v>1525</v>
      </c>
      <c r="D11" s="20" t="s">
        <v>1469</v>
      </c>
      <c r="E11" s="7">
        <v>43970</v>
      </c>
      <c r="F11" s="7">
        <v>44590</v>
      </c>
      <c r="G11" s="34"/>
      <c r="H11" s="8">
        <f t="shared" si="0"/>
        <v>44620</v>
      </c>
      <c r="I11" s="11">
        <f t="shared" ca="1" si="1"/>
        <v>27</v>
      </c>
      <c r="J11" s="9" t="str">
        <f t="shared" ca="1" si="2"/>
        <v>NOT DUE</v>
      </c>
      <c r="K11" s="31"/>
      <c r="L11" s="35"/>
    </row>
    <row r="12" spans="1:12" x14ac:dyDescent="0.25">
      <c r="A12" s="9" t="s">
        <v>2082</v>
      </c>
      <c r="B12" s="31" t="s">
        <v>2083</v>
      </c>
      <c r="C12" s="31" t="s">
        <v>1525</v>
      </c>
      <c r="D12" s="20" t="s">
        <v>1469</v>
      </c>
      <c r="E12" s="7">
        <v>43970</v>
      </c>
      <c r="F12" s="7">
        <v>44590</v>
      </c>
      <c r="G12" s="34"/>
      <c r="H12" s="8">
        <f t="shared" si="0"/>
        <v>44620</v>
      </c>
      <c r="I12" s="11">
        <f t="shared" ca="1" si="1"/>
        <v>27</v>
      </c>
      <c r="J12" s="9" t="str">
        <f t="shared" ca="1" si="2"/>
        <v>NOT DUE</v>
      </c>
      <c r="K12" s="31"/>
      <c r="L12" s="10"/>
    </row>
    <row r="13" spans="1:12" ht="25.5" x14ac:dyDescent="0.25">
      <c r="A13" s="9" t="s">
        <v>2084</v>
      </c>
      <c r="B13" s="31" t="s">
        <v>2085</v>
      </c>
      <c r="C13" s="31" t="s">
        <v>1525</v>
      </c>
      <c r="D13" s="20" t="s">
        <v>1469</v>
      </c>
      <c r="E13" s="7">
        <v>43970</v>
      </c>
      <c r="F13" s="7">
        <v>44590</v>
      </c>
      <c r="G13" s="34"/>
      <c r="H13" s="8">
        <f t="shared" si="0"/>
        <v>44620</v>
      </c>
      <c r="I13" s="11">
        <f t="shared" ca="1" si="1"/>
        <v>27</v>
      </c>
      <c r="J13" s="9" t="str">
        <f t="shared" ca="1" si="2"/>
        <v>NOT DUE</v>
      </c>
      <c r="K13" s="31"/>
      <c r="L13" s="10"/>
    </row>
    <row r="14" spans="1:12" x14ac:dyDescent="0.25">
      <c r="A14" s="9" t="s">
        <v>2086</v>
      </c>
      <c r="B14" s="31" t="s">
        <v>2087</v>
      </c>
      <c r="C14" s="31" t="s">
        <v>1525</v>
      </c>
      <c r="D14" s="20" t="s">
        <v>1469</v>
      </c>
      <c r="E14" s="7">
        <v>43970</v>
      </c>
      <c r="F14" s="7">
        <v>44590</v>
      </c>
      <c r="G14" s="34"/>
      <c r="H14" s="8">
        <f t="shared" si="0"/>
        <v>44620</v>
      </c>
      <c r="I14" s="11">
        <f t="shared" ca="1" si="1"/>
        <v>27</v>
      </c>
      <c r="J14" s="9" t="str">
        <f t="shared" ca="1" si="2"/>
        <v>NOT DUE</v>
      </c>
      <c r="K14" s="31"/>
      <c r="L14" s="10"/>
    </row>
    <row r="15" spans="1:12" x14ac:dyDescent="0.25">
      <c r="A15" s="9" t="s">
        <v>2088</v>
      </c>
      <c r="B15" s="31" t="s">
        <v>2089</v>
      </c>
      <c r="C15" s="31" t="s">
        <v>1525</v>
      </c>
      <c r="D15" s="20" t="s">
        <v>1469</v>
      </c>
      <c r="E15" s="7">
        <v>43970</v>
      </c>
      <c r="F15" s="7">
        <v>44590</v>
      </c>
      <c r="G15" s="34"/>
      <c r="H15" s="8">
        <f t="shared" si="0"/>
        <v>44620</v>
      </c>
      <c r="I15" s="11">
        <f t="shared" ca="1" si="1"/>
        <v>27</v>
      </c>
      <c r="J15" s="9" t="str">
        <f t="shared" ca="1" si="2"/>
        <v>NOT DUE</v>
      </c>
      <c r="K15" s="31"/>
      <c r="L15" s="10"/>
    </row>
    <row r="16" spans="1:12" x14ac:dyDescent="0.25">
      <c r="A16" s="9" t="s">
        <v>2090</v>
      </c>
      <c r="B16" s="31" t="s">
        <v>2091</v>
      </c>
      <c r="C16" s="31" t="s">
        <v>1525</v>
      </c>
      <c r="D16" s="20" t="s">
        <v>1469</v>
      </c>
      <c r="E16" s="7">
        <v>43970</v>
      </c>
      <c r="F16" s="7">
        <v>44590</v>
      </c>
      <c r="G16" s="34"/>
      <c r="H16" s="8">
        <f t="shared" si="0"/>
        <v>44620</v>
      </c>
      <c r="I16" s="11">
        <f t="shared" ca="1" si="1"/>
        <v>27</v>
      </c>
      <c r="J16" s="9" t="str">
        <f t="shared" ca="1" si="2"/>
        <v>NOT DUE</v>
      </c>
      <c r="K16" s="31"/>
      <c r="L16" s="10"/>
    </row>
    <row r="17" spans="1:12" x14ac:dyDescent="0.25">
      <c r="A17" s="9" t="s">
        <v>2092</v>
      </c>
      <c r="B17" s="31" t="s">
        <v>2093</v>
      </c>
      <c r="C17" s="31" t="s">
        <v>1525</v>
      </c>
      <c r="D17" s="20" t="s">
        <v>1469</v>
      </c>
      <c r="E17" s="7">
        <v>43970</v>
      </c>
      <c r="F17" s="7">
        <v>44590</v>
      </c>
      <c r="G17" s="34"/>
      <c r="H17" s="8">
        <f t="shared" si="0"/>
        <v>44620</v>
      </c>
      <c r="I17" s="11">
        <f t="shared" ca="1" si="1"/>
        <v>27</v>
      </c>
      <c r="J17" s="9" t="str">
        <f t="shared" ca="1" si="2"/>
        <v>NOT DUE</v>
      </c>
      <c r="K17" s="31"/>
      <c r="L17" s="10"/>
    </row>
    <row r="21" spans="1:12" x14ac:dyDescent="0.25">
      <c r="B21" t="s">
        <v>1414</v>
      </c>
      <c r="D21" s="27" t="s">
        <v>1462</v>
      </c>
      <c r="F21" t="s">
        <v>1463</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8" sqref="F8: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1440</v>
      </c>
      <c r="D3" s="190" t="s">
        <v>9</v>
      </c>
      <c r="E3" s="190"/>
      <c r="F3" s="3" t="s">
        <v>2094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2095</v>
      </c>
      <c r="B8" s="31" t="s">
        <v>2064</v>
      </c>
      <c r="C8" s="31" t="s">
        <v>2065</v>
      </c>
      <c r="D8" s="20" t="s">
        <v>1469</v>
      </c>
      <c r="E8" s="7">
        <v>43970</v>
      </c>
      <c r="F8" s="7">
        <v>44590</v>
      </c>
      <c r="G8" s="13" t="s">
        <v>3298</v>
      </c>
      <c r="H8" s="8">
        <f t="shared" ref="H8:H11" si="0">F8+30</f>
        <v>44620</v>
      </c>
      <c r="I8" s="11">
        <f t="shared" ref="I8:I11" ca="1" si="1">IF(ISBLANK(H8),"",H8-DATE(YEAR(NOW()),MONTH(NOW()),DAY(NOW())))</f>
        <v>27</v>
      </c>
      <c r="J8" s="9" t="str">
        <f t="shared" ref="J8:J11" ca="1" si="2">IF(I8="","",IF(I8&lt;0,"OVERDUE","NOT DUE"))</f>
        <v>NOT DUE</v>
      </c>
      <c r="K8" s="31"/>
      <c r="L8" s="10"/>
    </row>
    <row r="9" spans="1:12" ht="25.5" x14ac:dyDescent="0.25">
      <c r="A9" s="9" t="s">
        <v>2096</v>
      </c>
      <c r="B9" s="31" t="s">
        <v>2066</v>
      </c>
      <c r="C9" s="31" t="s">
        <v>2067</v>
      </c>
      <c r="D9" s="20" t="s">
        <v>1469</v>
      </c>
      <c r="E9" s="7">
        <v>43970</v>
      </c>
      <c r="F9" s="7">
        <v>44590</v>
      </c>
      <c r="G9" s="13" t="s">
        <v>3298</v>
      </c>
      <c r="H9" s="8">
        <f t="shared" si="0"/>
        <v>44620</v>
      </c>
      <c r="I9" s="11">
        <f t="shared" ca="1" si="1"/>
        <v>27</v>
      </c>
      <c r="J9" s="9" t="str">
        <f t="shared" ca="1" si="2"/>
        <v>NOT DUE</v>
      </c>
      <c r="K9" s="31"/>
      <c r="L9" s="10"/>
    </row>
    <row r="10" spans="1:12" x14ac:dyDescent="0.25">
      <c r="A10" s="9" t="s">
        <v>2097</v>
      </c>
      <c r="B10" s="59" t="s">
        <v>2675</v>
      </c>
      <c r="C10" s="31" t="s">
        <v>2069</v>
      </c>
      <c r="D10" s="20" t="s">
        <v>1469</v>
      </c>
      <c r="E10" s="7">
        <v>43970</v>
      </c>
      <c r="F10" s="7">
        <v>44590</v>
      </c>
      <c r="G10" s="13" t="s">
        <v>3298</v>
      </c>
      <c r="H10" s="8">
        <f t="shared" si="0"/>
        <v>44620</v>
      </c>
      <c r="I10" s="11">
        <f t="shared" ca="1" si="1"/>
        <v>27</v>
      </c>
      <c r="J10" s="9" t="str">
        <f t="shared" ca="1" si="2"/>
        <v>NOT DUE</v>
      </c>
      <c r="K10" s="59"/>
      <c r="L10" s="10"/>
    </row>
    <row r="11" spans="1:12" x14ac:dyDescent="0.25">
      <c r="A11" s="9" t="s">
        <v>2098</v>
      </c>
      <c r="B11" s="59" t="s">
        <v>2099</v>
      </c>
      <c r="C11" s="31" t="s">
        <v>2069</v>
      </c>
      <c r="D11" s="20" t="s">
        <v>1469</v>
      </c>
      <c r="E11" s="7">
        <v>43970</v>
      </c>
      <c r="F11" s="7">
        <v>44590</v>
      </c>
      <c r="G11" s="13" t="s">
        <v>3298</v>
      </c>
      <c r="H11" s="8">
        <f t="shared" si="0"/>
        <v>44620</v>
      </c>
      <c r="I11" s="11">
        <f t="shared" ca="1" si="1"/>
        <v>27</v>
      </c>
      <c r="J11" s="9" t="str">
        <f t="shared" ca="1" si="2"/>
        <v>NOT DUE</v>
      </c>
      <c r="K11" s="59"/>
      <c r="L11" s="10"/>
    </row>
    <row r="15" spans="1:12" x14ac:dyDescent="0.25">
      <c r="B15" t="s">
        <v>1414</v>
      </c>
      <c r="D15" s="27" t="s">
        <v>1462</v>
      </c>
      <c r="F15" t="s">
        <v>1463</v>
      </c>
    </row>
    <row r="18" spans="2:8" x14ac:dyDescent="0.25">
      <c r="C18" s="71"/>
      <c r="G18" s="72"/>
      <c r="H18" s="72"/>
    </row>
    <row r="19" spans="2:8" x14ac:dyDescent="0.25">
      <c r="B19" s="15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8" sqref="F8: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2100</v>
      </c>
      <c r="D3" s="190" t="s">
        <v>9</v>
      </c>
      <c r="E3" s="190"/>
      <c r="F3" s="3" t="s">
        <v>2101</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2102</v>
      </c>
      <c r="B8" s="31" t="s">
        <v>1441</v>
      </c>
      <c r="C8" s="31" t="s">
        <v>2069</v>
      </c>
      <c r="D8" s="20" t="s">
        <v>1469</v>
      </c>
      <c r="E8" s="7">
        <v>43970</v>
      </c>
      <c r="F8" s="7">
        <v>44590</v>
      </c>
      <c r="G8" s="13" t="s">
        <v>3298</v>
      </c>
      <c r="H8" s="8">
        <f>F8+30</f>
        <v>44620</v>
      </c>
      <c r="I8" s="11">
        <f ca="1">IF(ISBLANK(H8),"",H8-DATE(YEAR(NOW()),MONTH(NOW()),DAY(NOW())))</f>
        <v>27</v>
      </c>
      <c r="J8" s="9" t="str">
        <f ca="1">IF(I8="","",IF(I8&lt;0,"OVERDUE","NOT DUE"))</f>
        <v>NOT DUE</v>
      </c>
      <c r="K8" s="31"/>
      <c r="L8" s="10"/>
    </row>
    <row r="9" spans="1:12" ht="25.5" x14ac:dyDescent="0.25">
      <c r="A9" s="60" t="s">
        <v>2103</v>
      </c>
      <c r="B9" s="29" t="s">
        <v>1441</v>
      </c>
      <c r="C9" s="31" t="s">
        <v>2104</v>
      </c>
      <c r="D9" s="20" t="s">
        <v>1469</v>
      </c>
      <c r="E9" s="7">
        <v>43970</v>
      </c>
      <c r="F9" s="7">
        <v>44590</v>
      </c>
      <c r="G9" s="13" t="s">
        <v>3298</v>
      </c>
      <c r="H9" s="8">
        <f>F9+30</f>
        <v>44620</v>
      </c>
      <c r="I9" s="11">
        <f ca="1">IF(ISBLANK(H9),"",H9-DATE(YEAR(NOW()),MONTH(NOW()),DAY(NOW())))</f>
        <v>27</v>
      </c>
      <c r="J9" s="9" t="str">
        <f ca="1">IF(I9="","",IF(I9&lt;0,"OVERDUE","NOT DUE"))</f>
        <v>NOT DUE</v>
      </c>
      <c r="K9" s="135"/>
      <c r="L9" s="10"/>
    </row>
    <row r="10" spans="1:12" ht="25.5" x14ac:dyDescent="0.25">
      <c r="A10" s="9" t="s">
        <v>3051</v>
      </c>
      <c r="B10" s="38" t="s">
        <v>1441</v>
      </c>
      <c r="C10" s="31" t="s">
        <v>3052</v>
      </c>
      <c r="D10" s="133" t="s">
        <v>1469</v>
      </c>
      <c r="E10" s="7">
        <v>43970</v>
      </c>
      <c r="F10" s="7">
        <v>44590</v>
      </c>
      <c r="G10" s="13" t="s">
        <v>3298</v>
      </c>
      <c r="H10" s="8">
        <f>F10+30</f>
        <v>44620</v>
      </c>
      <c r="I10" s="11">
        <f ca="1">IF(ISBLANK(H10),"",H10-DATE(YEAR(NOW()),MONTH(NOW()),DAY(NOW())))</f>
        <v>27</v>
      </c>
      <c r="J10" s="9" t="str">
        <f ca="1">IF(I10="","",IF(I10&lt;0,"OVERDUE","NOT DUE"))</f>
        <v>NOT DUE</v>
      </c>
      <c r="K10" s="29"/>
      <c r="L10" s="10"/>
    </row>
    <row r="11" spans="1:12" ht="25.5" x14ac:dyDescent="0.25">
      <c r="A11" s="9" t="s">
        <v>3053</v>
      </c>
      <c r="B11" s="38" t="s">
        <v>1441</v>
      </c>
      <c r="C11" s="31" t="s">
        <v>3054</v>
      </c>
      <c r="D11" s="133" t="s">
        <v>1469</v>
      </c>
      <c r="E11" s="7">
        <v>43970</v>
      </c>
      <c r="F11" s="7">
        <v>44590</v>
      </c>
      <c r="G11" s="13" t="s">
        <v>3298</v>
      </c>
      <c r="H11" s="8">
        <f>F11+30</f>
        <v>44620</v>
      </c>
      <c r="I11" s="11">
        <f ca="1">IF(ISBLANK(H11),"",H11-DATE(YEAR(NOW()),MONTH(NOW()),DAY(NOW())))</f>
        <v>27</v>
      </c>
      <c r="J11" s="9" t="str">
        <f ca="1">IF(I11="","",IF(I11&lt;0,"OVERDUE","NOT DUE"))</f>
        <v>NOT DUE</v>
      </c>
      <c r="K11" s="29"/>
      <c r="L11" s="10"/>
    </row>
    <row r="15" spans="1:12" x14ac:dyDescent="0.25">
      <c r="B15" t="s">
        <v>1414</v>
      </c>
      <c r="D15" s="27" t="s">
        <v>1462</v>
      </c>
      <c r="F15" t="s">
        <v>1463</v>
      </c>
    </row>
    <row r="18" spans="2:8" x14ac:dyDescent="0.25">
      <c r="C18" s="71"/>
      <c r="G18" s="72"/>
      <c r="H18" s="72"/>
    </row>
    <row r="19" spans="2:8" x14ac:dyDescent="0.25">
      <c r="B19" s="15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D12" sqref="D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2105</v>
      </c>
      <c r="D3" s="190" t="s">
        <v>9</v>
      </c>
      <c r="E3" s="190"/>
      <c r="F3" s="3" t="s">
        <v>2106</v>
      </c>
    </row>
    <row r="4" spans="1:12" ht="18" customHeight="1" x14ac:dyDescent="0.25">
      <c r="A4" s="189" t="s">
        <v>22</v>
      </c>
      <c r="B4" s="189"/>
      <c r="C4" s="17" t="s">
        <v>3304</v>
      </c>
      <c r="D4" s="190" t="s">
        <v>10</v>
      </c>
      <c r="E4" s="190"/>
      <c r="F4" s="13"/>
    </row>
    <row r="5" spans="1:12" ht="18" customHeight="1" x14ac:dyDescent="0.25">
      <c r="A5" s="189" t="s">
        <v>23</v>
      </c>
      <c r="B5" s="189"/>
      <c r="C5" s="18" t="s">
        <v>3305</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2107</v>
      </c>
      <c r="B8" s="31" t="s">
        <v>2108</v>
      </c>
      <c r="C8" s="31" t="s">
        <v>2109</v>
      </c>
      <c r="D8" s="20" t="s">
        <v>1469</v>
      </c>
      <c r="E8" s="7">
        <v>43970</v>
      </c>
      <c r="F8" s="7">
        <v>44581</v>
      </c>
      <c r="G8" s="13"/>
      <c r="H8" s="8">
        <f>F8+30</f>
        <v>44611</v>
      </c>
      <c r="I8" s="11">
        <f t="shared" ref="I8:I15" ca="1" si="0">IF(ISBLANK(H8),"",H8-DATE(YEAR(NOW()),MONTH(NOW()),DAY(NOW())))</f>
        <v>18</v>
      </c>
      <c r="J8" s="9" t="str">
        <f t="shared" ref="J8:J15" ca="1" si="1">IF(I8="","",IF(I8&lt;0,"OVERDUE","NOT DUE"))</f>
        <v>NOT DUE</v>
      </c>
      <c r="K8" s="31"/>
      <c r="L8" s="10"/>
    </row>
    <row r="9" spans="1:12" ht="38.25" x14ac:dyDescent="0.25">
      <c r="A9" s="9" t="s">
        <v>2110</v>
      </c>
      <c r="B9" s="31" t="s">
        <v>2111</v>
      </c>
      <c r="C9" s="31" t="s">
        <v>2109</v>
      </c>
      <c r="D9" s="20" t="s">
        <v>1469</v>
      </c>
      <c r="E9" s="7">
        <v>43970</v>
      </c>
      <c r="F9" s="7">
        <v>44581</v>
      </c>
      <c r="G9" s="13"/>
      <c r="H9" s="8">
        <f t="shared" ref="H9:H14" si="2">F9+30</f>
        <v>44611</v>
      </c>
      <c r="I9" s="11">
        <f t="shared" ca="1" si="0"/>
        <v>18</v>
      </c>
      <c r="J9" s="9" t="str">
        <f t="shared" ca="1" si="1"/>
        <v>NOT DUE</v>
      </c>
      <c r="K9" s="31"/>
      <c r="L9" s="10"/>
    </row>
    <row r="10" spans="1:12" x14ac:dyDescent="0.25">
      <c r="A10" s="9" t="s">
        <v>2112</v>
      </c>
      <c r="B10" s="31" t="s">
        <v>2113</v>
      </c>
      <c r="C10" s="31" t="s">
        <v>2114</v>
      </c>
      <c r="D10" s="20" t="s">
        <v>1469</v>
      </c>
      <c r="E10" s="7">
        <v>43970</v>
      </c>
      <c r="F10" s="7">
        <v>44581</v>
      </c>
      <c r="G10" s="13"/>
      <c r="H10" s="8">
        <f t="shared" si="2"/>
        <v>44611</v>
      </c>
      <c r="I10" s="11">
        <f t="shared" ca="1" si="0"/>
        <v>18</v>
      </c>
      <c r="J10" s="9" t="str">
        <f t="shared" ca="1" si="1"/>
        <v>NOT DUE</v>
      </c>
      <c r="K10" s="31"/>
      <c r="L10" s="10"/>
    </row>
    <row r="11" spans="1:12" ht="25.5" x14ac:dyDescent="0.25">
      <c r="A11" s="9" t="s">
        <v>2115</v>
      </c>
      <c r="B11" s="31" t="s">
        <v>2116</v>
      </c>
      <c r="C11" s="31" t="s">
        <v>2117</v>
      </c>
      <c r="D11" s="20" t="s">
        <v>1469</v>
      </c>
      <c r="E11" s="7">
        <v>43970</v>
      </c>
      <c r="F11" s="7">
        <v>44581</v>
      </c>
      <c r="G11" s="13"/>
      <c r="H11" s="8">
        <f t="shared" si="2"/>
        <v>44611</v>
      </c>
      <c r="I11" s="11">
        <f t="shared" ca="1" si="0"/>
        <v>18</v>
      </c>
      <c r="J11" s="9" t="str">
        <f t="shared" ca="1" si="1"/>
        <v>NOT DUE</v>
      </c>
      <c r="K11" s="31"/>
      <c r="L11" s="10"/>
    </row>
    <row r="12" spans="1:12" x14ac:dyDescent="0.25">
      <c r="A12" s="9" t="s">
        <v>2118</v>
      </c>
      <c r="B12" s="31" t="s">
        <v>2119</v>
      </c>
      <c r="C12" s="31" t="s">
        <v>392</v>
      </c>
      <c r="D12" s="20" t="s">
        <v>1469</v>
      </c>
      <c r="E12" s="7">
        <v>43970</v>
      </c>
      <c r="F12" s="7">
        <v>44581</v>
      </c>
      <c r="G12" s="13"/>
      <c r="H12" s="8">
        <f t="shared" si="2"/>
        <v>44611</v>
      </c>
      <c r="I12" s="11">
        <f t="shared" ca="1" si="0"/>
        <v>18</v>
      </c>
      <c r="J12" s="9" t="str">
        <f t="shared" ca="1" si="1"/>
        <v>NOT DUE</v>
      </c>
      <c r="K12" s="31"/>
      <c r="L12" s="10"/>
    </row>
    <row r="13" spans="1:12" ht="25.5" x14ac:dyDescent="0.25">
      <c r="A13" s="9" t="s">
        <v>2120</v>
      </c>
      <c r="B13" s="31" t="s">
        <v>2121</v>
      </c>
      <c r="C13" s="31" t="s">
        <v>2117</v>
      </c>
      <c r="D13" s="20" t="s">
        <v>1469</v>
      </c>
      <c r="E13" s="7">
        <v>43970</v>
      </c>
      <c r="F13" s="7">
        <v>44581</v>
      </c>
      <c r="G13" s="13"/>
      <c r="H13" s="8">
        <f t="shared" si="2"/>
        <v>44611</v>
      </c>
      <c r="I13" s="11">
        <f t="shared" ca="1" si="0"/>
        <v>18</v>
      </c>
      <c r="J13" s="9" t="str">
        <f t="shared" ca="1" si="1"/>
        <v>NOT DUE</v>
      </c>
      <c r="K13" s="31"/>
      <c r="L13" s="10"/>
    </row>
    <row r="14" spans="1:12" x14ac:dyDescent="0.25">
      <c r="A14" s="9" t="s">
        <v>2122</v>
      </c>
      <c r="B14" s="31" t="s">
        <v>2123</v>
      </c>
      <c r="C14" s="31" t="s">
        <v>2114</v>
      </c>
      <c r="D14" s="20" t="s">
        <v>1469</v>
      </c>
      <c r="E14" s="7">
        <v>43970</v>
      </c>
      <c r="F14" s="7">
        <v>44581</v>
      </c>
      <c r="G14" s="13"/>
      <c r="H14" s="8">
        <f t="shared" si="2"/>
        <v>44611</v>
      </c>
      <c r="I14" s="11">
        <f t="shared" ca="1" si="0"/>
        <v>18</v>
      </c>
      <c r="J14" s="9" t="str">
        <f t="shared" ca="1" si="1"/>
        <v>NOT DUE</v>
      </c>
      <c r="K14" s="31"/>
      <c r="L14" s="10"/>
    </row>
    <row r="15" spans="1:12" ht="25.5" x14ac:dyDescent="0.25">
      <c r="A15" s="60" t="s">
        <v>2124</v>
      </c>
      <c r="B15" s="31" t="s">
        <v>2121</v>
      </c>
      <c r="C15" s="31" t="s">
        <v>2125</v>
      </c>
      <c r="D15" s="61" t="s">
        <v>431</v>
      </c>
      <c r="E15" s="7">
        <v>43970</v>
      </c>
      <c r="F15" s="7">
        <v>43724</v>
      </c>
      <c r="G15" s="13"/>
      <c r="H15" s="8">
        <f>F15+(365*5)</f>
        <v>45549</v>
      </c>
      <c r="I15" s="11">
        <f t="shared" ca="1" si="0"/>
        <v>956</v>
      </c>
      <c r="J15" s="9" t="str">
        <f t="shared" ca="1" si="1"/>
        <v>NOT DUE</v>
      </c>
      <c r="K15" s="29"/>
      <c r="L15" s="62"/>
    </row>
    <row r="19" spans="2:8" x14ac:dyDescent="0.25">
      <c r="B19" t="s">
        <v>1414</v>
      </c>
      <c r="D19" s="27" t="s">
        <v>1415</v>
      </c>
      <c r="G19" t="s">
        <v>1416</v>
      </c>
    </row>
    <row r="22" spans="2:8" x14ac:dyDescent="0.25">
      <c r="C22" s="71"/>
      <c r="G22" s="72"/>
      <c r="H22" s="72"/>
    </row>
    <row r="23" spans="2:8" x14ac:dyDescent="0.25">
      <c r="B23" s="158"/>
      <c r="C23" s="69"/>
    </row>
    <row r="24" spans="2:8" x14ac:dyDescent="0.25">
      <c r="B24" s="154" t="s">
        <v>3322</v>
      </c>
      <c r="D24" s="193" t="s">
        <v>3322</v>
      </c>
      <c r="E24" s="193"/>
      <c r="G24" s="191" t="s">
        <v>3319</v>
      </c>
      <c r="H24" s="191"/>
    </row>
    <row r="25" spans="2:8" x14ac:dyDescent="0.25">
      <c r="B25" s="69" t="s">
        <v>2274</v>
      </c>
      <c r="D25" s="69" t="s">
        <v>2274</v>
      </c>
      <c r="E25" s="69"/>
      <c r="G25" s="188" t="s">
        <v>2277</v>
      </c>
      <c r="H25" s="188"/>
    </row>
    <row r="26" spans="2:8" x14ac:dyDescent="0.25">
      <c r="B26" s="69"/>
      <c r="D26" s="69"/>
      <c r="E26" s="69"/>
      <c r="G26" s="188"/>
      <c r="H26" s="188"/>
    </row>
  </sheetData>
  <mergeCells count="13">
    <mergeCell ref="G26:H26"/>
    <mergeCell ref="A4:B4"/>
    <mergeCell ref="D4:E4"/>
    <mergeCell ref="A5:B5"/>
    <mergeCell ref="A1:B1"/>
    <mergeCell ref="D1:E1"/>
    <mergeCell ref="A2:B2"/>
    <mergeCell ref="D2:E2"/>
    <mergeCell ref="A3:B3"/>
    <mergeCell ref="D3:E3"/>
    <mergeCell ref="G25:H25"/>
    <mergeCell ref="D24:E24"/>
    <mergeCell ref="G24:H24"/>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1443</v>
      </c>
      <c r="D3" s="190" t="s">
        <v>9</v>
      </c>
      <c r="E3" s="190"/>
      <c r="F3" s="3" t="s">
        <v>2126</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2127</v>
      </c>
      <c r="B8" s="31" t="s">
        <v>2128</v>
      </c>
      <c r="C8" s="31" t="s">
        <v>2129</v>
      </c>
      <c r="D8" s="20" t="s">
        <v>1469</v>
      </c>
      <c r="E8" s="7">
        <v>43970</v>
      </c>
      <c r="F8" s="7">
        <v>44569</v>
      </c>
      <c r="G8" s="13" t="s">
        <v>3298</v>
      </c>
      <c r="H8" s="8">
        <f t="shared" ref="H8:H23" si="0">F8+30</f>
        <v>44599</v>
      </c>
      <c r="I8" s="11">
        <f t="shared" ref="I8:I23" ca="1" si="1">IF(ISBLANK(H8),"",H8-DATE(YEAR(NOW()),MONTH(NOW()),DAY(NOW())))</f>
        <v>6</v>
      </c>
      <c r="J8" s="9" t="str">
        <f t="shared" ref="J8:J23" ca="1" si="2">IF(I8="","",IF(I8&lt;0,"OVERDUE","NOT DUE"))</f>
        <v>NOT DUE</v>
      </c>
      <c r="K8" s="31"/>
      <c r="L8" s="10"/>
    </row>
    <row r="9" spans="1:12" ht="25.5" x14ac:dyDescent="0.25">
      <c r="A9" s="9" t="s">
        <v>2130</v>
      </c>
      <c r="B9" s="31" t="s">
        <v>2131</v>
      </c>
      <c r="C9" s="31" t="s">
        <v>2132</v>
      </c>
      <c r="D9" s="20" t="s">
        <v>1469</v>
      </c>
      <c r="E9" s="7">
        <v>43970</v>
      </c>
      <c r="F9" s="7">
        <v>44569</v>
      </c>
      <c r="G9" s="13" t="s">
        <v>3298</v>
      </c>
      <c r="H9" s="8">
        <f t="shared" si="0"/>
        <v>44599</v>
      </c>
      <c r="I9" s="11">
        <f t="shared" ca="1" si="1"/>
        <v>6</v>
      </c>
      <c r="J9" s="9" t="str">
        <f t="shared" ca="1" si="2"/>
        <v>NOT DUE</v>
      </c>
      <c r="K9" s="31"/>
      <c r="L9" s="10"/>
    </row>
    <row r="10" spans="1:12" ht="25.5" x14ac:dyDescent="0.25">
      <c r="A10" s="9" t="s">
        <v>2133</v>
      </c>
      <c r="B10" s="31" t="s">
        <v>2134</v>
      </c>
      <c r="C10" s="31" t="s">
        <v>2129</v>
      </c>
      <c r="D10" s="20" t="s">
        <v>1469</v>
      </c>
      <c r="E10" s="7">
        <v>43970</v>
      </c>
      <c r="F10" s="7">
        <v>44569</v>
      </c>
      <c r="G10" s="13" t="s">
        <v>3298</v>
      </c>
      <c r="H10" s="8">
        <f t="shared" si="0"/>
        <v>44599</v>
      </c>
      <c r="I10" s="11">
        <f t="shared" ca="1" si="1"/>
        <v>6</v>
      </c>
      <c r="J10" s="9" t="str">
        <f t="shared" ca="1" si="2"/>
        <v>NOT DUE</v>
      </c>
      <c r="K10" s="31"/>
      <c r="L10" s="35"/>
    </row>
    <row r="11" spans="1:12" ht="25.5" x14ac:dyDescent="0.25">
      <c r="A11" s="9" t="s">
        <v>2135</v>
      </c>
      <c r="B11" s="31" t="s">
        <v>2136</v>
      </c>
      <c r="C11" s="31" t="s">
        <v>2129</v>
      </c>
      <c r="D11" s="20" t="s">
        <v>1469</v>
      </c>
      <c r="E11" s="7">
        <v>43970</v>
      </c>
      <c r="F11" s="7">
        <v>44569</v>
      </c>
      <c r="G11" s="13" t="s">
        <v>3298</v>
      </c>
      <c r="H11" s="8">
        <f t="shared" si="0"/>
        <v>44599</v>
      </c>
      <c r="I11" s="11">
        <f t="shared" ca="1" si="1"/>
        <v>6</v>
      </c>
      <c r="J11" s="9" t="str">
        <f t="shared" ca="1" si="2"/>
        <v>NOT DUE</v>
      </c>
      <c r="K11" s="31"/>
      <c r="L11" s="10"/>
    </row>
    <row r="12" spans="1:12" ht="25.5" x14ac:dyDescent="0.25">
      <c r="A12" s="9" t="s">
        <v>2137</v>
      </c>
      <c r="B12" s="31" t="s">
        <v>2138</v>
      </c>
      <c r="C12" s="31" t="s">
        <v>2129</v>
      </c>
      <c r="D12" s="20" t="s">
        <v>1469</v>
      </c>
      <c r="E12" s="7">
        <v>43970</v>
      </c>
      <c r="F12" s="7">
        <v>44569</v>
      </c>
      <c r="G12" s="13" t="s">
        <v>3298</v>
      </c>
      <c r="H12" s="8">
        <f t="shared" si="0"/>
        <v>44599</v>
      </c>
      <c r="I12" s="11">
        <f t="shared" ca="1" si="1"/>
        <v>6</v>
      </c>
      <c r="J12" s="9" t="str">
        <f t="shared" ca="1" si="2"/>
        <v>NOT DUE</v>
      </c>
      <c r="K12" s="31"/>
      <c r="L12" s="10"/>
    </row>
    <row r="13" spans="1:12" ht="25.5" x14ac:dyDescent="0.25">
      <c r="A13" s="9" t="s">
        <v>2139</v>
      </c>
      <c r="B13" s="31" t="s">
        <v>2140</v>
      </c>
      <c r="C13" s="31" t="s">
        <v>2129</v>
      </c>
      <c r="D13" s="20" t="s">
        <v>1469</v>
      </c>
      <c r="E13" s="7">
        <v>43970</v>
      </c>
      <c r="F13" s="7">
        <v>44569</v>
      </c>
      <c r="G13" s="13" t="s">
        <v>3298</v>
      </c>
      <c r="H13" s="8">
        <f t="shared" si="0"/>
        <v>44599</v>
      </c>
      <c r="I13" s="11">
        <f t="shared" ca="1" si="1"/>
        <v>6</v>
      </c>
      <c r="J13" s="9" t="str">
        <f t="shared" ca="1" si="2"/>
        <v>NOT DUE</v>
      </c>
      <c r="K13" s="31"/>
      <c r="L13" s="10"/>
    </row>
    <row r="14" spans="1:12" x14ac:dyDescent="0.25">
      <c r="A14" s="9" t="s">
        <v>2141</v>
      </c>
      <c r="B14" s="31" t="s">
        <v>2142</v>
      </c>
      <c r="C14" s="31" t="s">
        <v>2143</v>
      </c>
      <c r="D14" s="20" t="s">
        <v>1469</v>
      </c>
      <c r="E14" s="7">
        <v>43970</v>
      </c>
      <c r="F14" s="7">
        <v>44569</v>
      </c>
      <c r="G14" s="13" t="s">
        <v>3298</v>
      </c>
      <c r="H14" s="8">
        <f t="shared" si="0"/>
        <v>44599</v>
      </c>
      <c r="I14" s="11">
        <f t="shared" ca="1" si="1"/>
        <v>6</v>
      </c>
      <c r="J14" s="9" t="str">
        <f t="shared" ca="1" si="2"/>
        <v>NOT DUE</v>
      </c>
      <c r="K14" s="31"/>
      <c r="L14" s="10"/>
    </row>
    <row r="15" spans="1:12" ht="25.5" x14ac:dyDescent="0.25">
      <c r="A15" s="9" t="s">
        <v>2144</v>
      </c>
      <c r="B15" s="31" t="s">
        <v>2145</v>
      </c>
      <c r="C15" s="31" t="s">
        <v>2129</v>
      </c>
      <c r="D15" s="20" t="s">
        <v>1469</v>
      </c>
      <c r="E15" s="7">
        <v>43970</v>
      </c>
      <c r="F15" s="7">
        <v>44569</v>
      </c>
      <c r="G15" s="13" t="s">
        <v>3298</v>
      </c>
      <c r="H15" s="8">
        <f t="shared" si="0"/>
        <v>44599</v>
      </c>
      <c r="I15" s="11">
        <f t="shared" ca="1" si="1"/>
        <v>6</v>
      </c>
      <c r="J15" s="9" t="str">
        <f t="shared" ca="1" si="2"/>
        <v>NOT DUE</v>
      </c>
      <c r="K15" s="31"/>
      <c r="L15" s="10"/>
    </row>
    <row r="16" spans="1:12" ht="25.5" x14ac:dyDescent="0.25">
      <c r="A16" s="9" t="s">
        <v>2146</v>
      </c>
      <c r="B16" s="31" t="s">
        <v>2147</v>
      </c>
      <c r="C16" s="31" t="s">
        <v>2148</v>
      </c>
      <c r="D16" s="20" t="s">
        <v>1469</v>
      </c>
      <c r="E16" s="7">
        <v>43970</v>
      </c>
      <c r="F16" s="7">
        <v>44569</v>
      </c>
      <c r="G16" s="13" t="s">
        <v>3298</v>
      </c>
      <c r="H16" s="8">
        <f t="shared" si="0"/>
        <v>44599</v>
      </c>
      <c r="I16" s="11">
        <f t="shared" ca="1" si="1"/>
        <v>6</v>
      </c>
      <c r="J16" s="9" t="str">
        <f t="shared" ca="1" si="2"/>
        <v>NOT DUE</v>
      </c>
      <c r="K16" s="10"/>
      <c r="L16" s="10"/>
    </row>
    <row r="17" spans="1:12" ht="25.5" x14ac:dyDescent="0.25">
      <c r="A17" s="9" t="s">
        <v>2149</v>
      </c>
      <c r="B17" s="31" t="s">
        <v>2150</v>
      </c>
      <c r="C17" s="31" t="s">
        <v>2129</v>
      </c>
      <c r="D17" s="20" t="s">
        <v>1469</v>
      </c>
      <c r="E17" s="7">
        <v>43970</v>
      </c>
      <c r="F17" s="7">
        <v>44569</v>
      </c>
      <c r="G17" s="13" t="s">
        <v>3298</v>
      </c>
      <c r="H17" s="8">
        <f t="shared" si="0"/>
        <v>44599</v>
      </c>
      <c r="I17" s="11">
        <f t="shared" ca="1" si="1"/>
        <v>6</v>
      </c>
      <c r="J17" s="9" t="str">
        <f t="shared" ca="1" si="2"/>
        <v>NOT DUE</v>
      </c>
      <c r="K17" s="31"/>
      <c r="L17" s="10"/>
    </row>
    <row r="18" spans="1:12" ht="25.5" x14ac:dyDescent="0.25">
      <c r="A18" s="9" t="s">
        <v>2151</v>
      </c>
      <c r="B18" s="31" t="s">
        <v>2152</v>
      </c>
      <c r="C18" s="31" t="s">
        <v>2153</v>
      </c>
      <c r="D18" s="20" t="s">
        <v>1469</v>
      </c>
      <c r="E18" s="7">
        <v>43970</v>
      </c>
      <c r="F18" s="7">
        <v>44569</v>
      </c>
      <c r="G18" s="13" t="s">
        <v>3298</v>
      </c>
      <c r="H18" s="8">
        <f t="shared" si="0"/>
        <v>44599</v>
      </c>
      <c r="I18" s="11">
        <f t="shared" ca="1" si="1"/>
        <v>6</v>
      </c>
      <c r="J18" s="9" t="str">
        <f t="shared" ca="1" si="2"/>
        <v>NOT DUE</v>
      </c>
      <c r="K18" s="31"/>
      <c r="L18" s="10"/>
    </row>
    <row r="19" spans="1:12" ht="25.5" x14ac:dyDescent="0.25">
      <c r="A19" s="9" t="s">
        <v>2154</v>
      </c>
      <c r="B19" s="31" t="s">
        <v>2155</v>
      </c>
      <c r="C19" s="31" t="s">
        <v>2129</v>
      </c>
      <c r="D19" s="20" t="s">
        <v>1469</v>
      </c>
      <c r="E19" s="7">
        <v>43970</v>
      </c>
      <c r="F19" s="7">
        <v>44569</v>
      </c>
      <c r="G19" s="13" t="s">
        <v>3298</v>
      </c>
      <c r="H19" s="8">
        <f t="shared" si="0"/>
        <v>44599</v>
      </c>
      <c r="I19" s="11">
        <f t="shared" ca="1" si="1"/>
        <v>6</v>
      </c>
      <c r="J19" s="9" t="str">
        <f t="shared" ca="1" si="2"/>
        <v>NOT DUE</v>
      </c>
      <c r="K19" s="31"/>
      <c r="L19" s="10"/>
    </row>
    <row r="20" spans="1:12" ht="25.5" x14ac:dyDescent="0.25">
      <c r="A20" s="9" t="s">
        <v>2156</v>
      </c>
      <c r="B20" s="31" t="s">
        <v>2157</v>
      </c>
      <c r="C20" s="31" t="s">
        <v>2129</v>
      </c>
      <c r="D20" s="20" t="s">
        <v>1469</v>
      </c>
      <c r="E20" s="7">
        <v>43970</v>
      </c>
      <c r="F20" s="7">
        <v>44569</v>
      </c>
      <c r="G20" s="13" t="s">
        <v>3298</v>
      </c>
      <c r="H20" s="8">
        <f t="shared" si="0"/>
        <v>44599</v>
      </c>
      <c r="I20" s="11">
        <f t="shared" ca="1" si="1"/>
        <v>6</v>
      </c>
      <c r="J20" s="9" t="str">
        <f t="shared" ca="1" si="2"/>
        <v>NOT DUE</v>
      </c>
      <c r="K20" s="31"/>
      <c r="L20" s="10"/>
    </row>
    <row r="21" spans="1:12" ht="25.5" x14ac:dyDescent="0.25">
      <c r="A21" s="9" t="s">
        <v>2158</v>
      </c>
      <c r="B21" s="31" t="s">
        <v>2159</v>
      </c>
      <c r="C21" s="31" t="s">
        <v>2129</v>
      </c>
      <c r="D21" s="20" t="s">
        <v>1469</v>
      </c>
      <c r="E21" s="7">
        <v>43970</v>
      </c>
      <c r="F21" s="7">
        <v>44569</v>
      </c>
      <c r="G21" s="13" t="s">
        <v>3298</v>
      </c>
      <c r="H21" s="8">
        <f t="shared" si="0"/>
        <v>44599</v>
      </c>
      <c r="I21" s="11">
        <f t="shared" ca="1" si="1"/>
        <v>6</v>
      </c>
      <c r="J21" s="9" t="str">
        <f t="shared" ca="1" si="2"/>
        <v>NOT DUE</v>
      </c>
      <c r="K21" s="31"/>
      <c r="L21" s="10"/>
    </row>
    <row r="22" spans="1:12" ht="25.5" x14ac:dyDescent="0.25">
      <c r="A22" s="9" t="s">
        <v>2160</v>
      </c>
      <c r="B22" s="31" t="s">
        <v>2161</v>
      </c>
      <c r="C22" s="31" t="s">
        <v>2129</v>
      </c>
      <c r="D22" s="20" t="s">
        <v>1469</v>
      </c>
      <c r="E22" s="7">
        <v>43970</v>
      </c>
      <c r="F22" s="7">
        <v>44569</v>
      </c>
      <c r="G22" s="13" t="s">
        <v>3298</v>
      </c>
      <c r="H22" s="8">
        <f t="shared" si="0"/>
        <v>44599</v>
      </c>
      <c r="I22" s="11">
        <f t="shared" ca="1" si="1"/>
        <v>6</v>
      </c>
      <c r="J22" s="9" t="str">
        <f t="shared" ca="1" si="2"/>
        <v>NOT DUE</v>
      </c>
      <c r="K22" s="31"/>
      <c r="L22" s="35"/>
    </row>
    <row r="23" spans="1:12" ht="25.5" x14ac:dyDescent="0.25">
      <c r="A23" s="9" t="s">
        <v>2162</v>
      </c>
      <c r="B23" s="31" t="s">
        <v>2163</v>
      </c>
      <c r="C23" s="31" t="s">
        <v>2164</v>
      </c>
      <c r="D23" s="20" t="s">
        <v>1469</v>
      </c>
      <c r="E23" s="7">
        <v>43970</v>
      </c>
      <c r="F23" s="7">
        <v>44569</v>
      </c>
      <c r="G23" s="13" t="s">
        <v>3298</v>
      </c>
      <c r="H23" s="8">
        <f t="shared" si="0"/>
        <v>44599</v>
      </c>
      <c r="I23" s="11">
        <f t="shared" ca="1" si="1"/>
        <v>6</v>
      </c>
      <c r="J23" s="9" t="str">
        <f t="shared" ca="1" si="2"/>
        <v>NOT DUE</v>
      </c>
      <c r="K23" s="31"/>
      <c r="L23" s="35"/>
    </row>
    <row r="27" spans="1:12" x14ac:dyDescent="0.25">
      <c r="B27" t="s">
        <v>1414</v>
      </c>
      <c r="D27" s="27" t="s">
        <v>1462</v>
      </c>
      <c r="F27" t="s">
        <v>1463</v>
      </c>
    </row>
    <row r="30" spans="1:12" x14ac:dyDescent="0.25">
      <c r="C30" s="71"/>
      <c r="G30" s="72"/>
      <c r="H30" s="72"/>
    </row>
    <row r="31" spans="1:12" x14ac:dyDescent="0.25">
      <c r="B31" s="158"/>
      <c r="C31" s="69"/>
    </row>
    <row r="32" spans="1:12" x14ac:dyDescent="0.25">
      <c r="B32" s="154" t="s">
        <v>3322</v>
      </c>
      <c r="D32" s="193" t="s">
        <v>3322</v>
      </c>
      <c r="E32" s="193"/>
      <c r="G32" s="191" t="s">
        <v>3319</v>
      </c>
      <c r="H32" s="191"/>
    </row>
    <row r="33" spans="2:8" x14ac:dyDescent="0.25">
      <c r="B33" s="69" t="s">
        <v>2274</v>
      </c>
      <c r="D33" s="69" t="s">
        <v>2274</v>
      </c>
      <c r="E33" s="69"/>
      <c r="G33" s="188" t="s">
        <v>2277</v>
      </c>
      <c r="H33" s="188"/>
    </row>
  </sheetData>
  <mergeCells count="12">
    <mergeCell ref="G33:H33"/>
    <mergeCell ref="A4:B4"/>
    <mergeCell ref="D4:E4"/>
    <mergeCell ref="A5:B5"/>
    <mergeCell ref="A1:B1"/>
    <mergeCell ref="D1:E1"/>
    <mergeCell ref="A2:B2"/>
    <mergeCell ref="D2:E2"/>
    <mergeCell ref="A3:B3"/>
    <mergeCell ref="D3:E3"/>
    <mergeCell ref="D32:E32"/>
    <mergeCell ref="G32:H32"/>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D21" sqref="D21:E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1444</v>
      </c>
      <c r="D3" s="190" t="s">
        <v>9</v>
      </c>
      <c r="E3" s="190"/>
      <c r="F3" s="3" t="s">
        <v>2165</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2166</v>
      </c>
      <c r="B8" s="31" t="s">
        <v>2167</v>
      </c>
      <c r="C8" s="31" t="s">
        <v>2168</v>
      </c>
      <c r="D8" s="20" t="s">
        <v>2169</v>
      </c>
      <c r="E8" s="7">
        <v>43970</v>
      </c>
      <c r="F8" s="7">
        <v>44506</v>
      </c>
      <c r="G8" s="13" t="s">
        <v>3298</v>
      </c>
      <c r="H8" s="8">
        <f>F8+90</f>
        <v>44596</v>
      </c>
      <c r="I8" s="11">
        <f t="shared" ref="I8:I12" ca="1" si="0">IF(ISBLANK(H8),"",H8-DATE(YEAR(NOW()),MONTH(NOW()),DAY(NOW())))</f>
        <v>3</v>
      </c>
      <c r="J8" s="9" t="str">
        <f t="shared" ref="J8:J12" ca="1" si="1">IF(I8="","",IF(I8&lt;0,"OVERDUE","NOT DUE"))</f>
        <v>NOT DUE</v>
      </c>
      <c r="K8" s="31"/>
      <c r="L8" s="10"/>
    </row>
    <row r="9" spans="1:12" ht="25.5" x14ac:dyDescent="0.25">
      <c r="A9" s="9" t="s">
        <v>2170</v>
      </c>
      <c r="B9" s="31" t="s">
        <v>2171</v>
      </c>
      <c r="C9" s="31" t="s">
        <v>2168</v>
      </c>
      <c r="D9" s="20" t="s">
        <v>2169</v>
      </c>
      <c r="E9" s="7">
        <v>43970</v>
      </c>
      <c r="F9" s="7">
        <v>44506</v>
      </c>
      <c r="G9" s="13" t="s">
        <v>3298</v>
      </c>
      <c r="H9" s="8">
        <f t="shared" ref="H9:H12" si="2">F9+90</f>
        <v>44596</v>
      </c>
      <c r="I9" s="11">
        <f t="shared" ca="1" si="0"/>
        <v>3</v>
      </c>
      <c r="J9" s="9" t="str">
        <f t="shared" ca="1" si="1"/>
        <v>NOT DUE</v>
      </c>
      <c r="K9" s="31"/>
      <c r="L9" s="10"/>
    </row>
    <row r="10" spans="1:12" ht="25.5" x14ac:dyDescent="0.25">
      <c r="A10" s="9" t="s">
        <v>2172</v>
      </c>
      <c r="B10" s="31" t="s">
        <v>2173</v>
      </c>
      <c r="C10" s="31" t="s">
        <v>2168</v>
      </c>
      <c r="D10" s="20" t="s">
        <v>2169</v>
      </c>
      <c r="E10" s="7">
        <v>43970</v>
      </c>
      <c r="F10" s="7">
        <v>44506</v>
      </c>
      <c r="G10" s="13" t="s">
        <v>3298</v>
      </c>
      <c r="H10" s="8">
        <f t="shared" si="2"/>
        <v>44596</v>
      </c>
      <c r="I10" s="11">
        <f t="shared" ca="1" si="0"/>
        <v>3</v>
      </c>
      <c r="J10" s="9" t="str">
        <f t="shared" ca="1" si="1"/>
        <v>NOT DUE</v>
      </c>
      <c r="K10" s="31"/>
      <c r="L10" s="10"/>
    </row>
    <row r="11" spans="1:12" ht="25.5" x14ac:dyDescent="0.25">
      <c r="A11" s="9" t="s">
        <v>2174</v>
      </c>
      <c r="B11" s="31" t="s">
        <v>2175</v>
      </c>
      <c r="C11" s="31" t="s">
        <v>2168</v>
      </c>
      <c r="D11" s="20" t="s">
        <v>2169</v>
      </c>
      <c r="E11" s="7">
        <v>43970</v>
      </c>
      <c r="F11" s="7">
        <v>44506</v>
      </c>
      <c r="G11" s="13" t="s">
        <v>3298</v>
      </c>
      <c r="H11" s="8">
        <f t="shared" si="2"/>
        <v>44596</v>
      </c>
      <c r="I11" s="11">
        <f t="shared" ca="1" si="0"/>
        <v>3</v>
      </c>
      <c r="J11" s="9" t="str">
        <f t="shared" ca="1" si="1"/>
        <v>NOT DUE</v>
      </c>
      <c r="K11" s="31"/>
      <c r="L11" s="35"/>
    </row>
    <row r="12" spans="1:12" ht="25.5" x14ac:dyDescent="0.25">
      <c r="A12" s="9" t="s">
        <v>2176</v>
      </c>
      <c r="B12" s="31" t="s">
        <v>2177</v>
      </c>
      <c r="C12" s="31" t="s">
        <v>2168</v>
      </c>
      <c r="D12" s="20" t="s">
        <v>2169</v>
      </c>
      <c r="E12" s="7">
        <v>43970</v>
      </c>
      <c r="F12" s="7">
        <v>44506</v>
      </c>
      <c r="G12" s="13" t="s">
        <v>3298</v>
      </c>
      <c r="H12" s="8">
        <f t="shared" si="2"/>
        <v>44596</v>
      </c>
      <c r="I12" s="11">
        <f t="shared" ca="1" si="0"/>
        <v>3</v>
      </c>
      <c r="J12" s="9" t="str">
        <f t="shared" ca="1" si="1"/>
        <v>NOT DUE</v>
      </c>
      <c r="K12" s="31"/>
      <c r="L12" s="10"/>
    </row>
    <row r="16" spans="1:12" x14ac:dyDescent="0.25">
      <c r="B16" t="s">
        <v>1414</v>
      </c>
      <c r="D16" s="27" t="s">
        <v>1462</v>
      </c>
      <c r="F16" t="s">
        <v>1463</v>
      </c>
    </row>
    <row r="19" spans="2:8" x14ac:dyDescent="0.25">
      <c r="C19" s="71"/>
      <c r="G19" s="72"/>
      <c r="H19" s="72"/>
    </row>
    <row r="20" spans="2:8" x14ac:dyDescent="0.25">
      <c r="B20" s="15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205</v>
      </c>
      <c r="D3" s="190" t="s">
        <v>9</v>
      </c>
      <c r="E3" s="190"/>
      <c r="F3" s="3" t="s">
        <v>206</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207</v>
      </c>
      <c r="B8" s="31" t="s">
        <v>30</v>
      </c>
      <c r="C8" s="31" t="s">
        <v>31</v>
      </c>
      <c r="D8" s="20" t="s">
        <v>88</v>
      </c>
      <c r="E8" s="7">
        <v>43970</v>
      </c>
      <c r="F8" s="7">
        <v>43961</v>
      </c>
      <c r="G8" s="34"/>
      <c r="H8" s="8">
        <f>F8+(365*4)</f>
        <v>45421</v>
      </c>
      <c r="I8" s="11">
        <f t="shared" ref="I8:I44" ca="1" si="0">IF(ISBLANK(H8),"",H8-DATE(YEAR(NOW()),MONTH(NOW()),DAY(NOW())))</f>
        <v>828</v>
      </c>
      <c r="J8" s="9" t="str">
        <f t="shared" ref="J8:J44" ca="1" si="1">IF(I8="","",IF(I8&lt;0,"OVERDUE","NOT DUE"))</f>
        <v>NOT DUE</v>
      </c>
      <c r="K8" s="30" t="s">
        <v>126</v>
      </c>
      <c r="L8" s="10"/>
    </row>
    <row r="9" spans="1:12" x14ac:dyDescent="0.25">
      <c r="A9" s="9" t="s">
        <v>208</v>
      </c>
      <c r="B9" s="31" t="s">
        <v>32</v>
      </c>
      <c r="C9" s="31" t="s">
        <v>33</v>
      </c>
      <c r="D9" s="20" t="s">
        <v>89</v>
      </c>
      <c r="E9" s="7">
        <v>43970</v>
      </c>
      <c r="F9" s="7">
        <v>44326</v>
      </c>
      <c r="G9" s="34"/>
      <c r="H9" s="8">
        <f>F9+365</f>
        <v>44691</v>
      </c>
      <c r="I9" s="11">
        <f t="shared" ca="1" si="0"/>
        <v>98</v>
      </c>
      <c r="J9" s="9" t="str">
        <f t="shared" ca="1" si="1"/>
        <v>NOT DUE</v>
      </c>
      <c r="K9" s="14"/>
      <c r="L9" s="10"/>
    </row>
    <row r="10" spans="1:12" ht="25.5" x14ac:dyDescent="0.25">
      <c r="A10" s="9" t="s">
        <v>209</v>
      </c>
      <c r="B10" s="31" t="s">
        <v>34</v>
      </c>
      <c r="C10" s="31" t="s">
        <v>35</v>
      </c>
      <c r="D10" s="20" t="s">
        <v>2</v>
      </c>
      <c r="E10" s="7">
        <v>43970</v>
      </c>
      <c r="F10" s="7">
        <v>44566</v>
      </c>
      <c r="G10" s="34"/>
      <c r="H10" s="8">
        <f>F10+30</f>
        <v>44596</v>
      </c>
      <c r="I10" s="11">
        <f t="shared" ca="1" si="0"/>
        <v>3</v>
      </c>
      <c r="J10" s="9" t="str">
        <f t="shared" ca="1" si="1"/>
        <v>NOT DUE</v>
      </c>
      <c r="K10" s="14"/>
      <c r="L10" s="10"/>
    </row>
    <row r="11" spans="1:12" ht="25.5" x14ac:dyDescent="0.25">
      <c r="A11" s="9" t="s">
        <v>210</v>
      </c>
      <c r="B11" s="31" t="s">
        <v>36</v>
      </c>
      <c r="C11" s="31" t="s">
        <v>37</v>
      </c>
      <c r="D11" s="20" t="s">
        <v>89</v>
      </c>
      <c r="E11" s="7">
        <v>43970</v>
      </c>
      <c r="F11" s="7">
        <v>44326</v>
      </c>
      <c r="G11" s="34"/>
      <c r="H11" s="8">
        <f t="shared" ref="H11:H44" si="2">F11+365</f>
        <v>44691</v>
      </c>
      <c r="I11" s="11">
        <f t="shared" ca="1" si="0"/>
        <v>98</v>
      </c>
      <c r="J11" s="9" t="str">
        <f t="shared" ca="1" si="1"/>
        <v>NOT DUE</v>
      </c>
      <c r="K11" s="14"/>
      <c r="L11" s="10"/>
    </row>
    <row r="12" spans="1:12" ht="25.5" x14ac:dyDescent="0.25">
      <c r="A12" s="9" t="s">
        <v>211</v>
      </c>
      <c r="B12" s="31" t="s">
        <v>36</v>
      </c>
      <c r="C12" s="31" t="s">
        <v>38</v>
      </c>
      <c r="D12" s="20" t="s">
        <v>89</v>
      </c>
      <c r="E12" s="7">
        <v>43970</v>
      </c>
      <c r="F12" s="7">
        <v>44326</v>
      </c>
      <c r="G12" s="34"/>
      <c r="H12" s="8">
        <f t="shared" si="2"/>
        <v>44691</v>
      </c>
      <c r="I12" s="11">
        <f t="shared" ca="1" si="0"/>
        <v>98</v>
      </c>
      <c r="J12" s="9" t="str">
        <f t="shared" ca="1" si="1"/>
        <v>NOT DUE</v>
      </c>
      <c r="K12" s="14"/>
      <c r="L12" s="10"/>
    </row>
    <row r="13" spans="1:12" ht="25.5" x14ac:dyDescent="0.25">
      <c r="A13" s="9" t="s">
        <v>212</v>
      </c>
      <c r="B13" s="31" t="s">
        <v>39</v>
      </c>
      <c r="C13" s="31" t="s">
        <v>40</v>
      </c>
      <c r="D13" s="20" t="s">
        <v>89</v>
      </c>
      <c r="E13" s="7">
        <v>43970</v>
      </c>
      <c r="F13" s="7">
        <v>44326</v>
      </c>
      <c r="G13" s="34"/>
      <c r="H13" s="8">
        <f t="shared" si="2"/>
        <v>44691</v>
      </c>
      <c r="I13" s="11">
        <f t="shared" ca="1" si="0"/>
        <v>98</v>
      </c>
      <c r="J13" s="9" t="str">
        <f t="shared" ca="1" si="1"/>
        <v>NOT DUE</v>
      </c>
      <c r="K13" s="14"/>
      <c r="L13" s="10"/>
    </row>
    <row r="14" spans="1:12" ht="25.5" x14ac:dyDescent="0.25">
      <c r="A14" s="9" t="s">
        <v>213</v>
      </c>
      <c r="B14" s="31" t="s">
        <v>39</v>
      </c>
      <c r="C14" s="31" t="s">
        <v>41</v>
      </c>
      <c r="D14" s="20" t="s">
        <v>89</v>
      </c>
      <c r="E14" s="7">
        <v>43970</v>
      </c>
      <c r="F14" s="7">
        <v>44326</v>
      </c>
      <c r="G14" s="34"/>
      <c r="H14" s="8">
        <f t="shared" si="2"/>
        <v>44691</v>
      </c>
      <c r="I14" s="11">
        <f t="shared" ca="1" si="0"/>
        <v>98</v>
      </c>
      <c r="J14" s="9" t="str">
        <f t="shared" ca="1" si="1"/>
        <v>NOT DUE</v>
      </c>
      <c r="K14" s="14"/>
      <c r="L14" s="10"/>
    </row>
    <row r="15" spans="1:12" ht="38.25" x14ac:dyDescent="0.25">
      <c r="A15" s="9" t="s">
        <v>214</v>
      </c>
      <c r="B15" s="31" t="s">
        <v>42</v>
      </c>
      <c r="C15" s="31" t="s">
        <v>43</v>
      </c>
      <c r="D15" s="20" t="s">
        <v>89</v>
      </c>
      <c r="E15" s="7">
        <v>43970</v>
      </c>
      <c r="F15" s="7">
        <v>44326</v>
      </c>
      <c r="G15" s="34"/>
      <c r="H15" s="8">
        <f t="shared" si="2"/>
        <v>44691</v>
      </c>
      <c r="I15" s="11">
        <f t="shared" ca="1" si="0"/>
        <v>98</v>
      </c>
      <c r="J15" s="9" t="str">
        <f t="shared" ca="1" si="1"/>
        <v>NOT DUE</v>
      </c>
      <c r="K15" s="14"/>
      <c r="L15" s="10"/>
    </row>
    <row r="16" spans="1:12" ht="38.25" x14ac:dyDescent="0.25">
      <c r="A16" s="9" t="s">
        <v>215</v>
      </c>
      <c r="B16" s="31" t="s">
        <v>42</v>
      </c>
      <c r="C16" s="31" t="s">
        <v>41</v>
      </c>
      <c r="D16" s="20" t="s">
        <v>89</v>
      </c>
      <c r="E16" s="7">
        <v>43970</v>
      </c>
      <c r="F16" s="7">
        <v>44326</v>
      </c>
      <c r="G16" s="34"/>
      <c r="H16" s="8">
        <f t="shared" si="2"/>
        <v>44691</v>
      </c>
      <c r="I16" s="11">
        <f t="shared" ca="1" si="0"/>
        <v>98</v>
      </c>
      <c r="J16" s="9" t="str">
        <f t="shared" ca="1" si="1"/>
        <v>NOT DUE</v>
      </c>
      <c r="K16" s="14"/>
      <c r="L16" s="10"/>
    </row>
    <row r="17" spans="1:12" ht="15" customHeight="1" x14ac:dyDescent="0.25">
      <c r="A17" s="9" t="s">
        <v>216</v>
      </c>
      <c r="B17" s="31" t="s">
        <v>44</v>
      </c>
      <c r="C17" s="31" t="s">
        <v>45</v>
      </c>
      <c r="D17" s="20" t="s">
        <v>89</v>
      </c>
      <c r="E17" s="7">
        <v>43970</v>
      </c>
      <c r="F17" s="7">
        <v>44326</v>
      </c>
      <c r="G17" s="34"/>
      <c r="H17" s="8">
        <f t="shared" si="2"/>
        <v>44691</v>
      </c>
      <c r="I17" s="11">
        <f t="shared" ca="1" si="0"/>
        <v>98</v>
      </c>
      <c r="J17" s="9" t="str">
        <f t="shared" ca="1" si="1"/>
        <v>NOT DUE</v>
      </c>
      <c r="K17" s="14"/>
      <c r="L17" s="10"/>
    </row>
    <row r="18" spans="1:12" ht="25.5" x14ac:dyDescent="0.25">
      <c r="A18" s="9" t="s">
        <v>217</v>
      </c>
      <c r="B18" s="31" t="s">
        <v>46</v>
      </c>
      <c r="C18" s="31" t="s">
        <v>47</v>
      </c>
      <c r="D18" s="20" t="s">
        <v>89</v>
      </c>
      <c r="E18" s="7">
        <v>43970</v>
      </c>
      <c r="F18" s="7">
        <v>44326</v>
      </c>
      <c r="G18" s="34"/>
      <c r="H18" s="8">
        <f t="shared" si="2"/>
        <v>44691</v>
      </c>
      <c r="I18" s="11">
        <f t="shared" ca="1" si="0"/>
        <v>98</v>
      </c>
      <c r="J18" s="9" t="str">
        <f t="shared" ca="1" si="1"/>
        <v>NOT DUE</v>
      </c>
      <c r="K18" s="14"/>
      <c r="L18" s="10"/>
    </row>
    <row r="19" spans="1:12" ht="25.5" x14ac:dyDescent="0.25">
      <c r="A19" s="9" t="s">
        <v>218</v>
      </c>
      <c r="B19" s="31" t="s">
        <v>48</v>
      </c>
      <c r="C19" s="31" t="s">
        <v>49</v>
      </c>
      <c r="D19" s="20" t="s">
        <v>89</v>
      </c>
      <c r="E19" s="7">
        <v>43970</v>
      </c>
      <c r="F19" s="7">
        <v>44326</v>
      </c>
      <c r="G19" s="34"/>
      <c r="H19" s="8">
        <f t="shared" si="2"/>
        <v>44691</v>
      </c>
      <c r="I19" s="11">
        <f t="shared" ca="1" si="0"/>
        <v>98</v>
      </c>
      <c r="J19" s="9" t="str">
        <f t="shared" ca="1" si="1"/>
        <v>NOT DUE</v>
      </c>
      <c r="K19" s="14"/>
      <c r="L19" s="10"/>
    </row>
    <row r="20" spans="1:12" x14ac:dyDescent="0.25">
      <c r="A20" s="9" t="s">
        <v>219</v>
      </c>
      <c r="B20" s="31" t="s">
        <v>50</v>
      </c>
      <c r="C20" s="31" t="s">
        <v>51</v>
      </c>
      <c r="D20" s="20" t="s">
        <v>89</v>
      </c>
      <c r="E20" s="7">
        <v>43970</v>
      </c>
      <c r="F20" s="7">
        <v>44326</v>
      </c>
      <c r="G20" s="34"/>
      <c r="H20" s="8">
        <f t="shared" si="2"/>
        <v>44691</v>
      </c>
      <c r="I20" s="11">
        <f t="shared" ca="1" si="0"/>
        <v>98</v>
      </c>
      <c r="J20" s="9" t="str">
        <f t="shared" ca="1" si="1"/>
        <v>NOT DUE</v>
      </c>
      <c r="K20" s="14"/>
      <c r="L20" s="10"/>
    </row>
    <row r="21" spans="1:12" x14ac:dyDescent="0.25">
      <c r="A21" s="9" t="s">
        <v>220</v>
      </c>
      <c r="B21" s="31" t="s">
        <v>52</v>
      </c>
      <c r="C21" s="31" t="s">
        <v>53</v>
      </c>
      <c r="D21" s="20" t="s">
        <v>89</v>
      </c>
      <c r="E21" s="7">
        <v>43970</v>
      </c>
      <c r="F21" s="7">
        <v>44326</v>
      </c>
      <c r="G21" s="34"/>
      <c r="H21" s="8">
        <f t="shared" si="2"/>
        <v>44691</v>
      </c>
      <c r="I21" s="11">
        <f t="shared" ca="1" si="0"/>
        <v>98</v>
      </c>
      <c r="J21" s="9" t="str">
        <f t="shared" ca="1" si="1"/>
        <v>NOT DUE</v>
      </c>
      <c r="K21" s="14"/>
      <c r="L21" s="10"/>
    </row>
    <row r="22" spans="1:12" ht="25.5" x14ac:dyDescent="0.25">
      <c r="A22" s="9" t="s">
        <v>221</v>
      </c>
      <c r="B22" s="31" t="s">
        <v>54</v>
      </c>
      <c r="C22" s="31" t="s">
        <v>55</v>
      </c>
      <c r="D22" s="20" t="s">
        <v>89</v>
      </c>
      <c r="E22" s="7">
        <v>43970</v>
      </c>
      <c r="F22" s="7">
        <v>44326</v>
      </c>
      <c r="G22" s="34"/>
      <c r="H22" s="8">
        <f t="shared" si="2"/>
        <v>44691</v>
      </c>
      <c r="I22" s="11">
        <f t="shared" ca="1" si="0"/>
        <v>98</v>
      </c>
      <c r="J22" s="9" t="str">
        <f t="shared" ca="1" si="1"/>
        <v>NOT DUE</v>
      </c>
      <c r="K22" s="14"/>
      <c r="L22" s="10"/>
    </row>
    <row r="23" spans="1:12" ht="15" customHeight="1" x14ac:dyDescent="0.25">
      <c r="A23" s="9" t="s">
        <v>222</v>
      </c>
      <c r="B23" s="31" t="s">
        <v>56</v>
      </c>
      <c r="C23" s="31" t="s">
        <v>57</v>
      </c>
      <c r="D23" s="20" t="s">
        <v>89</v>
      </c>
      <c r="E23" s="7">
        <v>43970</v>
      </c>
      <c r="F23" s="7">
        <v>44326</v>
      </c>
      <c r="G23" s="34"/>
      <c r="H23" s="8">
        <f t="shared" si="2"/>
        <v>44691</v>
      </c>
      <c r="I23" s="11">
        <f t="shared" ca="1" si="0"/>
        <v>98</v>
      </c>
      <c r="J23" s="9" t="str">
        <f t="shared" ca="1" si="1"/>
        <v>NOT DUE</v>
      </c>
      <c r="K23" s="14"/>
      <c r="L23" s="10"/>
    </row>
    <row r="24" spans="1:12" x14ac:dyDescent="0.25">
      <c r="A24" s="9" t="s">
        <v>223</v>
      </c>
      <c r="B24" s="31" t="s">
        <v>52</v>
      </c>
      <c r="C24" s="31" t="s">
        <v>58</v>
      </c>
      <c r="D24" s="20" t="s">
        <v>89</v>
      </c>
      <c r="E24" s="7">
        <v>43970</v>
      </c>
      <c r="F24" s="7">
        <v>44326</v>
      </c>
      <c r="G24" s="34"/>
      <c r="H24" s="8">
        <f t="shared" si="2"/>
        <v>44691</v>
      </c>
      <c r="I24" s="11">
        <f t="shared" ca="1" si="0"/>
        <v>98</v>
      </c>
      <c r="J24" s="9" t="str">
        <f t="shared" ca="1" si="1"/>
        <v>NOT DUE</v>
      </c>
      <c r="K24" s="14"/>
      <c r="L24" s="10"/>
    </row>
    <row r="25" spans="1:12" x14ac:dyDescent="0.25">
      <c r="A25" s="9" t="s">
        <v>224</v>
      </c>
      <c r="B25" s="31" t="s">
        <v>59</v>
      </c>
      <c r="C25" s="31" t="s">
        <v>60</v>
      </c>
      <c r="D25" s="20" t="s">
        <v>89</v>
      </c>
      <c r="E25" s="7">
        <v>43970</v>
      </c>
      <c r="F25" s="7">
        <v>44326</v>
      </c>
      <c r="G25" s="34"/>
      <c r="H25" s="8">
        <f t="shared" si="2"/>
        <v>44691</v>
      </c>
      <c r="I25" s="11">
        <f t="shared" ca="1" si="0"/>
        <v>98</v>
      </c>
      <c r="J25" s="9" t="str">
        <f t="shared" ca="1" si="1"/>
        <v>NOT DUE</v>
      </c>
      <c r="K25" s="14"/>
      <c r="L25" s="10"/>
    </row>
    <row r="26" spans="1:12" ht="25.5" x14ac:dyDescent="0.25">
      <c r="A26" s="9" t="s">
        <v>225</v>
      </c>
      <c r="B26" s="31" t="s">
        <v>61</v>
      </c>
      <c r="C26" s="31" t="s">
        <v>62</v>
      </c>
      <c r="D26" s="20" t="s">
        <v>89</v>
      </c>
      <c r="E26" s="7">
        <v>43970</v>
      </c>
      <c r="F26" s="7">
        <v>44326</v>
      </c>
      <c r="G26" s="34"/>
      <c r="H26" s="8">
        <f t="shared" si="2"/>
        <v>44691</v>
      </c>
      <c r="I26" s="11">
        <f t="shared" ca="1" si="0"/>
        <v>98</v>
      </c>
      <c r="J26" s="9" t="str">
        <f t="shared" ca="1" si="1"/>
        <v>NOT DUE</v>
      </c>
      <c r="K26" s="14"/>
      <c r="L26" s="10"/>
    </row>
    <row r="27" spans="1:12" ht="25.5" x14ac:dyDescent="0.25">
      <c r="A27" s="9" t="s">
        <v>226</v>
      </c>
      <c r="B27" s="31" t="s">
        <v>63</v>
      </c>
      <c r="C27" s="31" t="s">
        <v>38</v>
      </c>
      <c r="D27" s="20" t="s">
        <v>89</v>
      </c>
      <c r="E27" s="7">
        <v>43970</v>
      </c>
      <c r="F27" s="7">
        <v>44326</v>
      </c>
      <c r="G27" s="34"/>
      <c r="H27" s="8">
        <f t="shared" si="2"/>
        <v>44691</v>
      </c>
      <c r="I27" s="11">
        <f t="shared" ca="1" si="0"/>
        <v>98</v>
      </c>
      <c r="J27" s="9" t="str">
        <f t="shared" ca="1" si="1"/>
        <v>NOT DUE</v>
      </c>
      <c r="K27" s="14"/>
      <c r="L27" s="10"/>
    </row>
    <row r="28" spans="1:12" ht="25.5" x14ac:dyDescent="0.25">
      <c r="A28" s="9" t="s">
        <v>227</v>
      </c>
      <c r="B28" s="31" t="s">
        <v>63</v>
      </c>
      <c r="C28" s="31" t="s">
        <v>64</v>
      </c>
      <c r="D28" s="20" t="s">
        <v>89</v>
      </c>
      <c r="E28" s="7">
        <v>43970</v>
      </c>
      <c r="F28" s="7">
        <v>44326</v>
      </c>
      <c r="G28" s="34"/>
      <c r="H28" s="8">
        <f t="shared" si="2"/>
        <v>44691</v>
      </c>
      <c r="I28" s="11">
        <f t="shared" ca="1" si="0"/>
        <v>98</v>
      </c>
      <c r="J28" s="9" t="str">
        <f t="shared" ca="1" si="1"/>
        <v>NOT DUE</v>
      </c>
      <c r="K28" s="14"/>
      <c r="L28" s="10"/>
    </row>
    <row r="29" spans="1:12" x14ac:dyDescent="0.25">
      <c r="A29" s="9" t="s">
        <v>228</v>
      </c>
      <c r="B29" s="31" t="s">
        <v>65</v>
      </c>
      <c r="C29" s="31" t="s">
        <v>66</v>
      </c>
      <c r="D29" s="20" t="s">
        <v>89</v>
      </c>
      <c r="E29" s="7">
        <v>43970</v>
      </c>
      <c r="F29" s="7">
        <v>44326</v>
      </c>
      <c r="G29" s="34"/>
      <c r="H29" s="8">
        <f t="shared" si="2"/>
        <v>44691</v>
      </c>
      <c r="I29" s="11">
        <f t="shared" ca="1" si="0"/>
        <v>98</v>
      </c>
      <c r="J29" s="9" t="str">
        <f t="shared" ca="1" si="1"/>
        <v>NOT DUE</v>
      </c>
      <c r="K29" s="14"/>
      <c r="L29" s="10"/>
    </row>
    <row r="30" spans="1:12" ht="25.5" x14ac:dyDescent="0.25">
      <c r="A30" s="9" t="s">
        <v>229</v>
      </c>
      <c r="B30" s="31" t="s">
        <v>65</v>
      </c>
      <c r="C30" s="31" t="s">
        <v>67</v>
      </c>
      <c r="D30" s="20" t="s">
        <v>89</v>
      </c>
      <c r="E30" s="7">
        <v>43970</v>
      </c>
      <c r="F30" s="7">
        <v>44326</v>
      </c>
      <c r="G30" s="34"/>
      <c r="H30" s="8">
        <f t="shared" si="2"/>
        <v>44691</v>
      </c>
      <c r="I30" s="11">
        <f t="shared" ca="1" si="0"/>
        <v>98</v>
      </c>
      <c r="J30" s="9" t="str">
        <f t="shared" ca="1" si="1"/>
        <v>NOT DUE</v>
      </c>
      <c r="K30" s="14"/>
      <c r="L30" s="10"/>
    </row>
    <row r="31" spans="1:12" ht="25.5" x14ac:dyDescent="0.25">
      <c r="A31" s="9" t="s">
        <v>230</v>
      </c>
      <c r="B31" s="31" t="s">
        <v>65</v>
      </c>
      <c r="C31" s="31" t="s">
        <v>3076</v>
      </c>
      <c r="D31" s="20" t="s">
        <v>1</v>
      </c>
      <c r="E31" s="7">
        <v>43970</v>
      </c>
      <c r="F31" s="7">
        <v>44326</v>
      </c>
      <c r="G31" s="34"/>
      <c r="H31" s="8">
        <f t="shared" si="2"/>
        <v>44691</v>
      </c>
      <c r="I31" s="11">
        <f t="shared" ca="1" si="0"/>
        <v>98</v>
      </c>
      <c r="J31" s="9" t="str">
        <f t="shared" ca="1" si="1"/>
        <v>NOT DUE</v>
      </c>
      <c r="K31" s="14"/>
      <c r="L31" s="10"/>
    </row>
    <row r="32" spans="1:12" x14ac:dyDescent="0.25">
      <c r="A32" s="9" t="s">
        <v>231</v>
      </c>
      <c r="B32" s="31" t="s">
        <v>32</v>
      </c>
      <c r="C32" s="31" t="s">
        <v>68</v>
      </c>
      <c r="D32" s="20" t="s">
        <v>89</v>
      </c>
      <c r="E32" s="7">
        <v>43970</v>
      </c>
      <c r="F32" s="7">
        <v>44326</v>
      </c>
      <c r="G32" s="34"/>
      <c r="H32" s="8">
        <f t="shared" si="2"/>
        <v>44691</v>
      </c>
      <c r="I32" s="11">
        <f t="shared" ca="1" si="0"/>
        <v>98</v>
      </c>
      <c r="J32" s="9" t="str">
        <f t="shared" ca="1" si="1"/>
        <v>NOT DUE</v>
      </c>
      <c r="K32" s="14"/>
      <c r="L32" s="10"/>
    </row>
    <row r="33" spans="1:12" x14ac:dyDescent="0.25">
      <c r="A33" s="9" t="s">
        <v>232</v>
      </c>
      <c r="B33" s="31" t="s">
        <v>32</v>
      </c>
      <c r="C33" s="31" t="s">
        <v>69</v>
      </c>
      <c r="D33" s="20" t="s">
        <v>89</v>
      </c>
      <c r="E33" s="7">
        <v>43970</v>
      </c>
      <c r="F33" s="7">
        <v>44326</v>
      </c>
      <c r="G33" s="34"/>
      <c r="H33" s="8">
        <f t="shared" si="2"/>
        <v>44691</v>
      </c>
      <c r="I33" s="11">
        <f t="shared" ca="1" si="0"/>
        <v>98</v>
      </c>
      <c r="J33" s="9" t="str">
        <f t="shared" ca="1" si="1"/>
        <v>NOT DUE</v>
      </c>
      <c r="K33" s="14"/>
      <c r="L33" s="10"/>
    </row>
    <row r="34" spans="1:12" ht="25.5" x14ac:dyDescent="0.25">
      <c r="A34" s="9" t="s">
        <v>233</v>
      </c>
      <c r="B34" s="31" t="s">
        <v>70</v>
      </c>
      <c r="C34" s="31" t="s">
        <v>71</v>
      </c>
      <c r="D34" s="20" t="s">
        <v>89</v>
      </c>
      <c r="E34" s="7">
        <v>43970</v>
      </c>
      <c r="F34" s="7">
        <v>44326</v>
      </c>
      <c r="G34" s="34"/>
      <c r="H34" s="8">
        <f t="shared" si="2"/>
        <v>44691</v>
      </c>
      <c r="I34" s="11">
        <f t="shared" ca="1" si="0"/>
        <v>98</v>
      </c>
      <c r="J34" s="9" t="str">
        <f t="shared" ca="1" si="1"/>
        <v>NOT DUE</v>
      </c>
      <c r="K34" s="14"/>
      <c r="L34" s="10"/>
    </row>
    <row r="35" spans="1:12" x14ac:dyDescent="0.25">
      <c r="A35" s="9" t="s">
        <v>234</v>
      </c>
      <c r="B35" s="31" t="s">
        <v>70</v>
      </c>
      <c r="C35" s="31" t="s">
        <v>72</v>
      </c>
      <c r="D35" s="20" t="s">
        <v>89</v>
      </c>
      <c r="E35" s="7">
        <v>43970</v>
      </c>
      <c r="F35" s="7">
        <v>44326</v>
      </c>
      <c r="G35" s="34"/>
      <c r="H35" s="8">
        <f t="shared" si="2"/>
        <v>44691</v>
      </c>
      <c r="I35" s="11">
        <f t="shared" ca="1" si="0"/>
        <v>98</v>
      </c>
      <c r="J35" s="9" t="str">
        <f t="shared" ca="1" si="1"/>
        <v>NOT DUE</v>
      </c>
      <c r="K35" s="14"/>
      <c r="L35" s="10"/>
    </row>
    <row r="36" spans="1:12" x14ac:dyDescent="0.25">
      <c r="A36" s="9" t="s">
        <v>235</v>
      </c>
      <c r="B36" s="31" t="s">
        <v>73</v>
      </c>
      <c r="C36" s="31" t="s">
        <v>74</v>
      </c>
      <c r="D36" s="20" t="s">
        <v>89</v>
      </c>
      <c r="E36" s="7">
        <v>43970</v>
      </c>
      <c r="F36" s="7">
        <v>44326</v>
      </c>
      <c r="G36" s="34"/>
      <c r="H36" s="8">
        <f t="shared" si="2"/>
        <v>44691</v>
      </c>
      <c r="I36" s="11">
        <f t="shared" ca="1" si="0"/>
        <v>98</v>
      </c>
      <c r="J36" s="9" t="str">
        <f t="shared" ca="1" si="1"/>
        <v>NOT DUE</v>
      </c>
      <c r="K36" s="14"/>
      <c r="L36" s="10"/>
    </row>
    <row r="37" spans="1:12" x14ac:dyDescent="0.25">
      <c r="A37" s="9" t="s">
        <v>236</v>
      </c>
      <c r="B37" s="31" t="s">
        <v>73</v>
      </c>
      <c r="C37" s="31" t="s">
        <v>75</v>
      </c>
      <c r="D37" s="20" t="s">
        <v>89</v>
      </c>
      <c r="E37" s="7">
        <v>43970</v>
      </c>
      <c r="F37" s="7">
        <v>44326</v>
      </c>
      <c r="G37" s="34"/>
      <c r="H37" s="8">
        <f t="shared" si="2"/>
        <v>44691</v>
      </c>
      <c r="I37" s="11">
        <f t="shared" ca="1" si="0"/>
        <v>98</v>
      </c>
      <c r="J37" s="9" t="str">
        <f t="shared" ca="1" si="1"/>
        <v>NOT DUE</v>
      </c>
      <c r="K37" s="14"/>
      <c r="L37" s="10"/>
    </row>
    <row r="38" spans="1:12" ht="38.25" x14ac:dyDescent="0.25">
      <c r="A38" s="9" t="s">
        <v>237</v>
      </c>
      <c r="B38" s="31" t="s">
        <v>76</v>
      </c>
      <c r="C38" s="31" t="s">
        <v>77</v>
      </c>
      <c r="D38" s="20" t="s">
        <v>89</v>
      </c>
      <c r="E38" s="7">
        <v>43970</v>
      </c>
      <c r="F38" s="7">
        <v>44326</v>
      </c>
      <c r="G38" s="34"/>
      <c r="H38" s="8">
        <f t="shared" si="2"/>
        <v>44691</v>
      </c>
      <c r="I38" s="11">
        <f t="shared" ca="1" si="0"/>
        <v>98</v>
      </c>
      <c r="J38" s="9" t="str">
        <f t="shared" ca="1" si="1"/>
        <v>NOT DUE</v>
      </c>
      <c r="K38" s="14"/>
      <c r="L38" s="10"/>
    </row>
    <row r="39" spans="1:12" ht="25.5" x14ac:dyDescent="0.25">
      <c r="A39" s="9" t="s">
        <v>238</v>
      </c>
      <c r="B39" s="31" t="s">
        <v>78</v>
      </c>
      <c r="C39" s="31" t="s">
        <v>79</v>
      </c>
      <c r="D39" s="20" t="s">
        <v>89</v>
      </c>
      <c r="E39" s="7">
        <v>43970</v>
      </c>
      <c r="F39" s="7">
        <v>44326</v>
      </c>
      <c r="G39" s="34"/>
      <c r="H39" s="8">
        <f t="shared" si="2"/>
        <v>44691</v>
      </c>
      <c r="I39" s="11">
        <f t="shared" ca="1" si="0"/>
        <v>98</v>
      </c>
      <c r="J39" s="9" t="str">
        <f t="shared" ca="1" si="1"/>
        <v>NOT DUE</v>
      </c>
      <c r="K39" s="14"/>
      <c r="L39" s="10"/>
    </row>
    <row r="40" spans="1:12" ht="38.25" x14ac:dyDescent="0.25">
      <c r="A40" s="9" t="s">
        <v>239</v>
      </c>
      <c r="B40" s="31" t="s">
        <v>80</v>
      </c>
      <c r="C40" s="31" t="s">
        <v>81</v>
      </c>
      <c r="D40" s="20" t="s">
        <v>89</v>
      </c>
      <c r="E40" s="7">
        <v>43970</v>
      </c>
      <c r="F40" s="7">
        <v>44326</v>
      </c>
      <c r="G40" s="34"/>
      <c r="H40" s="8">
        <f t="shared" si="2"/>
        <v>44691</v>
      </c>
      <c r="I40" s="11">
        <f t="shared" ca="1" si="0"/>
        <v>98</v>
      </c>
      <c r="J40" s="9" t="str">
        <f t="shared" ca="1" si="1"/>
        <v>NOT DUE</v>
      </c>
      <c r="K40" s="14"/>
      <c r="L40" s="10"/>
    </row>
    <row r="41" spans="1:12" ht="38.25" x14ac:dyDescent="0.25">
      <c r="A41" s="9" t="s">
        <v>240</v>
      </c>
      <c r="B41" s="31" t="s">
        <v>80</v>
      </c>
      <c r="C41" s="31" t="s">
        <v>82</v>
      </c>
      <c r="D41" s="20" t="s">
        <v>89</v>
      </c>
      <c r="E41" s="7">
        <v>43970</v>
      </c>
      <c r="F41" s="7">
        <v>44326</v>
      </c>
      <c r="G41" s="34"/>
      <c r="H41" s="8">
        <f t="shared" si="2"/>
        <v>44691</v>
      </c>
      <c r="I41" s="11">
        <f t="shared" ca="1" si="0"/>
        <v>98</v>
      </c>
      <c r="J41" s="9" t="str">
        <f t="shared" ca="1" si="1"/>
        <v>NOT DUE</v>
      </c>
      <c r="K41" s="14"/>
      <c r="L41" s="10"/>
    </row>
    <row r="42" spans="1:12" ht="25.5" x14ac:dyDescent="0.25">
      <c r="A42" s="9" t="s">
        <v>241</v>
      </c>
      <c r="B42" s="31" t="s">
        <v>83</v>
      </c>
      <c r="C42" s="31" t="s">
        <v>81</v>
      </c>
      <c r="D42" s="20" t="s">
        <v>89</v>
      </c>
      <c r="E42" s="7">
        <v>43970</v>
      </c>
      <c r="F42" s="7">
        <v>44326</v>
      </c>
      <c r="G42" s="34"/>
      <c r="H42" s="8">
        <f t="shared" si="2"/>
        <v>44691</v>
      </c>
      <c r="I42" s="11">
        <f t="shared" ca="1" si="0"/>
        <v>98</v>
      </c>
      <c r="J42" s="9" t="str">
        <f t="shared" ca="1" si="1"/>
        <v>NOT DUE</v>
      </c>
      <c r="K42" s="14"/>
      <c r="L42" s="10"/>
    </row>
    <row r="43" spans="1:12" ht="25.5" x14ac:dyDescent="0.25">
      <c r="A43" s="9" t="s">
        <v>242</v>
      </c>
      <c r="B43" s="31" t="s">
        <v>84</v>
      </c>
      <c r="C43" s="31" t="s">
        <v>85</v>
      </c>
      <c r="D43" s="20" t="s">
        <v>89</v>
      </c>
      <c r="E43" s="7">
        <v>43970</v>
      </c>
      <c r="F43" s="7">
        <v>44326</v>
      </c>
      <c r="G43" s="34"/>
      <c r="H43" s="8">
        <f t="shared" si="2"/>
        <v>44691</v>
      </c>
      <c r="I43" s="11">
        <f t="shared" ca="1" si="0"/>
        <v>98</v>
      </c>
      <c r="J43" s="9" t="str">
        <f t="shared" ca="1" si="1"/>
        <v>NOT DUE</v>
      </c>
      <c r="K43" s="14"/>
      <c r="L43" s="10"/>
    </row>
    <row r="44" spans="1:12" ht="25.5" x14ac:dyDescent="0.25">
      <c r="A44" s="9" t="s">
        <v>3080</v>
      </c>
      <c r="B44" s="31" t="s">
        <v>86</v>
      </c>
      <c r="C44" s="31" t="s">
        <v>87</v>
      </c>
      <c r="D44" s="20" t="s">
        <v>89</v>
      </c>
      <c r="E44" s="7">
        <v>43970</v>
      </c>
      <c r="F44" s="7">
        <v>44326</v>
      </c>
      <c r="G44" s="34"/>
      <c r="H44" s="8">
        <f t="shared" si="2"/>
        <v>44691</v>
      </c>
      <c r="I44" s="11">
        <f t="shared" ca="1" si="0"/>
        <v>98</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c r="D52" s="195"/>
      <c r="E52" s="195"/>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3">
    <mergeCell ref="G54:H54"/>
    <mergeCell ref="A4:B4"/>
    <mergeCell ref="D4:E4"/>
    <mergeCell ref="A5:B5"/>
    <mergeCell ref="A1:B1"/>
    <mergeCell ref="D1:E1"/>
    <mergeCell ref="A2:B2"/>
    <mergeCell ref="D2:E2"/>
    <mergeCell ref="A3:B3"/>
    <mergeCell ref="D3:E3"/>
    <mergeCell ref="D52:E52"/>
    <mergeCell ref="D53:E53"/>
    <mergeCell ref="G53:H53"/>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2178</v>
      </c>
      <c r="D3" s="190" t="s">
        <v>9</v>
      </c>
      <c r="E3" s="190"/>
      <c r="F3" s="3" t="s">
        <v>2179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2180</v>
      </c>
      <c r="B8" s="31" t="s">
        <v>2181</v>
      </c>
      <c r="C8" s="31" t="s">
        <v>2182</v>
      </c>
      <c r="D8" s="20" t="s">
        <v>1989</v>
      </c>
      <c r="E8" s="7">
        <v>43970</v>
      </c>
      <c r="F8" s="7">
        <v>44566</v>
      </c>
      <c r="G8" s="13"/>
      <c r="H8" s="8">
        <f>F8+180</f>
        <v>44746</v>
      </c>
      <c r="I8" s="11">
        <f t="shared" ref="I8:I9" ca="1" si="0">IF(ISBLANK(H8),"",H8-DATE(YEAR(NOW()),MONTH(NOW()),DAY(NOW())))</f>
        <v>153</v>
      </c>
      <c r="J8" s="9" t="str">
        <f t="shared" ref="J8:J9" ca="1" si="1">IF(I8="","",IF(I8&lt;0,"OVERDUE","NOT DUE"))</f>
        <v>NOT DUE</v>
      </c>
      <c r="K8" s="31"/>
      <c r="L8" s="10" t="s">
        <v>3311</v>
      </c>
    </row>
    <row r="9" spans="1:12" x14ac:dyDescent="0.25">
      <c r="A9" s="9" t="s">
        <v>2183</v>
      </c>
      <c r="B9" s="31" t="s">
        <v>2184</v>
      </c>
      <c r="C9" s="31" t="s">
        <v>2185</v>
      </c>
      <c r="D9" s="20" t="s">
        <v>1989</v>
      </c>
      <c r="E9" s="7">
        <v>43970</v>
      </c>
      <c r="F9" s="7">
        <v>44566</v>
      </c>
      <c r="G9" s="13"/>
      <c r="H9" s="8">
        <f>F9+180</f>
        <v>44746</v>
      </c>
      <c r="I9" s="11">
        <f t="shared" ca="1" si="0"/>
        <v>153</v>
      </c>
      <c r="J9" s="9" t="str">
        <f t="shared" ca="1" si="1"/>
        <v>NOT DUE</v>
      </c>
      <c r="K9" s="31"/>
      <c r="L9" s="10" t="s">
        <v>3311</v>
      </c>
    </row>
    <row r="13" spans="1:12" x14ac:dyDescent="0.25">
      <c r="B13" t="s">
        <v>1414</v>
      </c>
      <c r="D13" s="27" t="s">
        <v>1462</v>
      </c>
      <c r="F13" t="s">
        <v>1463</v>
      </c>
    </row>
    <row r="17" spans="2:8" x14ac:dyDescent="0.25">
      <c r="C17" s="71"/>
      <c r="G17" s="72"/>
      <c r="H17" s="72"/>
    </row>
    <row r="18" spans="2:8" x14ac:dyDescent="0.25">
      <c r="B18" s="15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activeCellId="1" sqref="F8 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2186</v>
      </c>
      <c r="D3" s="190" t="s">
        <v>9</v>
      </c>
      <c r="E3" s="190"/>
      <c r="F3" s="3" t="s">
        <v>2187</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2188</v>
      </c>
      <c r="B8" s="31" t="s">
        <v>2181</v>
      </c>
      <c r="C8" s="31" t="s">
        <v>2182</v>
      </c>
      <c r="D8" s="20" t="s">
        <v>1989</v>
      </c>
      <c r="E8" s="7">
        <v>43970</v>
      </c>
      <c r="F8" s="7">
        <v>44566</v>
      </c>
      <c r="G8" s="13"/>
      <c r="H8" s="8">
        <f>F8+180</f>
        <v>44746</v>
      </c>
      <c r="I8" s="11">
        <f t="shared" ref="I8:I10" ca="1" si="0">IF(ISBLANK(H8),"",H8-DATE(YEAR(NOW()),MONTH(NOW()),DAY(NOW())))</f>
        <v>153</v>
      </c>
      <c r="J8" s="9" t="str">
        <f t="shared" ref="J8:J10" ca="1" si="1">IF(I8="","",IF(I8&lt;0,"OVERDUE","NOT DUE"))</f>
        <v>NOT DUE</v>
      </c>
      <c r="K8" s="31"/>
      <c r="L8" s="10"/>
    </row>
    <row r="9" spans="1:12" x14ac:dyDescent="0.25">
      <c r="A9" s="9" t="s">
        <v>2189</v>
      </c>
      <c r="B9" s="31" t="s">
        <v>2184</v>
      </c>
      <c r="C9" s="31" t="s">
        <v>2185</v>
      </c>
      <c r="D9" s="20" t="s">
        <v>1989</v>
      </c>
      <c r="E9" s="7">
        <v>43970</v>
      </c>
      <c r="F9" s="7">
        <v>44566</v>
      </c>
      <c r="G9" s="13"/>
      <c r="H9" s="8">
        <f>F9+180</f>
        <v>44746</v>
      </c>
      <c r="I9" s="11">
        <f t="shared" ca="1" si="0"/>
        <v>153</v>
      </c>
      <c r="J9" s="9" t="str">
        <f t="shared" ca="1" si="1"/>
        <v>NOT DUE</v>
      </c>
      <c r="K9" s="31"/>
      <c r="L9" s="10"/>
    </row>
    <row r="10" spans="1:12" x14ac:dyDescent="0.25">
      <c r="A10" s="9" t="s">
        <v>2190</v>
      </c>
      <c r="B10" s="31" t="s">
        <v>2184</v>
      </c>
      <c r="C10" s="31" t="s">
        <v>2191</v>
      </c>
      <c r="D10" s="20" t="s">
        <v>89</v>
      </c>
      <c r="E10" s="7">
        <v>43970</v>
      </c>
      <c r="F10" s="7">
        <v>44335</v>
      </c>
      <c r="G10" s="13" t="s">
        <v>3298</v>
      </c>
      <c r="H10" s="8">
        <f>F10+365</f>
        <v>44700</v>
      </c>
      <c r="I10" s="11">
        <f t="shared" ca="1" si="0"/>
        <v>107</v>
      </c>
      <c r="J10" s="9" t="str">
        <f t="shared" ca="1" si="1"/>
        <v>NOT DUE</v>
      </c>
      <c r="K10" s="31"/>
      <c r="L10" s="10"/>
    </row>
    <row r="15" spans="1:12" x14ac:dyDescent="0.25">
      <c r="B15" t="s">
        <v>1414</v>
      </c>
      <c r="D15" s="27" t="s">
        <v>1462</v>
      </c>
      <c r="F15" t="s">
        <v>1463</v>
      </c>
    </row>
    <row r="19" spans="2:8" x14ac:dyDescent="0.25">
      <c r="C19" s="71"/>
      <c r="G19" s="72"/>
      <c r="H19" s="72"/>
    </row>
    <row r="20" spans="2:8" x14ac:dyDescent="0.25">
      <c r="B20" s="15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15" sqref="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3321</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2192</v>
      </c>
      <c r="D3" s="190" t="s">
        <v>9</v>
      </c>
      <c r="E3" s="190"/>
      <c r="F3" s="3" t="s">
        <v>2798</v>
      </c>
    </row>
    <row r="4" spans="1:12" x14ac:dyDescent="0.25">
      <c r="A4" s="189" t="s">
        <v>22</v>
      </c>
      <c r="B4" s="189"/>
      <c r="C4" s="17" t="s">
        <v>3306</v>
      </c>
      <c r="D4" s="190" t="s">
        <v>10</v>
      </c>
      <c r="E4" s="190"/>
      <c r="F4" s="13"/>
    </row>
    <row r="5" spans="1:12" x14ac:dyDescent="0.25">
      <c r="A5" s="189" t="s">
        <v>23</v>
      </c>
      <c r="B5" s="189"/>
      <c r="C5" s="18" t="s">
        <v>3307</v>
      </c>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2799</v>
      </c>
      <c r="B8" s="31" t="s">
        <v>2193</v>
      </c>
      <c r="C8" s="31" t="s">
        <v>2194</v>
      </c>
      <c r="D8" s="20" t="s">
        <v>2019</v>
      </c>
      <c r="E8" s="7">
        <v>43970</v>
      </c>
      <c r="F8" s="7">
        <v>44581</v>
      </c>
      <c r="G8" s="13"/>
      <c r="H8" s="8">
        <f>F8+30</f>
        <v>44611</v>
      </c>
      <c r="I8" s="11">
        <f t="shared" ref="I8:I16" ca="1" si="0">IF(ISBLANK(H8),"",H8-DATE(YEAR(NOW()),MONTH(NOW()),DAY(NOW())))</f>
        <v>18</v>
      </c>
      <c r="J8" s="9" t="str">
        <f t="shared" ref="J8:J16" ca="1" si="1">IF(I8="","",IF(I8&lt;0,"OVERDUE","NOT DUE"))</f>
        <v>NOT DUE</v>
      </c>
      <c r="K8" s="31"/>
      <c r="L8" s="10"/>
    </row>
    <row r="9" spans="1:12" x14ac:dyDescent="0.25">
      <c r="A9" s="9" t="s">
        <v>2800</v>
      </c>
      <c r="B9" s="31" t="s">
        <v>2195</v>
      </c>
      <c r="C9" s="31" t="s">
        <v>2196</v>
      </c>
      <c r="D9" s="20" t="s">
        <v>2019</v>
      </c>
      <c r="E9" s="7">
        <v>43970</v>
      </c>
      <c r="F9" s="7">
        <v>44581</v>
      </c>
      <c r="G9" s="13"/>
      <c r="H9" s="8">
        <f t="shared" ref="H9:H14" si="2">F9+30</f>
        <v>44611</v>
      </c>
      <c r="I9" s="11">
        <f t="shared" ca="1" si="0"/>
        <v>18</v>
      </c>
      <c r="J9" s="9" t="str">
        <f t="shared" ca="1" si="1"/>
        <v>NOT DUE</v>
      </c>
      <c r="K9" s="31"/>
      <c r="L9" s="10"/>
    </row>
    <row r="10" spans="1:12" ht="25.5" x14ac:dyDescent="0.25">
      <c r="A10" s="9" t="s">
        <v>2801</v>
      </c>
      <c r="B10" s="31" t="s">
        <v>2197</v>
      </c>
      <c r="C10" s="31" t="s">
        <v>2198</v>
      </c>
      <c r="D10" s="20" t="s">
        <v>2019</v>
      </c>
      <c r="E10" s="7">
        <v>43970</v>
      </c>
      <c r="F10" s="7">
        <v>44581</v>
      </c>
      <c r="G10" s="13"/>
      <c r="H10" s="8">
        <f t="shared" si="2"/>
        <v>44611</v>
      </c>
      <c r="I10" s="11">
        <f t="shared" ca="1" si="0"/>
        <v>18</v>
      </c>
      <c r="J10" s="9" t="str">
        <f t="shared" ca="1" si="1"/>
        <v>NOT DUE</v>
      </c>
      <c r="K10" s="31"/>
      <c r="L10" s="10"/>
    </row>
    <row r="11" spans="1:12" ht="25.5" x14ac:dyDescent="0.25">
      <c r="A11" s="9" t="s">
        <v>2802</v>
      </c>
      <c r="B11" s="31" t="s">
        <v>2199</v>
      </c>
      <c r="C11" s="31" t="s">
        <v>2200</v>
      </c>
      <c r="D11" s="20" t="s">
        <v>593</v>
      </c>
      <c r="E11" s="7">
        <v>43970</v>
      </c>
      <c r="F11" s="7">
        <v>44588</v>
      </c>
      <c r="G11" s="13"/>
      <c r="H11" s="8">
        <f>F11+7</f>
        <v>44595</v>
      </c>
      <c r="I11" s="11">
        <f t="shared" ca="1" si="0"/>
        <v>2</v>
      </c>
      <c r="J11" s="9" t="str">
        <f t="shared" ca="1" si="1"/>
        <v>NOT DUE</v>
      </c>
      <c r="K11" s="31"/>
      <c r="L11" s="10"/>
    </row>
    <row r="12" spans="1:12" ht="25.5" x14ac:dyDescent="0.25">
      <c r="A12" s="9" t="s">
        <v>2803</v>
      </c>
      <c r="B12" s="31" t="s">
        <v>2201</v>
      </c>
      <c r="C12" s="31" t="s">
        <v>2202</v>
      </c>
      <c r="D12" s="20" t="s">
        <v>2019</v>
      </c>
      <c r="E12" s="7">
        <v>43970</v>
      </c>
      <c r="F12" s="7">
        <v>44581</v>
      </c>
      <c r="G12" s="13"/>
      <c r="H12" s="8">
        <f t="shared" si="2"/>
        <v>44611</v>
      </c>
      <c r="I12" s="11">
        <f t="shared" ca="1" si="0"/>
        <v>18</v>
      </c>
      <c r="J12" s="9" t="str">
        <f t="shared" ca="1" si="1"/>
        <v>NOT DUE</v>
      </c>
      <c r="K12" s="31"/>
      <c r="L12" s="10"/>
    </row>
    <row r="13" spans="1:12" ht="25.5" x14ac:dyDescent="0.25">
      <c r="A13" s="9" t="s">
        <v>2804</v>
      </c>
      <c r="B13" s="31" t="s">
        <v>2203</v>
      </c>
      <c r="C13" s="31" t="s">
        <v>2202</v>
      </c>
      <c r="D13" s="20" t="s">
        <v>2019</v>
      </c>
      <c r="E13" s="7">
        <v>43970</v>
      </c>
      <c r="F13" s="7">
        <v>44581</v>
      </c>
      <c r="G13" s="13"/>
      <c r="H13" s="8">
        <f t="shared" si="2"/>
        <v>44611</v>
      </c>
      <c r="I13" s="11">
        <f t="shared" ca="1" si="0"/>
        <v>18</v>
      </c>
      <c r="J13" s="9" t="str">
        <f t="shared" ca="1" si="1"/>
        <v>NOT DUE</v>
      </c>
      <c r="K13" s="31"/>
      <c r="L13" s="10"/>
    </row>
    <row r="14" spans="1:12" x14ac:dyDescent="0.25">
      <c r="A14" s="9" t="s">
        <v>2805</v>
      </c>
      <c r="B14" s="31" t="s">
        <v>2204</v>
      </c>
      <c r="C14" s="31" t="s">
        <v>2205</v>
      </c>
      <c r="D14" s="20" t="s">
        <v>2019</v>
      </c>
      <c r="E14" s="7">
        <v>43970</v>
      </c>
      <c r="F14" s="7">
        <v>44581</v>
      </c>
      <c r="G14" s="13"/>
      <c r="H14" s="8">
        <f t="shared" si="2"/>
        <v>44611</v>
      </c>
      <c r="I14" s="11">
        <f t="shared" ca="1" si="0"/>
        <v>18</v>
      </c>
      <c r="J14" s="9" t="str">
        <f t="shared" ca="1" si="1"/>
        <v>NOT DUE</v>
      </c>
      <c r="K14" s="31"/>
      <c r="L14" s="10"/>
    </row>
    <row r="15" spans="1:12" ht="25.5" x14ac:dyDescent="0.25">
      <c r="A15" s="9" t="s">
        <v>2806</v>
      </c>
      <c r="B15" s="31" t="s">
        <v>2206</v>
      </c>
      <c r="C15" s="31" t="s">
        <v>2207</v>
      </c>
      <c r="D15" s="20" t="s">
        <v>593</v>
      </c>
      <c r="E15" s="7">
        <v>43970</v>
      </c>
      <c r="F15" s="7">
        <v>44588</v>
      </c>
      <c r="G15" s="13"/>
      <c r="H15" s="8">
        <f>F15+7</f>
        <v>44595</v>
      </c>
      <c r="I15" s="11">
        <f t="shared" ca="1" si="0"/>
        <v>2</v>
      </c>
      <c r="J15" s="9" t="str">
        <f t="shared" ca="1" si="1"/>
        <v>NOT DUE</v>
      </c>
      <c r="K15" s="31"/>
      <c r="L15" s="10"/>
    </row>
    <row r="16" spans="1:12" x14ac:dyDescent="0.25">
      <c r="A16" s="9" t="s">
        <v>2807</v>
      </c>
      <c r="B16" s="31" t="s">
        <v>2181</v>
      </c>
      <c r="C16" s="31" t="s">
        <v>1619</v>
      </c>
      <c r="D16" s="20" t="s">
        <v>89</v>
      </c>
      <c r="E16" s="7">
        <v>43970</v>
      </c>
      <c r="F16" s="7">
        <v>44353</v>
      </c>
      <c r="G16" s="13"/>
      <c r="H16" s="8">
        <f>F16+365</f>
        <v>44718</v>
      </c>
      <c r="I16" s="11">
        <f t="shared" ca="1" si="0"/>
        <v>125</v>
      </c>
      <c r="J16" s="9" t="str">
        <f t="shared" ca="1" si="1"/>
        <v>NOT DUE</v>
      </c>
      <c r="K16" s="31"/>
      <c r="L16" s="10"/>
    </row>
    <row r="19" spans="2:8" x14ac:dyDescent="0.25">
      <c r="C19" s="63"/>
      <c r="D19" s="64"/>
      <c r="E19" s="65"/>
      <c r="F19" s="65"/>
    </row>
    <row r="20" spans="2:8" x14ac:dyDescent="0.25">
      <c r="B20" t="s">
        <v>1414</v>
      </c>
      <c r="D20" s="27" t="s">
        <v>1415</v>
      </c>
      <c r="G20" t="s">
        <v>1416</v>
      </c>
    </row>
    <row r="23" spans="2:8" x14ac:dyDescent="0.25">
      <c r="C23" s="71"/>
      <c r="G23" s="72"/>
      <c r="H23" s="72"/>
    </row>
    <row r="24" spans="2:8" x14ac:dyDescent="0.25">
      <c r="B24" s="158"/>
      <c r="C24" s="69"/>
    </row>
    <row r="25" spans="2:8" x14ac:dyDescent="0.25">
      <c r="B25" s="154" t="s">
        <v>3320</v>
      </c>
      <c r="D25" s="193" t="s">
        <v>3322</v>
      </c>
      <c r="E25" s="193"/>
      <c r="G25" s="191" t="s">
        <v>3319</v>
      </c>
      <c r="H25" s="191"/>
    </row>
    <row r="26" spans="2:8" x14ac:dyDescent="0.25">
      <c r="B26" s="69" t="s">
        <v>2279</v>
      </c>
      <c r="D26" s="69" t="s">
        <v>2274</v>
      </c>
      <c r="E26" s="69"/>
      <c r="G26" s="188" t="s">
        <v>2277</v>
      </c>
      <c r="H26" s="188"/>
    </row>
  </sheetData>
  <mergeCells count="12">
    <mergeCell ref="G26:H26"/>
    <mergeCell ref="A4:B4"/>
    <mergeCell ref="D4:E4"/>
    <mergeCell ref="A5:B5"/>
    <mergeCell ref="A1:B1"/>
    <mergeCell ref="D1:E1"/>
    <mergeCell ref="A2:B2"/>
    <mergeCell ref="D2:E2"/>
    <mergeCell ref="A3:B3"/>
    <mergeCell ref="D3:E3"/>
    <mergeCell ref="D25:E25"/>
    <mergeCell ref="G25:H2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workbookViewId="0">
      <selection activeCell="G18" sqref="G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1447</v>
      </c>
      <c r="D3" s="190" t="s">
        <v>9</v>
      </c>
      <c r="E3" s="190"/>
      <c r="F3" s="3" t="s">
        <v>2808</v>
      </c>
    </row>
    <row r="4" spans="1:12" ht="18" customHeight="1" x14ac:dyDescent="0.25">
      <c r="A4" s="189" t="s">
        <v>22</v>
      </c>
      <c r="B4" s="189"/>
      <c r="C4" s="17" t="s">
        <v>1447</v>
      </c>
      <c r="D4" s="190" t="s">
        <v>10</v>
      </c>
      <c r="E4" s="190"/>
      <c r="F4" s="13"/>
    </row>
    <row r="5" spans="1:12" ht="18" customHeight="1" x14ac:dyDescent="0.25">
      <c r="A5" s="189" t="s">
        <v>23</v>
      </c>
      <c r="B5" s="189"/>
      <c r="C5" s="18" t="s">
        <v>3307</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2809</v>
      </c>
      <c r="B8" s="31" t="s">
        <v>2208</v>
      </c>
      <c r="C8" s="31" t="s">
        <v>2209</v>
      </c>
      <c r="D8" s="20" t="s">
        <v>2019</v>
      </c>
      <c r="E8" s="7">
        <v>43970</v>
      </c>
      <c r="F8" s="7">
        <v>44581</v>
      </c>
      <c r="G8" s="13"/>
      <c r="H8" s="8">
        <f>F8+30</f>
        <v>44611</v>
      </c>
      <c r="I8" s="11">
        <f t="shared" ref="I8:I23" ca="1" si="0">IF(ISBLANK(H8),"",H8-DATE(YEAR(NOW()),MONTH(NOW()),DAY(NOW())))</f>
        <v>18</v>
      </c>
      <c r="J8" s="9" t="str">
        <f t="shared" ref="J8:J23" ca="1" si="1">IF(I8="","",IF(I8&lt;0,"OVERDUE","NOT DUE"))</f>
        <v>NOT DUE</v>
      </c>
      <c r="K8" s="31"/>
      <c r="L8" s="10"/>
    </row>
    <row r="9" spans="1:12" x14ac:dyDescent="0.25">
      <c r="A9" s="9" t="s">
        <v>2810</v>
      </c>
      <c r="B9" s="31" t="s">
        <v>2210</v>
      </c>
      <c r="C9" s="31" t="s">
        <v>2211</v>
      </c>
      <c r="D9" s="20" t="s">
        <v>2019</v>
      </c>
      <c r="E9" s="7">
        <v>43970</v>
      </c>
      <c r="F9" s="7">
        <v>44581</v>
      </c>
      <c r="G9" s="13"/>
      <c r="H9" s="8">
        <f t="shared" ref="H9:H22" si="2">F9+30</f>
        <v>44611</v>
      </c>
      <c r="I9" s="11">
        <f t="shared" ca="1" si="0"/>
        <v>18</v>
      </c>
      <c r="J9" s="9" t="str">
        <f t="shared" ca="1" si="1"/>
        <v>NOT DUE</v>
      </c>
      <c r="K9" s="31"/>
      <c r="L9" s="10"/>
    </row>
    <row r="10" spans="1:12" x14ac:dyDescent="0.25">
      <c r="A10" s="9" t="s">
        <v>2811</v>
      </c>
      <c r="B10" s="31" t="s">
        <v>2212</v>
      </c>
      <c r="C10" s="31" t="s">
        <v>2211</v>
      </c>
      <c r="D10" s="20" t="s">
        <v>2019</v>
      </c>
      <c r="E10" s="7">
        <v>43970</v>
      </c>
      <c r="F10" s="7">
        <v>44581</v>
      </c>
      <c r="G10" s="13"/>
      <c r="H10" s="8">
        <f t="shared" si="2"/>
        <v>44611</v>
      </c>
      <c r="I10" s="11">
        <f t="shared" ca="1" si="0"/>
        <v>18</v>
      </c>
      <c r="J10" s="9" t="str">
        <f t="shared" ca="1" si="1"/>
        <v>NOT DUE</v>
      </c>
      <c r="K10" s="31"/>
      <c r="L10" s="10"/>
    </row>
    <row r="11" spans="1:12" x14ac:dyDescent="0.25">
      <c r="A11" s="9" t="s">
        <v>2812</v>
      </c>
      <c r="B11" s="31" t="s">
        <v>2195</v>
      </c>
      <c r="C11" s="31" t="s">
        <v>2023</v>
      </c>
      <c r="D11" s="20" t="s">
        <v>2019</v>
      </c>
      <c r="E11" s="7">
        <v>43970</v>
      </c>
      <c r="F11" s="7">
        <v>44581</v>
      </c>
      <c r="G11" s="13"/>
      <c r="H11" s="8">
        <f t="shared" si="2"/>
        <v>44611</v>
      </c>
      <c r="I11" s="11">
        <f t="shared" ca="1" si="0"/>
        <v>18</v>
      </c>
      <c r="J11" s="9" t="str">
        <f t="shared" ca="1" si="1"/>
        <v>NOT DUE</v>
      </c>
      <c r="K11" s="31"/>
      <c r="L11" s="10"/>
    </row>
    <row r="12" spans="1:12" x14ac:dyDescent="0.25">
      <c r="A12" s="9" t="s">
        <v>2813</v>
      </c>
      <c r="B12" s="31" t="s">
        <v>1666</v>
      </c>
      <c r="C12" s="31" t="s">
        <v>2211</v>
      </c>
      <c r="D12" s="20" t="s">
        <v>2019</v>
      </c>
      <c r="E12" s="7">
        <v>43970</v>
      </c>
      <c r="F12" s="7">
        <v>44581</v>
      </c>
      <c r="G12" s="13"/>
      <c r="H12" s="8">
        <f t="shared" si="2"/>
        <v>44611</v>
      </c>
      <c r="I12" s="11">
        <f t="shared" ca="1" si="0"/>
        <v>18</v>
      </c>
      <c r="J12" s="9" t="str">
        <f t="shared" ca="1" si="1"/>
        <v>NOT DUE</v>
      </c>
      <c r="K12" s="31"/>
      <c r="L12" s="10"/>
    </row>
    <row r="13" spans="1:12" x14ac:dyDescent="0.25">
      <c r="A13" s="9" t="s">
        <v>2814</v>
      </c>
      <c r="B13" s="31" t="s">
        <v>2213</v>
      </c>
      <c r="C13" s="31" t="s">
        <v>2023</v>
      </c>
      <c r="D13" s="20" t="s">
        <v>2019</v>
      </c>
      <c r="E13" s="7">
        <v>43970</v>
      </c>
      <c r="F13" s="7">
        <v>44581</v>
      </c>
      <c r="G13" s="13"/>
      <c r="H13" s="8">
        <f t="shared" si="2"/>
        <v>44611</v>
      </c>
      <c r="I13" s="11">
        <f t="shared" ca="1" si="0"/>
        <v>18</v>
      </c>
      <c r="J13" s="9" t="str">
        <f t="shared" ca="1" si="1"/>
        <v>NOT DUE</v>
      </c>
      <c r="K13" s="31"/>
      <c r="L13" s="10"/>
    </row>
    <row r="14" spans="1:12" ht="25.5" x14ac:dyDescent="0.25">
      <c r="A14" s="9" t="s">
        <v>2815</v>
      </c>
      <c r="B14" s="31" t="s">
        <v>2197</v>
      </c>
      <c r="C14" s="31" t="s">
        <v>2214</v>
      </c>
      <c r="D14" s="20" t="s">
        <v>2019</v>
      </c>
      <c r="E14" s="7">
        <v>43970</v>
      </c>
      <c r="F14" s="7">
        <v>44581</v>
      </c>
      <c r="G14" s="13"/>
      <c r="H14" s="8">
        <f t="shared" si="2"/>
        <v>44611</v>
      </c>
      <c r="I14" s="11">
        <f t="shared" ca="1" si="0"/>
        <v>18</v>
      </c>
      <c r="J14" s="9" t="str">
        <f t="shared" ca="1" si="1"/>
        <v>NOT DUE</v>
      </c>
      <c r="K14" s="31"/>
      <c r="L14" s="10"/>
    </row>
    <row r="15" spans="1:12" ht="25.5" x14ac:dyDescent="0.25">
      <c r="A15" s="9" t="s">
        <v>2816</v>
      </c>
      <c r="B15" s="31" t="s">
        <v>2215</v>
      </c>
      <c r="C15" s="31" t="s">
        <v>2216</v>
      </c>
      <c r="D15" s="20" t="s">
        <v>2019</v>
      </c>
      <c r="E15" s="7">
        <v>43970</v>
      </c>
      <c r="F15" s="7">
        <v>44581</v>
      </c>
      <c r="G15" s="13"/>
      <c r="H15" s="8">
        <f t="shared" si="2"/>
        <v>44611</v>
      </c>
      <c r="I15" s="11">
        <f t="shared" ca="1" si="0"/>
        <v>18</v>
      </c>
      <c r="J15" s="9" t="str">
        <f t="shared" ca="1" si="1"/>
        <v>NOT DUE</v>
      </c>
      <c r="K15" s="31"/>
      <c r="L15" s="10"/>
    </row>
    <row r="16" spans="1:12" ht="25.5" x14ac:dyDescent="0.25">
      <c r="A16" s="9" t="s">
        <v>2817</v>
      </c>
      <c r="B16" s="31" t="s">
        <v>2217</v>
      </c>
      <c r="C16" s="31" t="s">
        <v>2218</v>
      </c>
      <c r="D16" s="20" t="s">
        <v>2019</v>
      </c>
      <c r="E16" s="7">
        <v>43970</v>
      </c>
      <c r="F16" s="7">
        <v>44581</v>
      </c>
      <c r="G16" s="13"/>
      <c r="H16" s="8">
        <f t="shared" si="2"/>
        <v>44611</v>
      </c>
      <c r="I16" s="11">
        <f t="shared" ca="1" si="0"/>
        <v>18</v>
      </c>
      <c r="J16" s="9" t="str">
        <f t="shared" ca="1" si="1"/>
        <v>NOT DUE</v>
      </c>
      <c r="K16" s="31"/>
      <c r="L16" s="10"/>
    </row>
    <row r="17" spans="1:12" ht="25.5" x14ac:dyDescent="0.25">
      <c r="A17" s="9" t="s">
        <v>2818</v>
      </c>
      <c r="B17" s="31" t="s">
        <v>2219</v>
      </c>
      <c r="C17" s="31" t="s">
        <v>2218</v>
      </c>
      <c r="D17" s="20" t="s">
        <v>2019</v>
      </c>
      <c r="E17" s="7">
        <v>43970</v>
      </c>
      <c r="F17" s="7">
        <v>44581</v>
      </c>
      <c r="G17" s="13"/>
      <c r="H17" s="8">
        <f t="shared" si="2"/>
        <v>44611</v>
      </c>
      <c r="I17" s="11">
        <f t="shared" ca="1" si="0"/>
        <v>18</v>
      </c>
      <c r="J17" s="9" t="str">
        <f t="shared" ca="1" si="1"/>
        <v>NOT DUE</v>
      </c>
      <c r="K17" s="31"/>
      <c r="L17" s="10"/>
    </row>
    <row r="18" spans="1:12" ht="25.5" x14ac:dyDescent="0.25">
      <c r="A18" s="9" t="s">
        <v>2819</v>
      </c>
      <c r="B18" s="31" t="s">
        <v>2220</v>
      </c>
      <c r="C18" s="31" t="s">
        <v>2221</v>
      </c>
      <c r="D18" s="20" t="s">
        <v>2019</v>
      </c>
      <c r="E18" s="7">
        <v>43970</v>
      </c>
      <c r="F18" s="7">
        <v>44581</v>
      </c>
      <c r="G18" s="13"/>
      <c r="H18" s="8">
        <f t="shared" si="2"/>
        <v>44611</v>
      </c>
      <c r="I18" s="11">
        <f t="shared" ca="1" si="0"/>
        <v>18</v>
      </c>
      <c r="J18" s="9" t="str">
        <f t="shared" ca="1" si="1"/>
        <v>NOT DUE</v>
      </c>
      <c r="K18" s="31"/>
      <c r="L18" s="10"/>
    </row>
    <row r="19" spans="1:12" x14ac:dyDescent="0.25">
      <c r="A19" s="9" t="s">
        <v>2820</v>
      </c>
      <c r="B19" s="31" t="s">
        <v>2222</v>
      </c>
      <c r="C19" s="31" t="s">
        <v>2023</v>
      </c>
      <c r="D19" s="20" t="s">
        <v>2019</v>
      </c>
      <c r="E19" s="7">
        <v>43970</v>
      </c>
      <c r="F19" s="7">
        <v>44581</v>
      </c>
      <c r="G19" s="13"/>
      <c r="H19" s="8">
        <f t="shared" si="2"/>
        <v>44611</v>
      </c>
      <c r="I19" s="11">
        <f t="shared" ca="1" si="0"/>
        <v>18</v>
      </c>
      <c r="J19" s="9" t="str">
        <f t="shared" ca="1" si="1"/>
        <v>NOT DUE</v>
      </c>
      <c r="K19" s="31"/>
      <c r="L19" s="10"/>
    </row>
    <row r="20" spans="1:12" ht="25.5" x14ac:dyDescent="0.25">
      <c r="A20" s="9" t="s">
        <v>2821</v>
      </c>
      <c r="B20" s="31" t="s">
        <v>2223</v>
      </c>
      <c r="C20" s="31" t="s">
        <v>2224</v>
      </c>
      <c r="D20" s="20" t="s">
        <v>2019</v>
      </c>
      <c r="E20" s="7">
        <v>43970</v>
      </c>
      <c r="F20" s="7">
        <v>44581</v>
      </c>
      <c r="G20" s="13"/>
      <c r="H20" s="8">
        <f t="shared" si="2"/>
        <v>44611</v>
      </c>
      <c r="I20" s="11">
        <f t="shared" ca="1" si="0"/>
        <v>18</v>
      </c>
      <c r="J20" s="9" t="str">
        <f t="shared" ca="1" si="1"/>
        <v>NOT DUE</v>
      </c>
      <c r="K20" s="31"/>
      <c r="L20" s="10"/>
    </row>
    <row r="21" spans="1:12" ht="25.5" x14ac:dyDescent="0.25">
      <c r="A21" s="9" t="s">
        <v>2822</v>
      </c>
      <c r="B21" s="31" t="s">
        <v>2225</v>
      </c>
      <c r="C21" s="31" t="s">
        <v>2226</v>
      </c>
      <c r="D21" s="20" t="s">
        <v>2019</v>
      </c>
      <c r="E21" s="7">
        <v>43970</v>
      </c>
      <c r="F21" s="7">
        <v>44581</v>
      </c>
      <c r="G21" s="13"/>
      <c r="H21" s="8">
        <f t="shared" si="2"/>
        <v>44611</v>
      </c>
      <c r="I21" s="11">
        <f t="shared" ca="1" si="0"/>
        <v>18</v>
      </c>
      <c r="J21" s="9" t="str">
        <f t="shared" ca="1" si="1"/>
        <v>NOT DUE</v>
      </c>
      <c r="K21" s="31"/>
      <c r="L21" s="10"/>
    </row>
    <row r="22" spans="1:12" x14ac:dyDescent="0.25">
      <c r="A22" s="9" t="s">
        <v>2823</v>
      </c>
      <c r="B22" s="31" t="s">
        <v>2123</v>
      </c>
      <c r="C22" s="31" t="s">
        <v>2114</v>
      </c>
      <c r="D22" s="20" t="s">
        <v>2019</v>
      </c>
      <c r="E22" s="7">
        <v>43970</v>
      </c>
      <c r="F22" s="7">
        <v>44581</v>
      </c>
      <c r="G22" s="13"/>
      <c r="H22" s="8">
        <f t="shared" si="2"/>
        <v>44611</v>
      </c>
      <c r="I22" s="11">
        <f t="shared" ca="1" si="0"/>
        <v>18</v>
      </c>
      <c r="J22" s="9" t="str">
        <f t="shared" ca="1" si="1"/>
        <v>NOT DUE</v>
      </c>
      <c r="K22" s="31"/>
      <c r="L22" s="10"/>
    </row>
    <row r="23" spans="1:12" x14ac:dyDescent="0.25">
      <c r="A23" s="9" t="s">
        <v>2824</v>
      </c>
      <c r="B23" s="31" t="s">
        <v>2181</v>
      </c>
      <c r="C23" s="31" t="s">
        <v>1619</v>
      </c>
      <c r="D23" s="20" t="s">
        <v>89</v>
      </c>
      <c r="E23" s="7">
        <v>43970</v>
      </c>
      <c r="F23" s="7">
        <v>44353</v>
      </c>
      <c r="G23" s="13"/>
      <c r="H23" s="8">
        <f>F23+365</f>
        <v>44718</v>
      </c>
      <c r="I23" s="11">
        <f t="shared" ca="1" si="0"/>
        <v>125</v>
      </c>
      <c r="J23" s="9" t="str">
        <f t="shared" ca="1" si="1"/>
        <v>NOT DUE</v>
      </c>
      <c r="K23" s="31"/>
      <c r="L23" s="10"/>
    </row>
    <row r="27" spans="1:12" x14ac:dyDescent="0.25">
      <c r="B27" t="s">
        <v>1414</v>
      </c>
      <c r="D27" s="27" t="s">
        <v>1415</v>
      </c>
      <c r="G27" t="s">
        <v>1416</v>
      </c>
    </row>
    <row r="30" spans="1:12" x14ac:dyDescent="0.25">
      <c r="C30" s="71"/>
      <c r="G30" s="72"/>
      <c r="H30" s="72"/>
    </row>
    <row r="31" spans="1:12" x14ac:dyDescent="0.25">
      <c r="B31" s="158"/>
      <c r="C31" s="69"/>
    </row>
    <row r="32" spans="1:12" x14ac:dyDescent="0.25">
      <c r="B32" s="154" t="s">
        <v>3320</v>
      </c>
      <c r="D32" s="193" t="s">
        <v>3322</v>
      </c>
      <c r="E32" s="193"/>
      <c r="G32" s="191" t="s">
        <v>3319</v>
      </c>
      <c r="H32" s="191"/>
    </row>
    <row r="33" spans="2:8" x14ac:dyDescent="0.25">
      <c r="B33" s="69" t="s">
        <v>2279</v>
      </c>
      <c r="D33" s="69" t="s">
        <v>2274</v>
      </c>
      <c r="E33" s="69"/>
      <c r="G33" s="188" t="s">
        <v>2277</v>
      </c>
      <c r="H33" s="188"/>
    </row>
  </sheetData>
  <mergeCells count="12">
    <mergeCell ref="G33:H33"/>
    <mergeCell ref="A4:B4"/>
    <mergeCell ref="D4:E4"/>
    <mergeCell ref="A5:B5"/>
    <mergeCell ref="A1:B1"/>
    <mergeCell ref="D1:E1"/>
    <mergeCell ref="A2:B2"/>
    <mergeCell ref="D2:E2"/>
    <mergeCell ref="A3:B3"/>
    <mergeCell ref="D3:E3"/>
    <mergeCell ref="D32:E32"/>
    <mergeCell ref="G32:H32"/>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1448</v>
      </c>
      <c r="D3" s="190" t="s">
        <v>9</v>
      </c>
      <c r="E3" s="190"/>
      <c r="F3" s="3" t="s">
        <v>2227</v>
      </c>
    </row>
    <row r="4" spans="1:12" ht="18" customHeight="1" x14ac:dyDescent="0.25">
      <c r="A4" s="189" t="s">
        <v>22</v>
      </c>
      <c r="B4" s="189"/>
      <c r="C4" s="17" t="s">
        <v>3312</v>
      </c>
      <c r="D4" s="190" t="s">
        <v>10</v>
      </c>
      <c r="E4" s="190"/>
      <c r="F4" s="13"/>
    </row>
    <row r="5" spans="1:12" ht="18" customHeight="1" x14ac:dyDescent="0.25">
      <c r="A5" s="189" t="s">
        <v>23</v>
      </c>
      <c r="B5" s="189"/>
      <c r="C5" s="18" t="s">
        <v>3313</v>
      </c>
      <c r="D5" s="24"/>
      <c r="E5" s="28"/>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2228</v>
      </c>
      <c r="B8" s="31" t="s">
        <v>1548</v>
      </c>
      <c r="C8" s="31" t="s">
        <v>2229</v>
      </c>
      <c r="D8" s="20" t="s">
        <v>2019</v>
      </c>
      <c r="E8" s="7">
        <v>43970</v>
      </c>
      <c r="F8" s="7">
        <v>44579</v>
      </c>
      <c r="G8" s="13">
        <v>0</v>
      </c>
      <c r="H8" s="8">
        <f>F8+30</f>
        <v>44609</v>
      </c>
      <c r="I8" s="11">
        <f t="shared" ref="I8:I9" ca="1" si="0">IF(ISBLANK(H8),"",H8-DATE(YEAR(NOW()),MONTH(NOW()),DAY(NOW())))</f>
        <v>16</v>
      </c>
      <c r="J8" s="9" t="str">
        <f t="shared" ref="J8:J9" ca="1" si="1">IF(I8="","",IF(I8&lt;0,"OVERDUE","NOT DUE"))</f>
        <v>NOT DUE</v>
      </c>
      <c r="K8" s="31"/>
      <c r="L8" s="66"/>
    </row>
    <row r="9" spans="1:12" x14ac:dyDescent="0.25">
      <c r="A9" s="9" t="s">
        <v>2230</v>
      </c>
      <c r="B9" s="31" t="s">
        <v>2231</v>
      </c>
      <c r="C9" s="31" t="s">
        <v>2232</v>
      </c>
      <c r="D9" s="20" t="s">
        <v>2019</v>
      </c>
      <c r="E9" s="7">
        <v>43970</v>
      </c>
      <c r="F9" s="7">
        <v>44579</v>
      </c>
      <c r="G9" s="13">
        <v>0</v>
      </c>
      <c r="H9" s="8">
        <f>F9+30</f>
        <v>44609</v>
      </c>
      <c r="I9" s="11">
        <f t="shared" ca="1" si="0"/>
        <v>16</v>
      </c>
      <c r="J9" s="9" t="str">
        <f t="shared" ca="1" si="1"/>
        <v>NOT DUE</v>
      </c>
      <c r="K9" s="31"/>
      <c r="L9" s="66"/>
    </row>
    <row r="13" spans="1:12" x14ac:dyDescent="0.25">
      <c r="B13" t="s">
        <v>1414</v>
      </c>
      <c r="D13" s="27" t="s">
        <v>1415</v>
      </c>
      <c r="G13" t="s">
        <v>1416</v>
      </c>
    </row>
    <row r="15" spans="1:12" x14ac:dyDescent="0.25">
      <c r="A15" s="134"/>
    </row>
    <row r="16" spans="1:12" x14ac:dyDescent="0.25">
      <c r="A16" s="134"/>
      <c r="G16" s="72"/>
      <c r="H16" s="72"/>
    </row>
    <row r="17" spans="1:8" x14ac:dyDescent="0.25">
      <c r="A17" s="134"/>
      <c r="B17" s="158"/>
      <c r="C17" s="69"/>
    </row>
    <row r="18" spans="1:8" x14ac:dyDescent="0.25">
      <c r="A18" s="134"/>
      <c r="B18" s="154" t="s">
        <v>3326</v>
      </c>
      <c r="D18" s="193" t="s">
        <v>3322</v>
      </c>
      <c r="E18" s="193"/>
      <c r="G18" s="191" t="s">
        <v>3319</v>
      </c>
      <c r="H18" s="191"/>
    </row>
    <row r="19" spans="1:8" x14ac:dyDescent="0.25">
      <c r="A19" s="134"/>
      <c r="B19" s="69" t="s">
        <v>2307</v>
      </c>
      <c r="D19" s="69" t="s">
        <v>2274</v>
      </c>
      <c r="E19" s="69"/>
      <c r="G19" s="188" t="s">
        <v>2277</v>
      </c>
      <c r="H19" s="188"/>
    </row>
    <row r="20" spans="1:8" x14ac:dyDescent="0.25">
      <c r="A20" s="134"/>
      <c r="D20" s="69"/>
      <c r="E20" s="69"/>
      <c r="G20" s="188"/>
      <c r="H20" s="188"/>
    </row>
  </sheetData>
  <mergeCells count="13">
    <mergeCell ref="G20:H20"/>
    <mergeCell ref="A4:B4"/>
    <mergeCell ref="D4:E4"/>
    <mergeCell ref="A5:B5"/>
    <mergeCell ref="A1:B1"/>
    <mergeCell ref="D1:E1"/>
    <mergeCell ref="A2:B2"/>
    <mergeCell ref="D2:E2"/>
    <mergeCell ref="A3:B3"/>
    <mergeCell ref="D3:E3"/>
    <mergeCell ref="G19:H19"/>
    <mergeCell ref="D18:E18"/>
    <mergeCell ref="G18:H18"/>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19" workbookViewId="0">
      <selection activeCell="E12" sqref="E12"/>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2233</v>
      </c>
      <c r="D3" s="190" t="s">
        <v>9</v>
      </c>
      <c r="E3" s="190"/>
      <c r="F3" s="3" t="s">
        <v>2234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38.25" x14ac:dyDescent="0.25">
      <c r="A7" s="6" t="s">
        <v>11</v>
      </c>
      <c r="B7" s="6" t="s">
        <v>20</v>
      </c>
      <c r="C7" s="6" t="s">
        <v>12</v>
      </c>
      <c r="D7" s="26" t="s">
        <v>13</v>
      </c>
      <c r="E7" s="6" t="s">
        <v>14</v>
      </c>
      <c r="F7" s="6" t="s">
        <v>2235</v>
      </c>
      <c r="G7" s="6" t="s">
        <v>15</v>
      </c>
      <c r="H7" s="6" t="s">
        <v>0</v>
      </c>
      <c r="I7" s="6" t="s">
        <v>16</v>
      </c>
      <c r="J7" s="6" t="s">
        <v>17</v>
      </c>
      <c r="K7" s="6" t="s">
        <v>18</v>
      </c>
      <c r="L7" s="6" t="s">
        <v>19</v>
      </c>
    </row>
    <row r="8" spans="1:12" x14ac:dyDescent="0.25">
      <c r="A8" s="9" t="s">
        <v>2236</v>
      </c>
      <c r="B8" s="151" t="s">
        <v>2237</v>
      </c>
      <c r="C8" s="147" t="s">
        <v>2238</v>
      </c>
      <c r="D8" s="152" t="s">
        <v>2239</v>
      </c>
      <c r="E8" s="7">
        <v>43970</v>
      </c>
      <c r="F8" s="7">
        <v>43626</v>
      </c>
      <c r="G8" s="13"/>
      <c r="H8" s="8">
        <f>F8+(365*7)</f>
        <v>46181</v>
      </c>
      <c r="I8" s="146">
        <f t="shared" ref="I8:I24" ca="1" si="0">IF(ISBLANK(H8),"",H8-DATE(YEAR(NOW()),MONTH(NOW()),DAY(NOW())))</f>
        <v>1588</v>
      </c>
      <c r="J8" s="9" t="str">
        <f t="shared" ref="J8:J24" ca="1" si="1">IF(I8="","",IF(I8&lt;0,"OVERDUE","NOT DUE"))</f>
        <v>NOT DUE</v>
      </c>
      <c r="K8" s="31"/>
      <c r="L8" s="66"/>
    </row>
    <row r="9" spans="1:12" x14ac:dyDescent="0.25">
      <c r="A9" s="9" t="s">
        <v>2240</v>
      </c>
      <c r="B9" s="95" t="s">
        <v>2241</v>
      </c>
      <c r="C9" s="31" t="s">
        <v>2238</v>
      </c>
      <c r="D9" s="20" t="s">
        <v>2239</v>
      </c>
      <c r="E9" s="7">
        <v>43970</v>
      </c>
      <c r="F9" s="7">
        <v>43626</v>
      </c>
      <c r="G9" s="13"/>
      <c r="H9" s="8">
        <f>F9+(365*7)</f>
        <v>46181</v>
      </c>
      <c r="I9" s="148">
        <f t="shared" ca="1" si="0"/>
        <v>1588</v>
      </c>
      <c r="J9" s="9" t="str">
        <f t="shared" ca="1" si="1"/>
        <v>NOT DUE</v>
      </c>
      <c r="K9" s="31"/>
      <c r="L9" s="66"/>
    </row>
    <row r="10" spans="1:12" ht="25.5" x14ac:dyDescent="0.25">
      <c r="A10" s="9" t="s">
        <v>2242</v>
      </c>
      <c r="B10" s="95" t="s">
        <v>2243</v>
      </c>
      <c r="C10" s="31" t="s">
        <v>2238</v>
      </c>
      <c r="D10" s="20" t="s">
        <v>2244</v>
      </c>
      <c r="E10" s="7">
        <v>43970</v>
      </c>
      <c r="F10" s="7">
        <v>43976</v>
      </c>
      <c r="G10" s="13"/>
      <c r="H10" s="8">
        <f>F10+(365*5)</f>
        <v>45801</v>
      </c>
      <c r="I10" s="11">
        <f t="shared" ca="1" si="0"/>
        <v>1208</v>
      </c>
      <c r="J10" s="9" t="str">
        <f t="shared" ca="1" si="1"/>
        <v>NOT DUE</v>
      </c>
      <c r="K10" s="31"/>
      <c r="L10" s="66"/>
    </row>
    <row r="11" spans="1:12" ht="25.5" x14ac:dyDescent="0.25">
      <c r="A11" s="9" t="s">
        <v>2242</v>
      </c>
      <c r="B11" s="95" t="s">
        <v>2245</v>
      </c>
      <c r="C11" s="31" t="s">
        <v>2238</v>
      </c>
      <c r="D11" s="20" t="s">
        <v>2244</v>
      </c>
      <c r="E11" s="7">
        <v>43970</v>
      </c>
      <c r="F11" s="7">
        <v>43549</v>
      </c>
      <c r="G11" s="13"/>
      <c r="H11" s="8">
        <f t="shared" ref="H11:H15" si="2">F11+(365*5)</f>
        <v>45374</v>
      </c>
      <c r="I11" s="11">
        <f t="shared" ca="1" si="0"/>
        <v>781</v>
      </c>
      <c r="J11" s="9" t="str">
        <f t="shared" ca="1" si="1"/>
        <v>NOT DUE</v>
      </c>
      <c r="K11" s="31"/>
      <c r="L11" s="66"/>
    </row>
    <row r="12" spans="1:12" x14ac:dyDescent="0.25">
      <c r="A12" s="9" t="s">
        <v>2246</v>
      </c>
      <c r="B12" s="95" t="s">
        <v>2247</v>
      </c>
      <c r="C12" s="31" t="s">
        <v>2238</v>
      </c>
      <c r="D12" s="20" t="s">
        <v>2244</v>
      </c>
      <c r="E12" s="7">
        <v>43970</v>
      </c>
      <c r="F12" s="7">
        <v>43968</v>
      </c>
      <c r="G12" s="13"/>
      <c r="H12" s="8">
        <f t="shared" si="2"/>
        <v>45793</v>
      </c>
      <c r="I12" s="11">
        <f t="shared" ca="1" si="0"/>
        <v>1200</v>
      </c>
      <c r="J12" s="9" t="str">
        <f t="shared" ca="1" si="1"/>
        <v>NOT DUE</v>
      </c>
      <c r="K12" s="31"/>
      <c r="L12" s="66"/>
    </row>
    <row r="13" spans="1:12" x14ac:dyDescent="0.25">
      <c r="A13" s="9" t="s">
        <v>2248</v>
      </c>
      <c r="B13" s="95" t="s">
        <v>1589</v>
      </c>
      <c r="C13" s="31" t="s">
        <v>2238</v>
      </c>
      <c r="D13" s="20" t="s">
        <v>2244</v>
      </c>
      <c r="E13" s="7">
        <v>43970</v>
      </c>
      <c r="F13" s="7">
        <v>43969</v>
      </c>
      <c r="G13" s="13"/>
      <c r="H13" s="8">
        <f t="shared" si="2"/>
        <v>45794</v>
      </c>
      <c r="I13" s="11">
        <f t="shared" ca="1" si="0"/>
        <v>1201</v>
      </c>
      <c r="J13" s="9" t="str">
        <f t="shared" ca="1" si="1"/>
        <v>NOT DUE</v>
      </c>
      <c r="K13" s="31"/>
      <c r="L13" s="66"/>
    </row>
    <row r="14" spans="1:12" x14ac:dyDescent="0.25">
      <c r="A14" s="9" t="s">
        <v>2249</v>
      </c>
      <c r="B14" s="151" t="s">
        <v>2250</v>
      </c>
      <c r="C14" s="147" t="s">
        <v>2238</v>
      </c>
      <c r="D14" s="152" t="s">
        <v>2251</v>
      </c>
      <c r="E14" s="7">
        <v>43970</v>
      </c>
      <c r="F14" s="85" t="s">
        <v>3300</v>
      </c>
      <c r="G14" s="13"/>
      <c r="H14" s="8" t="e">
        <f>F14+(365*6)</f>
        <v>#VALUE!</v>
      </c>
      <c r="I14" s="11" t="e">
        <f t="shared" ca="1" si="0"/>
        <v>#VALUE!</v>
      </c>
      <c r="J14" s="9" t="e">
        <f t="shared" ca="1" si="1"/>
        <v>#VALUE!</v>
      </c>
      <c r="K14" s="31"/>
      <c r="L14" s="66"/>
    </row>
    <row r="15" spans="1:12" x14ac:dyDescent="0.25">
      <c r="A15" s="9" t="s">
        <v>2252</v>
      </c>
      <c r="B15" s="95" t="s">
        <v>2253</v>
      </c>
      <c r="C15" s="31" t="s">
        <v>2238</v>
      </c>
      <c r="D15" s="20" t="s">
        <v>2244</v>
      </c>
      <c r="E15" s="7">
        <v>43970</v>
      </c>
      <c r="F15" s="141">
        <v>43969</v>
      </c>
      <c r="G15" s="13"/>
      <c r="H15" s="8">
        <f t="shared" si="2"/>
        <v>45794</v>
      </c>
      <c r="I15" s="11">
        <f t="shared" ca="1" si="0"/>
        <v>1201</v>
      </c>
      <c r="J15" s="9" t="str">
        <f t="shared" ca="1" si="1"/>
        <v>NOT DUE</v>
      </c>
      <c r="K15" s="31"/>
      <c r="L15" s="66"/>
    </row>
    <row r="16" spans="1:12" x14ac:dyDescent="0.25">
      <c r="A16" s="9" t="s">
        <v>2254</v>
      </c>
      <c r="B16" s="95" t="s">
        <v>2255</v>
      </c>
      <c r="C16" s="31" t="s">
        <v>2238</v>
      </c>
      <c r="D16" s="20" t="s">
        <v>2256</v>
      </c>
      <c r="E16" s="7">
        <v>43970</v>
      </c>
      <c r="F16" s="141">
        <v>43969</v>
      </c>
      <c r="G16" s="13"/>
      <c r="H16" s="8">
        <f>F16+(365*4)</f>
        <v>45429</v>
      </c>
      <c r="I16" s="11">
        <f t="shared" ca="1" si="0"/>
        <v>836</v>
      </c>
      <c r="J16" s="9" t="str">
        <f t="shared" ca="1" si="1"/>
        <v>NOT DUE</v>
      </c>
      <c r="K16" s="31"/>
      <c r="L16" s="66"/>
    </row>
    <row r="17" spans="1:12" x14ac:dyDescent="0.25">
      <c r="A17" s="9" t="s">
        <v>2257</v>
      </c>
      <c r="B17" s="95" t="s">
        <v>2258</v>
      </c>
      <c r="C17" s="31" t="s">
        <v>2238</v>
      </c>
      <c r="D17" s="20" t="s">
        <v>2256</v>
      </c>
      <c r="E17" s="7">
        <v>43970</v>
      </c>
      <c r="F17" s="7" t="s">
        <v>3300</v>
      </c>
      <c r="G17" s="13"/>
      <c r="H17" s="8" t="e">
        <f>F17+(365*4)</f>
        <v>#VALUE!</v>
      </c>
      <c r="I17" s="11" t="e">
        <f t="shared" ca="1" si="0"/>
        <v>#VALUE!</v>
      </c>
      <c r="J17" s="9" t="e">
        <f t="shared" ca="1" si="1"/>
        <v>#VALUE!</v>
      </c>
      <c r="K17" s="31"/>
      <c r="L17" s="66"/>
    </row>
    <row r="18" spans="1:12" x14ac:dyDescent="0.25">
      <c r="A18" s="9" t="s">
        <v>2259</v>
      </c>
      <c r="B18" s="95" t="s">
        <v>2260</v>
      </c>
      <c r="C18" s="31" t="s">
        <v>2238</v>
      </c>
      <c r="D18" s="20" t="s">
        <v>2261</v>
      </c>
      <c r="E18" s="7">
        <v>43970</v>
      </c>
      <c r="F18" s="7">
        <v>43593</v>
      </c>
      <c r="G18" s="13"/>
      <c r="H18" s="8">
        <f t="shared" ref="H18:H24" si="3">F18+(365*7)</f>
        <v>46148</v>
      </c>
      <c r="I18" s="11">
        <f t="shared" ca="1" si="0"/>
        <v>1555</v>
      </c>
      <c r="J18" s="9" t="str">
        <f t="shared" ca="1" si="1"/>
        <v>NOT DUE</v>
      </c>
      <c r="K18" s="31"/>
      <c r="L18" s="66"/>
    </row>
    <row r="19" spans="1:12" x14ac:dyDescent="0.25">
      <c r="A19" s="9" t="s">
        <v>2262</v>
      </c>
      <c r="B19" s="95" t="s">
        <v>2263</v>
      </c>
      <c r="C19" s="31" t="s">
        <v>2238</v>
      </c>
      <c r="D19" s="20" t="s">
        <v>2256</v>
      </c>
      <c r="E19" s="7">
        <v>43970</v>
      </c>
      <c r="F19" s="7">
        <v>44514</v>
      </c>
      <c r="G19" s="13"/>
      <c r="H19" s="8">
        <f t="shared" ref="H19:H20" si="4">F19+(365*4)</f>
        <v>45974</v>
      </c>
      <c r="I19" s="11">
        <f t="shared" ca="1" si="0"/>
        <v>1381</v>
      </c>
      <c r="J19" s="9" t="str">
        <f t="shared" ca="1" si="1"/>
        <v>NOT DUE</v>
      </c>
      <c r="K19" s="31"/>
      <c r="L19" s="66"/>
    </row>
    <row r="20" spans="1:12" x14ac:dyDescent="0.25">
      <c r="A20" s="9" t="s">
        <v>2264</v>
      </c>
      <c r="B20" s="95" t="s">
        <v>2265</v>
      </c>
      <c r="C20" s="31" t="s">
        <v>2238</v>
      </c>
      <c r="D20" s="20" t="s">
        <v>2256</v>
      </c>
      <c r="E20" s="7">
        <v>43970</v>
      </c>
      <c r="F20" s="7">
        <v>44306</v>
      </c>
      <c r="G20" s="13"/>
      <c r="H20" s="8">
        <f t="shared" si="4"/>
        <v>45766</v>
      </c>
      <c r="I20" s="11">
        <f t="shared" ca="1" si="0"/>
        <v>1173</v>
      </c>
      <c r="J20" s="9" t="str">
        <f t="shared" ca="1" si="1"/>
        <v>NOT DUE</v>
      </c>
      <c r="K20" s="31"/>
      <c r="L20" s="66"/>
    </row>
    <row r="21" spans="1:12" x14ac:dyDescent="0.25">
      <c r="A21" s="9" t="s">
        <v>2266</v>
      </c>
      <c r="B21" s="95" t="s">
        <v>1446</v>
      </c>
      <c r="C21" s="31" t="s">
        <v>2238</v>
      </c>
      <c r="D21" s="20" t="s">
        <v>2267</v>
      </c>
      <c r="E21" s="7">
        <v>43970</v>
      </c>
      <c r="F21" s="7" t="s">
        <v>3300</v>
      </c>
      <c r="G21" s="13"/>
      <c r="H21" s="8" t="e">
        <f>F21+(365)</f>
        <v>#VALUE!</v>
      </c>
      <c r="I21" s="149" t="e">
        <f t="shared" ca="1" si="0"/>
        <v>#VALUE!</v>
      </c>
      <c r="J21" s="9" t="e">
        <f t="shared" ca="1" si="1"/>
        <v>#VALUE!</v>
      </c>
      <c r="K21" s="31"/>
      <c r="L21" s="66"/>
    </row>
    <row r="22" spans="1:12" x14ac:dyDescent="0.25">
      <c r="A22" s="9" t="s">
        <v>2268</v>
      </c>
      <c r="B22" s="95" t="s">
        <v>2269</v>
      </c>
      <c r="C22" s="31" t="s">
        <v>2238</v>
      </c>
      <c r="D22" s="20" t="s">
        <v>2261</v>
      </c>
      <c r="E22" s="7">
        <v>43970</v>
      </c>
      <c r="F22" s="7">
        <v>44570</v>
      </c>
      <c r="G22" s="13"/>
      <c r="H22" s="8">
        <f>F22+(365*3)</f>
        <v>45665</v>
      </c>
      <c r="I22" s="150">
        <f t="shared" ca="1" si="0"/>
        <v>1072</v>
      </c>
      <c r="J22" s="9" t="str">
        <f t="shared" ca="1" si="1"/>
        <v>NOT DUE</v>
      </c>
      <c r="K22" s="31"/>
      <c r="L22" s="66"/>
    </row>
    <row r="23" spans="1:12" x14ac:dyDescent="0.25">
      <c r="A23" s="9" t="s">
        <v>2270</v>
      </c>
      <c r="B23" s="95" t="s">
        <v>2271</v>
      </c>
      <c r="C23" s="31" t="s">
        <v>2238</v>
      </c>
      <c r="D23" s="20" t="s">
        <v>2239</v>
      </c>
      <c r="E23" s="7">
        <v>43970</v>
      </c>
      <c r="F23" s="7">
        <v>43619</v>
      </c>
      <c r="G23" s="13"/>
      <c r="H23" s="8">
        <f t="shared" si="3"/>
        <v>46174</v>
      </c>
      <c r="I23" s="149">
        <f t="shared" ca="1" si="0"/>
        <v>1581</v>
      </c>
      <c r="J23" s="9" t="str">
        <f t="shared" ca="1" si="1"/>
        <v>NOT DUE</v>
      </c>
      <c r="K23" s="31"/>
      <c r="L23" s="66"/>
    </row>
    <row r="24" spans="1:12" x14ac:dyDescent="0.25">
      <c r="A24" s="9" t="s">
        <v>2272</v>
      </c>
      <c r="B24" s="95" t="s">
        <v>2273</v>
      </c>
      <c r="C24" s="31" t="s">
        <v>2238</v>
      </c>
      <c r="D24" s="20" t="s">
        <v>2239</v>
      </c>
      <c r="E24" s="7">
        <v>43970</v>
      </c>
      <c r="F24" s="7">
        <v>43970</v>
      </c>
      <c r="G24" s="13"/>
      <c r="H24" s="8">
        <f t="shared" si="3"/>
        <v>46525</v>
      </c>
      <c r="I24" s="149">
        <f t="shared" ca="1" si="0"/>
        <v>1932</v>
      </c>
      <c r="J24" s="9" t="str">
        <f t="shared" ca="1" si="1"/>
        <v>NOT DUE</v>
      </c>
      <c r="K24" s="31"/>
      <c r="L24" s="66"/>
    </row>
    <row r="28" spans="1:12" x14ac:dyDescent="0.25">
      <c r="B28" t="s">
        <v>1414</v>
      </c>
      <c r="D28" s="27" t="s">
        <v>1415</v>
      </c>
      <c r="G28" t="s">
        <v>1416</v>
      </c>
    </row>
    <row r="31" spans="1:12" x14ac:dyDescent="0.25">
      <c r="C31" s="27"/>
      <c r="G31" s="72"/>
      <c r="H31" s="72"/>
    </row>
    <row r="32" spans="1:12" x14ac:dyDescent="0.25">
      <c r="C32" s="27"/>
    </row>
    <row r="33" spans="2:8" x14ac:dyDescent="0.25">
      <c r="B33" s="166" t="s">
        <v>3327</v>
      </c>
      <c r="C33" s="27"/>
      <c r="D33" s="193" t="s">
        <v>3325</v>
      </c>
      <c r="E33" s="193"/>
      <c r="G33" s="191" t="s">
        <v>3319</v>
      </c>
      <c r="H33" s="191"/>
    </row>
    <row r="34" spans="2:8" x14ac:dyDescent="0.25">
      <c r="B34" s="158" t="s">
        <v>3317</v>
      </c>
      <c r="D34" s="69" t="s">
        <v>3318</v>
      </c>
      <c r="E34" s="69"/>
      <c r="G34" s="188" t="s">
        <v>2277</v>
      </c>
      <c r="H34" s="188"/>
    </row>
    <row r="35" spans="2:8" x14ac:dyDescent="0.25">
      <c r="D35" s="69"/>
    </row>
    <row r="36" spans="2:8" x14ac:dyDescent="0.25">
      <c r="C36" s="27"/>
      <c r="D36"/>
    </row>
  </sheetData>
  <mergeCells count="12">
    <mergeCell ref="G34:H34"/>
    <mergeCell ref="A4:B4"/>
    <mergeCell ref="D4:E4"/>
    <mergeCell ref="A5:B5"/>
    <mergeCell ref="A1:B1"/>
    <mergeCell ref="D1:E1"/>
    <mergeCell ref="A2:B2"/>
    <mergeCell ref="D2:E2"/>
    <mergeCell ref="A3:B3"/>
    <mergeCell ref="D3:E3"/>
    <mergeCell ref="D33:E33"/>
    <mergeCell ref="G33:H33"/>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12" sqref="H12"/>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2609</v>
      </c>
      <c r="D3" s="190" t="s">
        <v>9</v>
      </c>
      <c r="E3" s="190"/>
      <c r="F3" s="3" t="s">
        <v>2786</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2787</v>
      </c>
      <c r="B8" s="31" t="s">
        <v>1548</v>
      </c>
      <c r="C8" s="31" t="s">
        <v>2610</v>
      </c>
      <c r="D8" s="20" t="s">
        <v>2019</v>
      </c>
      <c r="E8" s="7">
        <v>43970</v>
      </c>
      <c r="F8" s="7">
        <v>44580</v>
      </c>
      <c r="G8" s="13">
        <v>0</v>
      </c>
      <c r="H8" s="8">
        <f>F8+30</f>
        <v>44610</v>
      </c>
      <c r="I8" s="11">
        <f ca="1">IF(ISBLANK(H8),"",H8-DATE(YEAR(NOW()),MONTH(NOW()),DAY(NOW())))</f>
        <v>17</v>
      </c>
      <c r="J8" s="9" t="str">
        <f ca="1">IF(I8="","",IF(I8&lt;0,"OVERDUE","NOT DUE"))</f>
        <v>NOT DUE</v>
      </c>
      <c r="K8" s="31"/>
      <c r="L8" s="143"/>
    </row>
    <row r="9" spans="1:12" x14ac:dyDescent="0.25">
      <c r="A9" s="9" t="s">
        <v>2788</v>
      </c>
      <c r="B9" s="31" t="s">
        <v>2611</v>
      </c>
      <c r="C9" s="31" t="s">
        <v>2612</v>
      </c>
      <c r="D9" s="20" t="s">
        <v>2019</v>
      </c>
      <c r="E9" s="7">
        <v>43970</v>
      </c>
      <c r="F9" s="7">
        <v>44580</v>
      </c>
      <c r="G9" s="13">
        <v>0</v>
      </c>
      <c r="H9" s="8">
        <f>F9+30</f>
        <v>44610</v>
      </c>
      <c r="I9" s="11">
        <f ca="1">IF(ISBLANK(H9),"",H9-DATE(YEAR(NOW()),MONTH(NOW()),DAY(NOW())))</f>
        <v>17</v>
      </c>
      <c r="J9" s="9" t="str">
        <f ca="1">IF(I9="","",IF(I9&lt;0,"OVERDUE","NOT DUE"))</f>
        <v>NOT DUE</v>
      </c>
      <c r="K9" s="31"/>
      <c r="L9" s="143"/>
    </row>
    <row r="13" spans="1:12" x14ac:dyDescent="0.25">
      <c r="B13" t="s">
        <v>1414</v>
      </c>
      <c r="D13" s="27" t="s">
        <v>1462</v>
      </c>
      <c r="F13" t="s">
        <v>1463</v>
      </c>
    </row>
    <row r="17" spans="2:8" x14ac:dyDescent="0.25">
      <c r="C17" s="71"/>
      <c r="G17" s="72"/>
      <c r="H17" s="72"/>
    </row>
    <row r="18" spans="2:8" x14ac:dyDescent="0.25">
      <c r="B18" s="15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H12" sqref="H12"/>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2613</v>
      </c>
      <c r="D3" s="190" t="s">
        <v>9</v>
      </c>
      <c r="E3" s="190"/>
      <c r="F3" s="3" t="s">
        <v>2784</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2785</v>
      </c>
      <c r="B8" s="31" t="s">
        <v>2614</v>
      </c>
      <c r="C8" s="31" t="s">
        <v>2615</v>
      </c>
      <c r="D8" s="20" t="s">
        <v>2019</v>
      </c>
      <c r="E8" s="7">
        <v>43970</v>
      </c>
      <c r="F8" s="7">
        <v>44579</v>
      </c>
      <c r="G8" s="13"/>
      <c r="H8" s="8">
        <f>F8+30</f>
        <v>44609</v>
      </c>
      <c r="I8" s="11">
        <f ca="1">IF(ISBLANK(H8),"",H8-DATE(YEAR(NOW()),MONTH(NOW()),DAY(NOW())))</f>
        <v>16</v>
      </c>
      <c r="J8" s="9" t="str">
        <f ca="1">IF(I8="","",IF(I8&lt;0,"OVERDUE","NOT DUE"))</f>
        <v>NOT DUE</v>
      </c>
      <c r="K8" s="31"/>
      <c r="L8" s="66"/>
    </row>
    <row r="12" spans="1:12" x14ac:dyDescent="0.25">
      <c r="B12" t="s">
        <v>1414</v>
      </c>
      <c r="D12" s="27" t="s">
        <v>1415</v>
      </c>
      <c r="G12" t="s">
        <v>1416</v>
      </c>
    </row>
    <row r="15" spans="1:12" x14ac:dyDescent="0.25">
      <c r="G15" s="72"/>
      <c r="H15" s="72"/>
    </row>
    <row r="16" spans="1:12" x14ac:dyDescent="0.25">
      <c r="C16" s="71"/>
    </row>
    <row r="17" spans="2:8" x14ac:dyDescent="0.25">
      <c r="B17" s="158"/>
      <c r="C17" s="69"/>
      <c r="D17" s="193" t="s">
        <v>3322</v>
      </c>
      <c r="E17" s="193"/>
      <c r="G17" s="191" t="s">
        <v>3319</v>
      </c>
      <c r="H17" s="191"/>
    </row>
    <row r="18" spans="2:8" x14ac:dyDescent="0.25">
      <c r="B18" s="166" t="s">
        <v>3326</v>
      </c>
      <c r="D18" s="69" t="s">
        <v>2274</v>
      </c>
      <c r="E18" s="69"/>
      <c r="G18" s="188" t="s">
        <v>2277</v>
      </c>
      <c r="H18" s="188"/>
    </row>
    <row r="19" spans="2:8" x14ac:dyDescent="0.25">
      <c r="B19" s="158" t="s">
        <v>2275</v>
      </c>
      <c r="D19" s="69"/>
      <c r="E19" s="69"/>
      <c r="G19" s="188"/>
      <c r="H19" s="188"/>
    </row>
  </sheetData>
  <mergeCells count="13">
    <mergeCell ref="A4:B4"/>
    <mergeCell ref="D4:E4"/>
    <mergeCell ref="A5:B5"/>
    <mergeCell ref="G19:H19"/>
    <mergeCell ref="A1:B1"/>
    <mergeCell ref="D1:E1"/>
    <mergeCell ref="A2:B2"/>
    <mergeCell ref="D2:E2"/>
    <mergeCell ref="A3:B3"/>
    <mergeCell ref="D3:E3"/>
    <mergeCell ref="G18:H18"/>
    <mergeCell ref="D17:E17"/>
    <mergeCell ref="G17:H17"/>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8" sqref="F8:F1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2616</v>
      </c>
      <c r="D3" s="190" t="s">
        <v>9</v>
      </c>
      <c r="E3" s="190"/>
      <c r="F3" s="3" t="s">
        <v>2789</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2790</v>
      </c>
      <c r="B8" s="31" t="s">
        <v>2617</v>
      </c>
      <c r="C8" s="31" t="s">
        <v>2618</v>
      </c>
      <c r="D8" s="20" t="s">
        <v>430</v>
      </c>
      <c r="E8" s="7">
        <v>43970</v>
      </c>
      <c r="F8" s="7">
        <v>44562</v>
      </c>
      <c r="G8" s="13">
        <v>0</v>
      </c>
      <c r="H8" s="8">
        <f>F8+60</f>
        <v>44622</v>
      </c>
      <c r="I8" s="11">
        <f ca="1">IF(ISBLANK(H8),"",H8-DATE(YEAR(NOW()),MONTH(NOW()),DAY(NOW())))</f>
        <v>29</v>
      </c>
      <c r="J8" s="9" t="str">
        <f ca="1">IF(I8="","",IF(I8&lt;0,"OVERDUE","NOT DUE"))</f>
        <v>NOT DUE</v>
      </c>
      <c r="K8" s="31"/>
      <c r="L8" s="143"/>
    </row>
    <row r="9" spans="1:12" x14ac:dyDescent="0.25">
      <c r="A9" s="9" t="s">
        <v>2791</v>
      </c>
      <c r="B9" s="31" t="s">
        <v>2621</v>
      </c>
      <c r="C9" s="31" t="s">
        <v>2622</v>
      </c>
      <c r="D9" s="20" t="s">
        <v>430</v>
      </c>
      <c r="E9" s="7">
        <v>43970</v>
      </c>
      <c r="F9" s="7">
        <v>44562</v>
      </c>
      <c r="G9" s="13">
        <v>0</v>
      </c>
      <c r="H9" s="8">
        <f>F9+60</f>
        <v>44622</v>
      </c>
      <c r="I9" s="11">
        <f ca="1">IF(ISBLANK(H9),"",H9-DATE(YEAR(NOW()),MONTH(NOW()),DAY(NOW())))</f>
        <v>29</v>
      </c>
      <c r="J9" s="9" t="str">
        <f ca="1">IF(I9="","",IF(I9&lt;0,"OVERDUE","NOT DUE"))</f>
        <v>NOT DUE</v>
      </c>
      <c r="K9" s="31"/>
      <c r="L9" s="143"/>
    </row>
    <row r="10" spans="1:12" ht="25.5" x14ac:dyDescent="0.25">
      <c r="A10" s="9" t="s">
        <v>2792</v>
      </c>
      <c r="B10" s="31" t="s">
        <v>2619</v>
      </c>
      <c r="C10" s="31" t="s">
        <v>2620</v>
      </c>
      <c r="D10" s="20" t="s">
        <v>430</v>
      </c>
      <c r="E10" s="7">
        <v>43970</v>
      </c>
      <c r="F10" s="7">
        <v>44562</v>
      </c>
      <c r="G10" s="13">
        <v>0</v>
      </c>
      <c r="H10" s="8">
        <f>F10+60</f>
        <v>44622</v>
      </c>
      <c r="I10" s="11">
        <f ca="1">IF(ISBLANK(H10),"",H10-DATE(YEAR(NOW()),MONTH(NOW()),DAY(NOW())))</f>
        <v>29</v>
      </c>
      <c r="J10" s="9" t="str">
        <f ca="1">IF(I10="","",IF(I10&lt;0,"OVERDUE","NOT DUE"))</f>
        <v>NOT DUE</v>
      </c>
      <c r="K10" s="31"/>
      <c r="L10" s="143"/>
    </row>
    <row r="14" spans="1:12" x14ac:dyDescent="0.25">
      <c r="B14" t="s">
        <v>1414</v>
      </c>
      <c r="D14" s="27" t="s">
        <v>1462</v>
      </c>
      <c r="F14" t="s">
        <v>1463</v>
      </c>
    </row>
    <row r="18" spans="2:8" x14ac:dyDescent="0.25">
      <c r="C18" s="71"/>
      <c r="G18" s="72"/>
      <c r="H18" s="72"/>
    </row>
    <row r="19" spans="2:8" x14ac:dyDescent="0.25">
      <c r="B19" s="114"/>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G11" sqref="G11"/>
    </sheetView>
  </sheetViews>
  <sheetFormatPr defaultRowHeight="15" x14ac:dyDescent="0.25"/>
  <cols>
    <col min="1" max="1" width="10.7109375" style="86"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2623</v>
      </c>
      <c r="D3" s="190" t="s">
        <v>9</v>
      </c>
      <c r="E3" s="190"/>
      <c r="F3" s="3" t="s">
        <v>2793</v>
      </c>
    </row>
    <row r="4" spans="1:12" ht="18" customHeight="1" x14ac:dyDescent="0.25">
      <c r="A4" s="189" t="s">
        <v>22</v>
      </c>
      <c r="B4" s="189"/>
      <c r="C4" s="17" t="s">
        <v>3308</v>
      </c>
      <c r="D4" s="190" t="s">
        <v>10</v>
      </c>
      <c r="E4" s="190"/>
      <c r="F4" s="13"/>
    </row>
    <row r="5" spans="1:12" ht="18" customHeight="1" x14ac:dyDescent="0.25">
      <c r="A5" s="189" t="s">
        <v>23</v>
      </c>
      <c r="B5" s="189"/>
      <c r="C5" s="18" t="s">
        <v>3309</v>
      </c>
      <c r="D5" s="24"/>
      <c r="E5" s="87"/>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2794</v>
      </c>
      <c r="B8" s="31" t="s">
        <v>2617</v>
      </c>
      <c r="C8" s="31" t="s">
        <v>2626</v>
      </c>
      <c r="D8" s="20" t="s">
        <v>2019</v>
      </c>
      <c r="E8" s="7">
        <v>43970</v>
      </c>
      <c r="F8" s="7">
        <v>44581</v>
      </c>
      <c r="G8" s="13"/>
      <c r="H8" s="8">
        <f>F8+30</f>
        <v>44611</v>
      </c>
      <c r="I8" s="11">
        <f t="shared" ref="I8:I9" ca="1" si="0">IF(ISBLANK(H8),"",H8-DATE(YEAR(NOW()),MONTH(NOW()),DAY(NOW())))</f>
        <v>18</v>
      </c>
      <c r="J8" s="9" t="str">
        <f t="shared" ref="J8:J9" ca="1" si="1">IF(I8="","",IF(I8&lt;0,"OVERDUE","NOT DUE"))</f>
        <v>NOT DUE</v>
      </c>
      <c r="K8" s="31"/>
      <c r="L8" s="143"/>
    </row>
    <row r="9" spans="1:12" x14ac:dyDescent="0.25">
      <c r="A9" s="9" t="s">
        <v>2795</v>
      </c>
      <c r="B9" s="31" t="s">
        <v>2624</v>
      </c>
      <c r="C9" s="31" t="s">
        <v>2625</v>
      </c>
      <c r="D9" s="20" t="s">
        <v>2019</v>
      </c>
      <c r="E9" s="7">
        <v>43970</v>
      </c>
      <c r="F9" s="7">
        <v>44581</v>
      </c>
      <c r="G9" s="13"/>
      <c r="H9" s="8">
        <f>F9+30</f>
        <v>44611</v>
      </c>
      <c r="I9" s="11">
        <f t="shared" ca="1" si="0"/>
        <v>18</v>
      </c>
      <c r="J9" s="9" t="str">
        <f t="shared" ca="1" si="1"/>
        <v>NOT DUE</v>
      </c>
      <c r="K9" s="31"/>
      <c r="L9" s="143"/>
    </row>
    <row r="13" spans="1:12" x14ac:dyDescent="0.25">
      <c r="B13" t="s">
        <v>1414</v>
      </c>
      <c r="D13" s="27" t="s">
        <v>1462</v>
      </c>
      <c r="F13" t="s">
        <v>1463</v>
      </c>
    </row>
    <row r="17" spans="2:8" x14ac:dyDescent="0.25">
      <c r="C17" s="71"/>
      <c r="G17" s="72"/>
      <c r="H17" s="72"/>
    </row>
    <row r="18" spans="2:8" x14ac:dyDescent="0.25">
      <c r="B18" s="86"/>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243</v>
      </c>
      <c r="D3" s="190" t="s">
        <v>9</v>
      </c>
      <c r="E3" s="190"/>
      <c r="F3" s="3" t="s">
        <v>244</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245</v>
      </c>
      <c r="B8" s="31" t="s">
        <v>30</v>
      </c>
      <c r="C8" s="31" t="s">
        <v>31</v>
      </c>
      <c r="D8" s="20" t="s">
        <v>88</v>
      </c>
      <c r="E8" s="7">
        <v>43970</v>
      </c>
      <c r="F8" s="7">
        <v>43961</v>
      </c>
      <c r="G8" s="34"/>
      <c r="H8" s="8">
        <f>F8+(365*4)</f>
        <v>45421</v>
      </c>
      <c r="I8" s="11">
        <f t="shared" ref="I8:I44" ca="1" si="0">IF(ISBLANK(H8),"",H8-DATE(YEAR(NOW()),MONTH(NOW()),DAY(NOW())))</f>
        <v>828</v>
      </c>
      <c r="J8" s="9" t="str">
        <f t="shared" ref="J8:J44" ca="1" si="1">IF(I8="","",IF(I8&lt;0,"OVERDUE","NOT DUE"))</f>
        <v>NOT DUE</v>
      </c>
      <c r="K8" s="30" t="s">
        <v>126</v>
      </c>
      <c r="L8" s="10"/>
    </row>
    <row r="9" spans="1:12" x14ac:dyDescent="0.25">
      <c r="A9" s="9" t="s">
        <v>246</v>
      </c>
      <c r="B9" s="31" t="s">
        <v>32</v>
      </c>
      <c r="C9" s="31" t="s">
        <v>33</v>
      </c>
      <c r="D9" s="20" t="s">
        <v>89</v>
      </c>
      <c r="E9" s="7">
        <v>43970</v>
      </c>
      <c r="F9" s="7">
        <v>44326</v>
      </c>
      <c r="G9" s="34"/>
      <c r="H9" s="8">
        <f>F9+365</f>
        <v>44691</v>
      </c>
      <c r="I9" s="11">
        <f t="shared" ca="1" si="0"/>
        <v>98</v>
      </c>
      <c r="J9" s="9" t="str">
        <f t="shared" ca="1" si="1"/>
        <v>NOT DUE</v>
      </c>
      <c r="K9" s="14"/>
      <c r="L9" s="10"/>
    </row>
    <row r="10" spans="1:12" ht="25.5" x14ac:dyDescent="0.25">
      <c r="A10" s="9" t="s">
        <v>247</v>
      </c>
      <c r="B10" s="31" t="s">
        <v>34</v>
      </c>
      <c r="C10" s="31" t="s">
        <v>35</v>
      </c>
      <c r="D10" s="20" t="s">
        <v>2</v>
      </c>
      <c r="E10" s="7">
        <v>43970</v>
      </c>
      <c r="F10" s="7">
        <v>44566</v>
      </c>
      <c r="G10" s="34"/>
      <c r="H10" s="8">
        <f>F10+30</f>
        <v>44596</v>
      </c>
      <c r="I10" s="11">
        <f t="shared" ca="1" si="0"/>
        <v>3</v>
      </c>
      <c r="J10" s="9" t="str">
        <f t="shared" ca="1" si="1"/>
        <v>NOT DUE</v>
      </c>
      <c r="K10" s="14"/>
      <c r="L10" s="10"/>
    </row>
    <row r="11" spans="1:12" ht="25.5" x14ac:dyDescent="0.25">
      <c r="A11" s="9" t="s">
        <v>248</v>
      </c>
      <c r="B11" s="31" t="s">
        <v>36</v>
      </c>
      <c r="C11" s="31" t="s">
        <v>37</v>
      </c>
      <c r="D11" s="20" t="s">
        <v>89</v>
      </c>
      <c r="E11" s="7">
        <v>43970</v>
      </c>
      <c r="F11" s="7">
        <v>44326</v>
      </c>
      <c r="G11" s="34"/>
      <c r="H11" s="8">
        <f t="shared" ref="H11:H44" si="2">F11+365</f>
        <v>44691</v>
      </c>
      <c r="I11" s="11">
        <f t="shared" ca="1" si="0"/>
        <v>98</v>
      </c>
      <c r="J11" s="9" t="str">
        <f t="shared" ca="1" si="1"/>
        <v>NOT DUE</v>
      </c>
      <c r="K11" s="14"/>
      <c r="L11" s="10"/>
    </row>
    <row r="12" spans="1:12" ht="25.5" x14ac:dyDescent="0.25">
      <c r="A12" s="9" t="s">
        <v>249</v>
      </c>
      <c r="B12" s="31" t="s">
        <v>36</v>
      </c>
      <c r="C12" s="31" t="s">
        <v>38</v>
      </c>
      <c r="D12" s="20" t="s">
        <v>89</v>
      </c>
      <c r="E12" s="7">
        <v>43970</v>
      </c>
      <c r="F12" s="7">
        <v>44326</v>
      </c>
      <c r="G12" s="34"/>
      <c r="H12" s="8">
        <f t="shared" si="2"/>
        <v>44691</v>
      </c>
      <c r="I12" s="11">
        <f t="shared" ca="1" si="0"/>
        <v>98</v>
      </c>
      <c r="J12" s="9" t="str">
        <f t="shared" ca="1" si="1"/>
        <v>NOT DUE</v>
      </c>
      <c r="K12" s="14"/>
      <c r="L12" s="10"/>
    </row>
    <row r="13" spans="1:12" ht="25.5" x14ac:dyDescent="0.25">
      <c r="A13" s="9" t="s">
        <v>250</v>
      </c>
      <c r="B13" s="31" t="s">
        <v>39</v>
      </c>
      <c r="C13" s="31" t="s">
        <v>40</v>
      </c>
      <c r="D13" s="20" t="s">
        <v>89</v>
      </c>
      <c r="E13" s="7">
        <v>43970</v>
      </c>
      <c r="F13" s="7">
        <v>44326</v>
      </c>
      <c r="G13" s="34"/>
      <c r="H13" s="8">
        <f t="shared" si="2"/>
        <v>44691</v>
      </c>
      <c r="I13" s="11">
        <f t="shared" ca="1" si="0"/>
        <v>98</v>
      </c>
      <c r="J13" s="9" t="str">
        <f t="shared" ca="1" si="1"/>
        <v>NOT DUE</v>
      </c>
      <c r="K13" s="14"/>
      <c r="L13" s="10"/>
    </row>
    <row r="14" spans="1:12" ht="25.5" x14ac:dyDescent="0.25">
      <c r="A14" s="9" t="s">
        <v>251</v>
      </c>
      <c r="B14" s="31" t="s">
        <v>39</v>
      </c>
      <c r="C14" s="31" t="s">
        <v>41</v>
      </c>
      <c r="D14" s="20" t="s">
        <v>89</v>
      </c>
      <c r="E14" s="7">
        <v>43970</v>
      </c>
      <c r="F14" s="7">
        <v>44326</v>
      </c>
      <c r="G14" s="34"/>
      <c r="H14" s="8">
        <f t="shared" si="2"/>
        <v>44691</v>
      </c>
      <c r="I14" s="11">
        <f t="shared" ca="1" si="0"/>
        <v>98</v>
      </c>
      <c r="J14" s="9" t="str">
        <f t="shared" ca="1" si="1"/>
        <v>NOT DUE</v>
      </c>
      <c r="K14" s="14"/>
      <c r="L14" s="10"/>
    </row>
    <row r="15" spans="1:12" ht="38.25" x14ac:dyDescent="0.25">
      <c r="A15" s="9" t="s">
        <v>252</v>
      </c>
      <c r="B15" s="31" t="s">
        <v>42</v>
      </c>
      <c r="C15" s="31" t="s">
        <v>43</v>
      </c>
      <c r="D15" s="20" t="s">
        <v>89</v>
      </c>
      <c r="E15" s="7">
        <v>43970</v>
      </c>
      <c r="F15" s="7">
        <v>44326</v>
      </c>
      <c r="G15" s="34"/>
      <c r="H15" s="8">
        <f t="shared" si="2"/>
        <v>44691</v>
      </c>
      <c r="I15" s="11">
        <f t="shared" ca="1" si="0"/>
        <v>98</v>
      </c>
      <c r="J15" s="9" t="str">
        <f t="shared" ca="1" si="1"/>
        <v>NOT DUE</v>
      </c>
      <c r="K15" s="14"/>
      <c r="L15" s="10"/>
    </row>
    <row r="16" spans="1:12" ht="38.25" x14ac:dyDescent="0.25">
      <c r="A16" s="9" t="s">
        <v>253</v>
      </c>
      <c r="B16" s="31" t="s">
        <v>42</v>
      </c>
      <c r="C16" s="31" t="s">
        <v>41</v>
      </c>
      <c r="D16" s="20" t="s">
        <v>89</v>
      </c>
      <c r="E16" s="7">
        <v>43970</v>
      </c>
      <c r="F16" s="7">
        <v>44326</v>
      </c>
      <c r="G16" s="34"/>
      <c r="H16" s="8">
        <f t="shared" si="2"/>
        <v>44691</v>
      </c>
      <c r="I16" s="11">
        <f t="shared" ca="1" si="0"/>
        <v>98</v>
      </c>
      <c r="J16" s="9" t="str">
        <f t="shared" ca="1" si="1"/>
        <v>NOT DUE</v>
      </c>
      <c r="K16" s="14"/>
      <c r="L16" s="10"/>
    </row>
    <row r="17" spans="1:12" ht="15" customHeight="1" x14ac:dyDescent="0.25">
      <c r="A17" s="9" t="s">
        <v>254</v>
      </c>
      <c r="B17" s="31" t="s">
        <v>44</v>
      </c>
      <c r="C17" s="31" t="s">
        <v>45</v>
      </c>
      <c r="D17" s="20" t="s">
        <v>89</v>
      </c>
      <c r="E17" s="7">
        <v>43970</v>
      </c>
      <c r="F17" s="7">
        <v>44326</v>
      </c>
      <c r="G17" s="34"/>
      <c r="H17" s="8">
        <f t="shared" si="2"/>
        <v>44691</v>
      </c>
      <c r="I17" s="11">
        <f t="shared" ca="1" si="0"/>
        <v>98</v>
      </c>
      <c r="J17" s="9" t="str">
        <f t="shared" ca="1" si="1"/>
        <v>NOT DUE</v>
      </c>
      <c r="K17" s="14"/>
      <c r="L17" s="10"/>
    </row>
    <row r="18" spans="1:12" ht="25.5" x14ac:dyDescent="0.25">
      <c r="A18" s="9" t="s">
        <v>255</v>
      </c>
      <c r="B18" s="31" t="s">
        <v>46</v>
      </c>
      <c r="C18" s="31" t="s">
        <v>47</v>
      </c>
      <c r="D18" s="20" t="s">
        <v>89</v>
      </c>
      <c r="E18" s="7">
        <v>43970</v>
      </c>
      <c r="F18" s="7">
        <v>44326</v>
      </c>
      <c r="G18" s="34"/>
      <c r="H18" s="8">
        <f t="shared" si="2"/>
        <v>44691</v>
      </c>
      <c r="I18" s="11">
        <f t="shared" ca="1" si="0"/>
        <v>98</v>
      </c>
      <c r="J18" s="9" t="str">
        <f t="shared" ca="1" si="1"/>
        <v>NOT DUE</v>
      </c>
      <c r="K18" s="14"/>
      <c r="L18" s="10"/>
    </row>
    <row r="19" spans="1:12" ht="25.5" x14ac:dyDescent="0.25">
      <c r="A19" s="9" t="s">
        <v>256</v>
      </c>
      <c r="B19" s="31" t="s">
        <v>48</v>
      </c>
      <c r="C19" s="31" t="s">
        <v>49</v>
      </c>
      <c r="D19" s="20" t="s">
        <v>89</v>
      </c>
      <c r="E19" s="7">
        <v>43970</v>
      </c>
      <c r="F19" s="7">
        <v>44326</v>
      </c>
      <c r="G19" s="34"/>
      <c r="H19" s="8">
        <f t="shared" si="2"/>
        <v>44691</v>
      </c>
      <c r="I19" s="11">
        <f t="shared" ca="1" si="0"/>
        <v>98</v>
      </c>
      <c r="J19" s="9" t="str">
        <f t="shared" ca="1" si="1"/>
        <v>NOT DUE</v>
      </c>
      <c r="K19" s="14"/>
      <c r="L19" s="10"/>
    </row>
    <row r="20" spans="1:12" x14ac:dyDescent="0.25">
      <c r="A20" s="9" t="s">
        <v>257</v>
      </c>
      <c r="B20" s="31" t="s">
        <v>50</v>
      </c>
      <c r="C20" s="31" t="s">
        <v>51</v>
      </c>
      <c r="D20" s="20" t="s">
        <v>89</v>
      </c>
      <c r="E20" s="7">
        <v>43970</v>
      </c>
      <c r="F20" s="7">
        <v>44326</v>
      </c>
      <c r="G20" s="34"/>
      <c r="H20" s="8">
        <f t="shared" si="2"/>
        <v>44691</v>
      </c>
      <c r="I20" s="11">
        <f t="shared" ca="1" si="0"/>
        <v>98</v>
      </c>
      <c r="J20" s="9" t="str">
        <f t="shared" ca="1" si="1"/>
        <v>NOT DUE</v>
      </c>
      <c r="K20" s="14"/>
      <c r="L20" s="10"/>
    </row>
    <row r="21" spans="1:12" x14ac:dyDescent="0.25">
      <c r="A21" s="9" t="s">
        <v>258</v>
      </c>
      <c r="B21" s="31" t="s">
        <v>52</v>
      </c>
      <c r="C21" s="31" t="s">
        <v>53</v>
      </c>
      <c r="D21" s="20" t="s">
        <v>89</v>
      </c>
      <c r="E21" s="7">
        <v>43970</v>
      </c>
      <c r="F21" s="7">
        <v>44326</v>
      </c>
      <c r="G21" s="34"/>
      <c r="H21" s="8">
        <f t="shared" si="2"/>
        <v>44691</v>
      </c>
      <c r="I21" s="11">
        <f t="shared" ca="1" si="0"/>
        <v>98</v>
      </c>
      <c r="J21" s="9" t="str">
        <f t="shared" ca="1" si="1"/>
        <v>NOT DUE</v>
      </c>
      <c r="K21" s="14"/>
      <c r="L21" s="10"/>
    </row>
    <row r="22" spans="1:12" ht="25.5" x14ac:dyDescent="0.25">
      <c r="A22" s="9" t="s">
        <v>259</v>
      </c>
      <c r="B22" s="31" t="s">
        <v>54</v>
      </c>
      <c r="C22" s="31" t="s">
        <v>55</v>
      </c>
      <c r="D22" s="20" t="s">
        <v>89</v>
      </c>
      <c r="E22" s="7">
        <v>43970</v>
      </c>
      <c r="F22" s="7">
        <v>44326</v>
      </c>
      <c r="G22" s="34"/>
      <c r="H22" s="8">
        <f t="shared" si="2"/>
        <v>44691</v>
      </c>
      <c r="I22" s="11">
        <f t="shared" ca="1" si="0"/>
        <v>98</v>
      </c>
      <c r="J22" s="9" t="str">
        <f t="shared" ca="1" si="1"/>
        <v>NOT DUE</v>
      </c>
      <c r="K22" s="14"/>
      <c r="L22" s="10"/>
    </row>
    <row r="23" spans="1:12" ht="15" customHeight="1" x14ac:dyDescent="0.25">
      <c r="A23" s="9" t="s">
        <v>260</v>
      </c>
      <c r="B23" s="31" t="s">
        <v>56</v>
      </c>
      <c r="C23" s="31" t="s">
        <v>57</v>
      </c>
      <c r="D23" s="20" t="s">
        <v>89</v>
      </c>
      <c r="E23" s="7">
        <v>43970</v>
      </c>
      <c r="F23" s="7">
        <v>44326</v>
      </c>
      <c r="G23" s="34"/>
      <c r="H23" s="8">
        <f t="shared" si="2"/>
        <v>44691</v>
      </c>
      <c r="I23" s="11">
        <f t="shared" ca="1" si="0"/>
        <v>98</v>
      </c>
      <c r="J23" s="9" t="str">
        <f t="shared" ca="1" si="1"/>
        <v>NOT DUE</v>
      </c>
      <c r="K23" s="14"/>
      <c r="L23" s="10"/>
    </row>
    <row r="24" spans="1:12" x14ac:dyDescent="0.25">
      <c r="A24" s="9" t="s">
        <v>261</v>
      </c>
      <c r="B24" s="31" t="s">
        <v>52</v>
      </c>
      <c r="C24" s="31" t="s">
        <v>58</v>
      </c>
      <c r="D24" s="20" t="s">
        <v>89</v>
      </c>
      <c r="E24" s="7">
        <v>43970</v>
      </c>
      <c r="F24" s="7">
        <v>44326</v>
      </c>
      <c r="G24" s="34"/>
      <c r="H24" s="8">
        <f t="shared" si="2"/>
        <v>44691</v>
      </c>
      <c r="I24" s="11">
        <f t="shared" ca="1" si="0"/>
        <v>98</v>
      </c>
      <c r="J24" s="9" t="str">
        <f t="shared" ca="1" si="1"/>
        <v>NOT DUE</v>
      </c>
      <c r="K24" s="14"/>
      <c r="L24" s="10"/>
    </row>
    <row r="25" spans="1:12" x14ac:dyDescent="0.25">
      <c r="A25" s="9" t="s">
        <v>262</v>
      </c>
      <c r="B25" s="31" t="s">
        <v>59</v>
      </c>
      <c r="C25" s="31" t="s">
        <v>60</v>
      </c>
      <c r="D25" s="20" t="s">
        <v>89</v>
      </c>
      <c r="E25" s="7">
        <v>43970</v>
      </c>
      <c r="F25" s="7">
        <v>44326</v>
      </c>
      <c r="G25" s="34"/>
      <c r="H25" s="8">
        <f t="shared" si="2"/>
        <v>44691</v>
      </c>
      <c r="I25" s="11">
        <f t="shared" ca="1" si="0"/>
        <v>98</v>
      </c>
      <c r="J25" s="9" t="str">
        <f t="shared" ca="1" si="1"/>
        <v>NOT DUE</v>
      </c>
      <c r="K25" s="14"/>
      <c r="L25" s="10"/>
    </row>
    <row r="26" spans="1:12" ht="25.5" x14ac:dyDescent="0.25">
      <c r="A26" s="9" t="s">
        <v>263</v>
      </c>
      <c r="B26" s="31" t="s">
        <v>61</v>
      </c>
      <c r="C26" s="31" t="s">
        <v>62</v>
      </c>
      <c r="D26" s="20" t="s">
        <v>89</v>
      </c>
      <c r="E26" s="7">
        <v>43970</v>
      </c>
      <c r="F26" s="7">
        <v>44326</v>
      </c>
      <c r="G26" s="34"/>
      <c r="H26" s="8">
        <f t="shared" si="2"/>
        <v>44691</v>
      </c>
      <c r="I26" s="11">
        <f t="shared" ca="1" si="0"/>
        <v>98</v>
      </c>
      <c r="J26" s="9" t="str">
        <f t="shared" ca="1" si="1"/>
        <v>NOT DUE</v>
      </c>
      <c r="K26" s="14"/>
      <c r="L26" s="10"/>
    </row>
    <row r="27" spans="1:12" ht="25.5" x14ac:dyDescent="0.25">
      <c r="A27" s="9" t="s">
        <v>264</v>
      </c>
      <c r="B27" s="31" t="s">
        <v>63</v>
      </c>
      <c r="C27" s="31" t="s">
        <v>38</v>
      </c>
      <c r="D27" s="20" t="s">
        <v>89</v>
      </c>
      <c r="E27" s="7">
        <v>43970</v>
      </c>
      <c r="F27" s="7">
        <v>44326</v>
      </c>
      <c r="G27" s="34"/>
      <c r="H27" s="8">
        <f t="shared" si="2"/>
        <v>44691</v>
      </c>
      <c r="I27" s="11">
        <f t="shared" ca="1" si="0"/>
        <v>98</v>
      </c>
      <c r="J27" s="9" t="str">
        <f t="shared" ca="1" si="1"/>
        <v>NOT DUE</v>
      </c>
      <c r="K27" s="14"/>
      <c r="L27" s="10"/>
    </row>
    <row r="28" spans="1:12" ht="25.5" x14ac:dyDescent="0.25">
      <c r="A28" s="9" t="s">
        <v>265</v>
      </c>
      <c r="B28" s="31" t="s">
        <v>63</v>
      </c>
      <c r="C28" s="31" t="s">
        <v>64</v>
      </c>
      <c r="D28" s="20" t="s">
        <v>89</v>
      </c>
      <c r="E28" s="7">
        <v>43970</v>
      </c>
      <c r="F28" s="7">
        <v>44326</v>
      </c>
      <c r="G28" s="34"/>
      <c r="H28" s="8">
        <f t="shared" si="2"/>
        <v>44691</v>
      </c>
      <c r="I28" s="11">
        <f t="shared" ca="1" si="0"/>
        <v>98</v>
      </c>
      <c r="J28" s="9" t="str">
        <f t="shared" ca="1" si="1"/>
        <v>NOT DUE</v>
      </c>
      <c r="K28" s="14"/>
      <c r="L28" s="10"/>
    </row>
    <row r="29" spans="1:12" x14ac:dyDescent="0.25">
      <c r="A29" s="9" t="s">
        <v>266</v>
      </c>
      <c r="B29" s="31" t="s">
        <v>65</v>
      </c>
      <c r="C29" s="31" t="s">
        <v>66</v>
      </c>
      <c r="D29" s="20" t="s">
        <v>89</v>
      </c>
      <c r="E29" s="7">
        <v>43970</v>
      </c>
      <c r="F29" s="7">
        <v>44326</v>
      </c>
      <c r="G29" s="34"/>
      <c r="H29" s="8">
        <f t="shared" si="2"/>
        <v>44691</v>
      </c>
      <c r="I29" s="11">
        <f t="shared" ca="1" si="0"/>
        <v>98</v>
      </c>
      <c r="J29" s="9" t="str">
        <f t="shared" ca="1" si="1"/>
        <v>NOT DUE</v>
      </c>
      <c r="K29" s="14"/>
      <c r="L29" s="10"/>
    </row>
    <row r="30" spans="1:12" ht="25.5" x14ac:dyDescent="0.25">
      <c r="A30" s="9" t="s">
        <v>267</v>
      </c>
      <c r="B30" s="31" t="s">
        <v>65</v>
      </c>
      <c r="C30" s="31" t="s">
        <v>67</v>
      </c>
      <c r="D30" s="20" t="s">
        <v>89</v>
      </c>
      <c r="E30" s="7">
        <v>43970</v>
      </c>
      <c r="F30" s="7">
        <v>44326</v>
      </c>
      <c r="G30" s="34"/>
      <c r="H30" s="8">
        <f t="shared" si="2"/>
        <v>44691</v>
      </c>
      <c r="I30" s="11">
        <f t="shared" ca="1" si="0"/>
        <v>98</v>
      </c>
      <c r="J30" s="9" t="str">
        <f t="shared" ca="1" si="1"/>
        <v>NOT DUE</v>
      </c>
      <c r="K30" s="14"/>
      <c r="L30" s="10"/>
    </row>
    <row r="31" spans="1:12" ht="25.5" x14ac:dyDescent="0.25">
      <c r="A31" s="9" t="s">
        <v>268</v>
      </c>
      <c r="B31" s="31" t="s">
        <v>65</v>
      </c>
      <c r="C31" s="31" t="s">
        <v>3076</v>
      </c>
      <c r="D31" s="20" t="s">
        <v>1</v>
      </c>
      <c r="E31" s="7">
        <v>43970</v>
      </c>
      <c r="F31" s="7">
        <v>44326</v>
      </c>
      <c r="G31" s="34"/>
      <c r="H31" s="8">
        <f t="shared" si="2"/>
        <v>44691</v>
      </c>
      <c r="I31" s="11">
        <f t="shared" ca="1" si="0"/>
        <v>98</v>
      </c>
      <c r="J31" s="9" t="str">
        <f t="shared" ca="1" si="1"/>
        <v>NOT DUE</v>
      </c>
      <c r="K31" s="14"/>
      <c r="L31" s="10"/>
    </row>
    <row r="32" spans="1:12" x14ac:dyDescent="0.25">
      <c r="A32" s="9" t="s">
        <v>269</v>
      </c>
      <c r="B32" s="31" t="s">
        <v>32</v>
      </c>
      <c r="C32" s="31" t="s">
        <v>68</v>
      </c>
      <c r="D32" s="20" t="s">
        <v>89</v>
      </c>
      <c r="E32" s="7">
        <v>43970</v>
      </c>
      <c r="F32" s="7">
        <v>44326</v>
      </c>
      <c r="G32" s="34"/>
      <c r="H32" s="8">
        <f t="shared" si="2"/>
        <v>44691</v>
      </c>
      <c r="I32" s="11">
        <f t="shared" ca="1" si="0"/>
        <v>98</v>
      </c>
      <c r="J32" s="9" t="str">
        <f t="shared" ca="1" si="1"/>
        <v>NOT DUE</v>
      </c>
      <c r="K32" s="14"/>
      <c r="L32" s="10"/>
    </row>
    <row r="33" spans="1:12" x14ac:dyDescent="0.25">
      <c r="A33" s="9" t="s">
        <v>270</v>
      </c>
      <c r="B33" s="31" t="s">
        <v>32</v>
      </c>
      <c r="C33" s="31" t="s">
        <v>69</v>
      </c>
      <c r="D33" s="20" t="s">
        <v>89</v>
      </c>
      <c r="E33" s="7">
        <v>43970</v>
      </c>
      <c r="F33" s="7">
        <v>44326</v>
      </c>
      <c r="G33" s="34"/>
      <c r="H33" s="8">
        <f t="shared" si="2"/>
        <v>44691</v>
      </c>
      <c r="I33" s="11">
        <f t="shared" ca="1" si="0"/>
        <v>98</v>
      </c>
      <c r="J33" s="9" t="str">
        <f t="shared" ca="1" si="1"/>
        <v>NOT DUE</v>
      </c>
      <c r="K33" s="14"/>
      <c r="L33" s="10"/>
    </row>
    <row r="34" spans="1:12" ht="25.5" x14ac:dyDescent="0.25">
      <c r="A34" s="9" t="s">
        <v>271</v>
      </c>
      <c r="B34" s="31" t="s">
        <v>70</v>
      </c>
      <c r="C34" s="31" t="s">
        <v>71</v>
      </c>
      <c r="D34" s="20" t="s">
        <v>89</v>
      </c>
      <c r="E34" s="7">
        <v>43970</v>
      </c>
      <c r="F34" s="7">
        <v>44326</v>
      </c>
      <c r="G34" s="34"/>
      <c r="H34" s="8">
        <f t="shared" si="2"/>
        <v>44691</v>
      </c>
      <c r="I34" s="11">
        <f t="shared" ca="1" si="0"/>
        <v>98</v>
      </c>
      <c r="J34" s="9" t="str">
        <f t="shared" ca="1" si="1"/>
        <v>NOT DUE</v>
      </c>
      <c r="K34" s="14"/>
      <c r="L34" s="10"/>
    </row>
    <row r="35" spans="1:12" x14ac:dyDescent="0.25">
      <c r="A35" s="9" t="s">
        <v>272</v>
      </c>
      <c r="B35" s="31" t="s">
        <v>70</v>
      </c>
      <c r="C35" s="31" t="s">
        <v>72</v>
      </c>
      <c r="D35" s="20" t="s">
        <v>89</v>
      </c>
      <c r="E35" s="7">
        <v>43970</v>
      </c>
      <c r="F35" s="7">
        <v>44326</v>
      </c>
      <c r="G35" s="34"/>
      <c r="H35" s="8">
        <f t="shared" si="2"/>
        <v>44691</v>
      </c>
      <c r="I35" s="11">
        <f t="shared" ca="1" si="0"/>
        <v>98</v>
      </c>
      <c r="J35" s="9" t="str">
        <f t="shared" ca="1" si="1"/>
        <v>NOT DUE</v>
      </c>
      <c r="K35" s="14"/>
      <c r="L35" s="10"/>
    </row>
    <row r="36" spans="1:12" x14ac:dyDescent="0.25">
      <c r="A36" s="9" t="s">
        <v>273</v>
      </c>
      <c r="B36" s="31" t="s">
        <v>73</v>
      </c>
      <c r="C36" s="31" t="s">
        <v>74</v>
      </c>
      <c r="D36" s="20" t="s">
        <v>89</v>
      </c>
      <c r="E36" s="7">
        <v>43970</v>
      </c>
      <c r="F36" s="7">
        <v>44326</v>
      </c>
      <c r="G36" s="34"/>
      <c r="H36" s="8">
        <f t="shared" si="2"/>
        <v>44691</v>
      </c>
      <c r="I36" s="11">
        <f t="shared" ca="1" si="0"/>
        <v>98</v>
      </c>
      <c r="J36" s="9" t="str">
        <f t="shared" ca="1" si="1"/>
        <v>NOT DUE</v>
      </c>
      <c r="K36" s="14"/>
      <c r="L36" s="10"/>
    </row>
    <row r="37" spans="1:12" x14ac:dyDescent="0.25">
      <c r="A37" s="9" t="s">
        <v>274</v>
      </c>
      <c r="B37" s="31" t="s">
        <v>73</v>
      </c>
      <c r="C37" s="31" t="s">
        <v>75</v>
      </c>
      <c r="D37" s="20" t="s">
        <v>89</v>
      </c>
      <c r="E37" s="7">
        <v>43970</v>
      </c>
      <c r="F37" s="7">
        <v>44326</v>
      </c>
      <c r="G37" s="34"/>
      <c r="H37" s="8">
        <f t="shared" si="2"/>
        <v>44691</v>
      </c>
      <c r="I37" s="11">
        <f t="shared" ca="1" si="0"/>
        <v>98</v>
      </c>
      <c r="J37" s="9" t="str">
        <f t="shared" ca="1" si="1"/>
        <v>NOT DUE</v>
      </c>
      <c r="K37" s="14"/>
      <c r="L37" s="10"/>
    </row>
    <row r="38" spans="1:12" ht="38.25" x14ac:dyDescent="0.25">
      <c r="A38" s="9" t="s">
        <v>275</v>
      </c>
      <c r="B38" s="31" t="s">
        <v>76</v>
      </c>
      <c r="C38" s="31" t="s">
        <v>77</v>
      </c>
      <c r="D38" s="20" t="s">
        <v>89</v>
      </c>
      <c r="E38" s="7">
        <v>43970</v>
      </c>
      <c r="F38" s="7">
        <v>44326</v>
      </c>
      <c r="G38" s="34"/>
      <c r="H38" s="8">
        <f t="shared" si="2"/>
        <v>44691</v>
      </c>
      <c r="I38" s="11">
        <f t="shared" ca="1" si="0"/>
        <v>98</v>
      </c>
      <c r="J38" s="9" t="str">
        <f t="shared" ca="1" si="1"/>
        <v>NOT DUE</v>
      </c>
      <c r="K38" s="14"/>
      <c r="L38" s="10"/>
    </row>
    <row r="39" spans="1:12" ht="25.5" x14ac:dyDescent="0.25">
      <c r="A39" s="9" t="s">
        <v>276</v>
      </c>
      <c r="B39" s="31" t="s">
        <v>78</v>
      </c>
      <c r="C39" s="31" t="s">
        <v>79</v>
      </c>
      <c r="D39" s="20" t="s">
        <v>89</v>
      </c>
      <c r="E39" s="7">
        <v>43970</v>
      </c>
      <c r="F39" s="7">
        <v>44326</v>
      </c>
      <c r="G39" s="34"/>
      <c r="H39" s="8">
        <f t="shared" si="2"/>
        <v>44691</v>
      </c>
      <c r="I39" s="11">
        <f t="shared" ca="1" si="0"/>
        <v>98</v>
      </c>
      <c r="J39" s="9" t="str">
        <f t="shared" ca="1" si="1"/>
        <v>NOT DUE</v>
      </c>
      <c r="K39" s="14"/>
      <c r="L39" s="10"/>
    </row>
    <row r="40" spans="1:12" ht="38.25" x14ac:dyDescent="0.25">
      <c r="A40" s="9" t="s">
        <v>277</v>
      </c>
      <c r="B40" s="31" t="s">
        <v>80</v>
      </c>
      <c r="C40" s="31" t="s">
        <v>81</v>
      </c>
      <c r="D40" s="20" t="s">
        <v>89</v>
      </c>
      <c r="E40" s="7">
        <v>43970</v>
      </c>
      <c r="F40" s="7">
        <v>44326</v>
      </c>
      <c r="G40" s="34"/>
      <c r="H40" s="8">
        <f t="shared" si="2"/>
        <v>44691</v>
      </c>
      <c r="I40" s="11">
        <f t="shared" ca="1" si="0"/>
        <v>98</v>
      </c>
      <c r="J40" s="9" t="str">
        <f t="shared" ca="1" si="1"/>
        <v>NOT DUE</v>
      </c>
      <c r="K40" s="14"/>
      <c r="L40" s="10"/>
    </row>
    <row r="41" spans="1:12" ht="38.25" x14ac:dyDescent="0.25">
      <c r="A41" s="9" t="s">
        <v>278</v>
      </c>
      <c r="B41" s="31" t="s">
        <v>80</v>
      </c>
      <c r="C41" s="31" t="s">
        <v>82</v>
      </c>
      <c r="D41" s="20" t="s">
        <v>89</v>
      </c>
      <c r="E41" s="7">
        <v>43970</v>
      </c>
      <c r="F41" s="7">
        <v>44326</v>
      </c>
      <c r="G41" s="34"/>
      <c r="H41" s="8">
        <f t="shared" si="2"/>
        <v>44691</v>
      </c>
      <c r="I41" s="11">
        <f t="shared" ca="1" si="0"/>
        <v>98</v>
      </c>
      <c r="J41" s="9" t="str">
        <f t="shared" ca="1" si="1"/>
        <v>NOT DUE</v>
      </c>
      <c r="K41" s="14"/>
      <c r="L41" s="10"/>
    </row>
    <row r="42" spans="1:12" ht="25.5" x14ac:dyDescent="0.25">
      <c r="A42" s="9" t="s">
        <v>279</v>
      </c>
      <c r="B42" s="31" t="s">
        <v>83</v>
      </c>
      <c r="C42" s="31" t="s">
        <v>81</v>
      </c>
      <c r="D42" s="20" t="s">
        <v>89</v>
      </c>
      <c r="E42" s="7">
        <v>43970</v>
      </c>
      <c r="F42" s="7">
        <v>44326</v>
      </c>
      <c r="G42" s="34"/>
      <c r="H42" s="8">
        <f t="shared" si="2"/>
        <v>44691</v>
      </c>
      <c r="I42" s="11">
        <f t="shared" ca="1" si="0"/>
        <v>98</v>
      </c>
      <c r="J42" s="9" t="str">
        <f t="shared" ca="1" si="1"/>
        <v>NOT DUE</v>
      </c>
      <c r="K42" s="14"/>
      <c r="L42" s="10"/>
    </row>
    <row r="43" spans="1:12" ht="25.5" x14ac:dyDescent="0.25">
      <c r="A43" s="9" t="s">
        <v>280</v>
      </c>
      <c r="B43" s="31" t="s">
        <v>84</v>
      </c>
      <c r="C43" s="31" t="s">
        <v>85</v>
      </c>
      <c r="D43" s="20" t="s">
        <v>89</v>
      </c>
      <c r="E43" s="7">
        <v>43970</v>
      </c>
      <c r="F43" s="7">
        <v>44326</v>
      </c>
      <c r="G43" s="34"/>
      <c r="H43" s="8">
        <f t="shared" si="2"/>
        <v>44691</v>
      </c>
      <c r="I43" s="11">
        <f t="shared" ca="1" si="0"/>
        <v>98</v>
      </c>
      <c r="J43" s="9" t="str">
        <f t="shared" ca="1" si="1"/>
        <v>NOT DUE</v>
      </c>
      <c r="K43" s="14"/>
      <c r="L43" s="10"/>
    </row>
    <row r="44" spans="1:12" ht="25.5" x14ac:dyDescent="0.25">
      <c r="A44" s="9" t="s">
        <v>3081</v>
      </c>
      <c r="B44" s="31" t="s">
        <v>86</v>
      </c>
      <c r="C44" s="31" t="s">
        <v>87</v>
      </c>
      <c r="D44" s="20" t="s">
        <v>89</v>
      </c>
      <c r="E44" s="7">
        <v>43970</v>
      </c>
      <c r="F44" s="7">
        <v>44326</v>
      </c>
      <c r="G44" s="34"/>
      <c r="H44" s="8">
        <f t="shared" si="2"/>
        <v>44691</v>
      </c>
      <c r="I44" s="11">
        <f t="shared" ca="1" si="0"/>
        <v>98</v>
      </c>
      <c r="J44" s="9" t="str">
        <f t="shared" ca="1" si="1"/>
        <v>NOT DUE</v>
      </c>
      <c r="K44" s="14"/>
      <c r="L44" s="10"/>
    </row>
    <row r="49" spans="2:8" x14ac:dyDescent="0.25">
      <c r="B49" t="s">
        <v>1414</v>
      </c>
      <c r="D49" s="27" t="s">
        <v>1415</v>
      </c>
      <c r="G49" t="s">
        <v>1416</v>
      </c>
    </row>
    <row r="52" spans="2:8" x14ac:dyDescent="0.25">
      <c r="C52" s="71"/>
      <c r="G52" s="72"/>
      <c r="H52" s="72"/>
    </row>
    <row r="53" spans="2:8" x14ac:dyDescent="0.25">
      <c r="B53" s="23"/>
      <c r="C53" s="69"/>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2">
    <mergeCell ref="G55:H55"/>
    <mergeCell ref="A4:B4"/>
    <mergeCell ref="D4:E4"/>
    <mergeCell ref="A5:B5"/>
    <mergeCell ref="A1:B1"/>
    <mergeCell ref="D1:E1"/>
    <mergeCell ref="A2:B2"/>
    <mergeCell ref="D2:E2"/>
    <mergeCell ref="A3:B3"/>
    <mergeCell ref="D3:E3"/>
    <mergeCell ref="D54:E54"/>
    <mergeCell ref="G54:H54"/>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4" sqref="H14"/>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2627</v>
      </c>
      <c r="D3" s="190" t="s">
        <v>9</v>
      </c>
      <c r="E3" s="190"/>
      <c r="F3" s="3" t="s">
        <v>2796</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2797</v>
      </c>
      <c r="B8" s="31" t="s">
        <v>2617</v>
      </c>
      <c r="C8" s="31" t="s">
        <v>2629</v>
      </c>
      <c r="D8" s="20" t="s">
        <v>377</v>
      </c>
      <c r="E8" s="7">
        <v>43970</v>
      </c>
      <c r="F8" s="7">
        <v>44590</v>
      </c>
      <c r="G8" s="13">
        <v>0</v>
      </c>
      <c r="H8" s="8">
        <f>F8+90</f>
        <v>44680</v>
      </c>
      <c r="I8" s="11">
        <f t="shared" ref="I8" ca="1" si="0">IF(ISBLANK(H8),"",H8-DATE(YEAR(NOW()),MONTH(NOW()),DAY(NOW())))</f>
        <v>87</v>
      </c>
      <c r="J8" s="9" t="str">
        <f t="shared" ref="J8" ca="1" si="1">IF(I8="","",IF(I8&lt;0,"OVERDUE","NOT DUE"))</f>
        <v>NOT DUE</v>
      </c>
      <c r="K8" s="31"/>
      <c r="L8" s="143"/>
    </row>
    <row r="9" spans="1:12" x14ac:dyDescent="0.25">
      <c r="A9" s="9"/>
      <c r="B9" s="31"/>
      <c r="C9" s="31"/>
      <c r="D9" s="20"/>
      <c r="E9" s="7">
        <v>43970</v>
      </c>
      <c r="F9" s="7"/>
      <c r="G9" s="13"/>
      <c r="H9" s="8"/>
      <c r="I9" s="11"/>
      <c r="J9" s="9"/>
      <c r="K9" s="31"/>
      <c r="L9"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3" sqref="H13"/>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2628</v>
      </c>
      <c r="D3" s="190" t="s">
        <v>9</v>
      </c>
      <c r="E3" s="190"/>
      <c r="F3" s="3" t="s">
        <v>2630</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2633</v>
      </c>
      <c r="B8" s="31" t="s">
        <v>2617</v>
      </c>
      <c r="C8" s="31" t="s">
        <v>2631</v>
      </c>
      <c r="D8" s="20" t="s">
        <v>430</v>
      </c>
      <c r="E8" s="7">
        <v>43970</v>
      </c>
      <c r="F8" s="7">
        <v>44566</v>
      </c>
      <c r="G8" s="13">
        <v>0</v>
      </c>
      <c r="H8" s="8">
        <f>F8+60</f>
        <v>44626</v>
      </c>
      <c r="I8" s="11">
        <f t="shared" ref="I8:I9" ca="1" si="0">IF(ISBLANK(H8),"",H8-DATE(YEAR(NOW()),MONTH(NOW()),DAY(NOW())))</f>
        <v>33</v>
      </c>
      <c r="J8" s="9" t="str">
        <f t="shared" ref="J8:J9" ca="1" si="1">IF(I8="","",IF(I8&lt;0,"OVERDUE","NOT DUE"))</f>
        <v>NOT DUE</v>
      </c>
      <c r="K8" s="31"/>
      <c r="L8" s="143"/>
    </row>
    <row r="9" spans="1:12" x14ac:dyDescent="0.25">
      <c r="A9" s="9" t="s">
        <v>2634</v>
      </c>
      <c r="B9" s="31" t="s">
        <v>2624</v>
      </c>
      <c r="C9" s="31" t="s">
        <v>2632</v>
      </c>
      <c r="D9" s="20" t="s">
        <v>430</v>
      </c>
      <c r="E9" s="7">
        <v>43970</v>
      </c>
      <c r="F9" s="7">
        <v>44566</v>
      </c>
      <c r="G9" s="13">
        <v>0</v>
      </c>
      <c r="H9" s="8">
        <f>F9+60</f>
        <v>44626</v>
      </c>
      <c r="I9" s="11">
        <f t="shared" ca="1" si="0"/>
        <v>33</v>
      </c>
      <c r="J9" s="9" t="str">
        <f t="shared" ca="1" si="1"/>
        <v>NOT DUE</v>
      </c>
      <c r="K9" s="31"/>
      <c r="L9"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I14" sqref="I14"/>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2635</v>
      </c>
      <c r="D3" s="190" t="s">
        <v>9</v>
      </c>
      <c r="E3" s="190"/>
      <c r="F3" s="3" t="s">
        <v>2825</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2826</v>
      </c>
      <c r="B8" s="31" t="s">
        <v>2617</v>
      </c>
      <c r="C8" s="31" t="s">
        <v>2636</v>
      </c>
      <c r="D8" s="20" t="s">
        <v>2019</v>
      </c>
      <c r="E8" s="7">
        <v>43970</v>
      </c>
      <c r="F8" s="7">
        <v>44579</v>
      </c>
      <c r="G8" s="13"/>
      <c r="H8" s="7">
        <f>F8+30</f>
        <v>44609</v>
      </c>
      <c r="I8" s="11">
        <f t="shared" ref="I8:I10" ca="1" si="0">IF(ISBLANK(H8),"",H8-DATE(YEAR(NOW()),MONTH(NOW()),DAY(NOW())))</f>
        <v>16</v>
      </c>
      <c r="J8" s="9" t="str">
        <f t="shared" ref="J8:J10" ca="1" si="1">IF(I8="","",IF(I8&lt;0,"OVERDUE","NOT DUE"))</f>
        <v>NOT DUE</v>
      </c>
      <c r="K8" s="31"/>
      <c r="L8" s="66"/>
    </row>
    <row r="9" spans="1:12" ht="25.5" x14ac:dyDescent="0.25">
      <c r="A9" s="9" t="s">
        <v>2827</v>
      </c>
      <c r="B9" s="31" t="s">
        <v>2638</v>
      </c>
      <c r="C9" s="31" t="s">
        <v>2642</v>
      </c>
      <c r="D9" s="20" t="s">
        <v>2019</v>
      </c>
      <c r="E9" s="7">
        <v>43970</v>
      </c>
      <c r="F9" s="7">
        <v>44579</v>
      </c>
      <c r="G9" s="13"/>
      <c r="H9" s="7">
        <f t="shared" ref="H9:H10" si="2">F9+30</f>
        <v>44609</v>
      </c>
      <c r="I9" s="11">
        <f t="shared" ref="I9" ca="1" si="3">IF(ISBLANK(H9),"",H9-DATE(YEAR(NOW()),MONTH(NOW()),DAY(NOW())))</f>
        <v>16</v>
      </c>
      <c r="J9" s="9" t="str">
        <f t="shared" ref="J9" ca="1" si="4">IF(I9="","",IF(I9&lt;0,"OVERDUE","NOT DUE"))</f>
        <v>NOT DUE</v>
      </c>
      <c r="K9" s="31"/>
      <c r="L9" s="66"/>
    </row>
    <row r="10" spans="1:12" x14ac:dyDescent="0.25">
      <c r="A10" s="9" t="s">
        <v>2828</v>
      </c>
      <c r="B10" s="31" t="s">
        <v>2624</v>
      </c>
      <c r="C10" s="31" t="s">
        <v>2637</v>
      </c>
      <c r="D10" s="20" t="s">
        <v>2019</v>
      </c>
      <c r="E10" s="7">
        <v>43970</v>
      </c>
      <c r="F10" s="7">
        <v>44579</v>
      </c>
      <c r="G10" s="13"/>
      <c r="H10" s="7">
        <f t="shared" si="2"/>
        <v>44609</v>
      </c>
      <c r="I10" s="11">
        <f t="shared" ca="1" si="0"/>
        <v>16</v>
      </c>
      <c r="J10" s="9" t="str">
        <f t="shared" ca="1" si="1"/>
        <v>NOT DUE</v>
      </c>
      <c r="K10" s="31"/>
      <c r="L10" s="66"/>
    </row>
    <row r="14" spans="1:12" x14ac:dyDescent="0.25">
      <c r="B14" t="s">
        <v>1414</v>
      </c>
      <c r="D14" s="27" t="s">
        <v>1415</v>
      </c>
      <c r="G14" t="s">
        <v>1416</v>
      </c>
    </row>
    <row r="17" spans="2:8" x14ac:dyDescent="0.25">
      <c r="G17" s="72"/>
      <c r="H17" s="72"/>
    </row>
    <row r="18" spans="2:8" x14ac:dyDescent="0.25">
      <c r="C18" s="71"/>
      <c r="D18" s="193"/>
      <c r="E18" s="193"/>
      <c r="G18" s="191"/>
      <c r="H18" s="191"/>
    </row>
    <row r="19" spans="2:8" x14ac:dyDescent="0.25">
      <c r="B19" s="88"/>
      <c r="C19" s="69"/>
      <c r="D19" s="193" t="s">
        <v>3322</v>
      </c>
      <c r="E19" s="193"/>
      <c r="G19" s="191" t="s">
        <v>3319</v>
      </c>
      <c r="H19" s="191"/>
    </row>
    <row r="20" spans="2:8" x14ac:dyDescent="0.25">
      <c r="B20" s="166" t="s">
        <v>3326</v>
      </c>
      <c r="D20" s="69" t="s">
        <v>2274</v>
      </c>
      <c r="E20" s="69"/>
      <c r="G20" s="188" t="s">
        <v>2277</v>
      </c>
      <c r="H20" s="188"/>
    </row>
    <row r="21" spans="2:8" x14ac:dyDescent="0.25">
      <c r="B21" s="88" t="s">
        <v>2275</v>
      </c>
      <c r="D21" s="69"/>
      <c r="E21" s="69"/>
      <c r="G21" s="188"/>
      <c r="H21" s="188"/>
    </row>
  </sheetData>
  <mergeCells count="15">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19" sqref="D19:E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2639</v>
      </c>
      <c r="D3" s="190" t="s">
        <v>9</v>
      </c>
      <c r="E3" s="190"/>
      <c r="F3" s="3" t="s">
        <v>2829</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2830</v>
      </c>
      <c r="B8" s="31" t="s">
        <v>2617</v>
      </c>
      <c r="C8" s="31" t="s">
        <v>2640</v>
      </c>
      <c r="D8" s="20" t="s">
        <v>377</v>
      </c>
      <c r="E8" s="7">
        <v>43970</v>
      </c>
      <c r="F8" s="7">
        <v>44508</v>
      </c>
      <c r="G8" s="13">
        <v>0</v>
      </c>
      <c r="H8" s="8">
        <f>F8+90</f>
        <v>44598</v>
      </c>
      <c r="I8" s="11">
        <f t="shared" ref="I8:I9" ca="1" si="0">IF(ISBLANK(H8),"",H8-DATE(YEAR(NOW()),MONTH(NOW()),DAY(NOW())))</f>
        <v>5</v>
      </c>
      <c r="J8" s="9" t="str">
        <f t="shared" ref="J8:J9" ca="1" si="1">IF(I8="","",IF(I8&lt;0,"OVERDUE","NOT DUE"))</f>
        <v>NOT DUE</v>
      </c>
      <c r="K8" s="31"/>
      <c r="L8" s="143"/>
    </row>
    <row r="9" spans="1:12" x14ac:dyDescent="0.25">
      <c r="A9" s="9" t="s">
        <v>2831</v>
      </c>
      <c r="B9" s="31" t="s">
        <v>2624</v>
      </c>
      <c r="C9" s="31" t="s">
        <v>2641</v>
      </c>
      <c r="D9" s="20" t="s">
        <v>377</v>
      </c>
      <c r="E9" s="7">
        <v>43970</v>
      </c>
      <c r="F9" s="7">
        <v>44509</v>
      </c>
      <c r="G9" s="13">
        <v>0</v>
      </c>
      <c r="H9" s="8">
        <f>F9+90</f>
        <v>44599</v>
      </c>
      <c r="I9" s="11">
        <f t="shared" ca="1" si="0"/>
        <v>6</v>
      </c>
      <c r="J9" s="9" t="str">
        <f t="shared" ca="1" si="1"/>
        <v>NOT DUE</v>
      </c>
      <c r="K9" s="31"/>
      <c r="L9" s="143"/>
    </row>
    <row r="10" spans="1:12" x14ac:dyDescent="0.25">
      <c r="L10" s="15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E12" sqref="E12"/>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2639</v>
      </c>
      <c r="D3" s="190" t="s">
        <v>9</v>
      </c>
      <c r="E3" s="190"/>
      <c r="F3" s="3" t="s">
        <v>2832</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2833</v>
      </c>
      <c r="B8" s="31" t="s">
        <v>2617</v>
      </c>
      <c r="C8" s="31" t="s">
        <v>2644</v>
      </c>
      <c r="D8" s="20" t="s">
        <v>2019</v>
      </c>
      <c r="E8" s="7">
        <v>43970</v>
      </c>
      <c r="F8" s="7">
        <v>44582</v>
      </c>
      <c r="G8" s="13"/>
      <c r="H8" s="8">
        <f>F8+30</f>
        <v>44612</v>
      </c>
      <c r="I8" s="11">
        <f t="shared" ref="I8:I10" ca="1" si="0">IF(ISBLANK(H8),"",H8-DATE(YEAR(NOW()),MONTH(NOW()),DAY(NOW())))</f>
        <v>19</v>
      </c>
      <c r="J8" s="9" t="str">
        <f t="shared" ref="J8:J10" ca="1" si="1">IF(I8="","",IF(I8&lt;0,"OVERDUE","NOT DUE"))</f>
        <v>NOT DUE</v>
      </c>
      <c r="K8" s="31"/>
      <c r="L8" s="66"/>
    </row>
    <row r="9" spans="1:12" x14ac:dyDescent="0.25">
      <c r="A9" s="9" t="s">
        <v>2834</v>
      </c>
      <c r="B9" s="31" t="s">
        <v>2624</v>
      </c>
      <c r="C9" s="31" t="s">
        <v>2645</v>
      </c>
      <c r="D9" s="20" t="s">
        <v>2019</v>
      </c>
      <c r="E9" s="7">
        <v>43970</v>
      </c>
      <c r="F9" s="7">
        <v>44582</v>
      </c>
      <c r="G9" s="13"/>
      <c r="H9" s="8">
        <f>F9+30</f>
        <v>44612</v>
      </c>
      <c r="I9" s="11">
        <f t="shared" ref="I9" ca="1" si="2">IF(ISBLANK(H9),"",H9-DATE(YEAR(NOW()),MONTH(NOW()),DAY(NOW())))</f>
        <v>19</v>
      </c>
      <c r="J9" s="9" t="str">
        <f t="shared" ref="J9" ca="1" si="3">IF(I9="","",IF(I9&lt;0,"OVERDUE","NOT DUE"))</f>
        <v>NOT DUE</v>
      </c>
      <c r="K9" s="31"/>
      <c r="L9" s="66"/>
    </row>
    <row r="10" spans="1:12" ht="25.5" x14ac:dyDescent="0.25">
      <c r="A10" s="9" t="s">
        <v>2835</v>
      </c>
      <c r="B10" s="31" t="s">
        <v>2646</v>
      </c>
      <c r="C10" s="31" t="s">
        <v>2704</v>
      </c>
      <c r="D10" s="20" t="s">
        <v>2019</v>
      </c>
      <c r="E10" s="7">
        <v>43970</v>
      </c>
      <c r="F10" s="7">
        <v>44582</v>
      </c>
      <c r="G10" s="13"/>
      <c r="H10" s="8">
        <f>F10+30</f>
        <v>44612</v>
      </c>
      <c r="I10" s="11">
        <f t="shared" ca="1" si="0"/>
        <v>19</v>
      </c>
      <c r="J10" s="9" t="str">
        <f t="shared" ca="1" si="1"/>
        <v>NOT DUE</v>
      </c>
      <c r="K10" s="31"/>
      <c r="L10" s="66"/>
    </row>
    <row r="14" spans="1:12" x14ac:dyDescent="0.25">
      <c r="B14" t="s">
        <v>1414</v>
      </c>
      <c r="D14" s="27" t="s">
        <v>1415</v>
      </c>
      <c r="G14" t="s">
        <v>1416</v>
      </c>
    </row>
    <row r="17" spans="2:8" x14ac:dyDescent="0.25">
      <c r="C17" s="71"/>
      <c r="G17" s="72"/>
      <c r="H17" s="72"/>
    </row>
    <row r="18" spans="2:8" x14ac:dyDescent="0.25">
      <c r="C18" s="69"/>
    </row>
    <row r="19" spans="2:8" x14ac:dyDescent="0.25">
      <c r="B19" s="164" t="s">
        <v>3320</v>
      </c>
      <c r="D19" s="193" t="s">
        <v>3322</v>
      </c>
      <c r="E19" s="193"/>
      <c r="G19" s="191" t="s">
        <v>3319</v>
      </c>
      <c r="H19" s="191"/>
    </row>
    <row r="20" spans="2:8" x14ac:dyDescent="0.25">
      <c r="B20" s="69" t="s">
        <v>3096</v>
      </c>
      <c r="D20" s="69" t="s">
        <v>2274</v>
      </c>
      <c r="E20" s="69"/>
      <c r="G20" s="188" t="s">
        <v>2277</v>
      </c>
      <c r="H20" s="188"/>
    </row>
    <row r="21" spans="2:8" x14ac:dyDescent="0.25">
      <c r="D21" s="69"/>
      <c r="E21" s="69"/>
      <c r="G21" s="188"/>
      <c r="H21" s="188"/>
    </row>
  </sheetData>
  <mergeCells count="13">
    <mergeCell ref="A4:B4"/>
    <mergeCell ref="D4:E4"/>
    <mergeCell ref="A5:B5"/>
    <mergeCell ref="G21:H21"/>
    <mergeCell ref="A1:B1"/>
    <mergeCell ref="D1:E1"/>
    <mergeCell ref="A2:B2"/>
    <mergeCell ref="D2:E2"/>
    <mergeCell ref="A3:B3"/>
    <mergeCell ref="D3:E3"/>
    <mergeCell ref="G20:H20"/>
    <mergeCell ref="D19:E19"/>
    <mergeCell ref="G19:H19"/>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19" sqref="D19:E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2647</v>
      </c>
      <c r="D3" s="190" t="s">
        <v>9</v>
      </c>
      <c r="E3" s="190"/>
      <c r="F3" s="3" t="s">
        <v>2648</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2649</v>
      </c>
      <c r="B8" s="31" t="s">
        <v>2617</v>
      </c>
      <c r="C8" s="31" t="s">
        <v>2651</v>
      </c>
      <c r="D8" s="20" t="s">
        <v>377</v>
      </c>
      <c r="E8" s="7">
        <v>43970</v>
      </c>
      <c r="F8" s="7">
        <v>44509</v>
      </c>
      <c r="G8" s="13" t="s">
        <v>3298</v>
      </c>
      <c r="H8" s="8">
        <f>F8+90</f>
        <v>44599</v>
      </c>
      <c r="I8" s="11">
        <f t="shared" ref="I8:I9" ca="1" si="0">IF(ISBLANK(H8),"",H8-DATE(YEAR(NOW()),MONTH(NOW()),DAY(NOW())))</f>
        <v>6</v>
      </c>
      <c r="J8" s="9" t="str">
        <f t="shared" ref="J8:J9" ca="1" si="1">IF(I8="","",IF(I8&lt;0,"OVERDUE","NOT DUE"))</f>
        <v>NOT DUE</v>
      </c>
      <c r="K8" s="31"/>
      <c r="L8" s="143"/>
    </row>
    <row r="9" spans="1:12" x14ac:dyDescent="0.25">
      <c r="A9" s="9" t="s">
        <v>2650</v>
      </c>
      <c r="B9" s="31" t="s">
        <v>2624</v>
      </c>
      <c r="C9" s="31" t="s">
        <v>2652</v>
      </c>
      <c r="D9" s="20" t="s">
        <v>377</v>
      </c>
      <c r="E9" s="7">
        <v>43970</v>
      </c>
      <c r="F9" s="7">
        <v>44509</v>
      </c>
      <c r="G9" s="13" t="s">
        <v>3298</v>
      </c>
      <c r="H9" s="8">
        <f>F9+90</f>
        <v>44599</v>
      </c>
      <c r="I9" s="11">
        <f t="shared" ca="1" si="0"/>
        <v>6</v>
      </c>
      <c r="J9" s="9" t="str">
        <f t="shared" ca="1" si="1"/>
        <v>NOT DUE</v>
      </c>
      <c r="K9" s="31"/>
      <c r="L9" s="143"/>
    </row>
    <row r="10" spans="1:12" ht="25.5" x14ac:dyDescent="0.25">
      <c r="A10" s="9" t="s">
        <v>2653</v>
      </c>
      <c r="B10" s="31" t="s">
        <v>2654</v>
      </c>
      <c r="C10" s="31" t="s">
        <v>2705</v>
      </c>
      <c r="D10" s="20" t="s">
        <v>377</v>
      </c>
      <c r="E10" s="7">
        <v>43970</v>
      </c>
      <c r="F10" s="7">
        <v>44509</v>
      </c>
      <c r="G10" s="13" t="s">
        <v>3298</v>
      </c>
      <c r="H10" s="8">
        <f>F10+90</f>
        <v>44599</v>
      </c>
      <c r="I10" s="11">
        <f t="shared" ref="I10" ca="1" si="2">IF(ISBLANK(H10),"",H10-DATE(YEAR(NOW()),MONTH(NOW()),DAY(NOW())))</f>
        <v>6</v>
      </c>
      <c r="J10" s="9" t="str">
        <f t="shared" ref="J10" ca="1" si="3">IF(I10="","",IF(I10&lt;0,"OVERDUE","NOT DUE"))</f>
        <v>NOT DUE</v>
      </c>
      <c r="K10" s="31"/>
      <c r="L10"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7" sqref="H17"/>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2656</v>
      </c>
      <c r="D3" s="190" t="s">
        <v>9</v>
      </c>
      <c r="E3" s="190"/>
      <c r="F3" s="3" t="s">
        <v>2657</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2658</v>
      </c>
      <c r="B8" s="31" t="s">
        <v>2617</v>
      </c>
      <c r="C8" s="31" t="s">
        <v>2661</v>
      </c>
      <c r="D8" s="20" t="s">
        <v>2019</v>
      </c>
      <c r="E8" s="7">
        <v>43970</v>
      </c>
      <c r="F8" s="7">
        <v>44569</v>
      </c>
      <c r="G8" s="13" t="s">
        <v>3298</v>
      </c>
      <c r="H8" s="8">
        <f>F8+30</f>
        <v>44599</v>
      </c>
      <c r="I8" s="11">
        <f t="shared" ref="I8:I10" ca="1" si="0">IF(ISBLANK(H8),"",H8-DATE(YEAR(NOW()),MONTH(NOW()),DAY(NOW())))</f>
        <v>6</v>
      </c>
      <c r="J8" s="9" t="str">
        <f t="shared" ref="J8:J10" ca="1" si="1">IF(I8="","",IF(I8&lt;0,"OVERDUE","NOT DUE"))</f>
        <v>NOT DUE</v>
      </c>
      <c r="K8" s="31"/>
      <c r="L8" s="143"/>
    </row>
    <row r="9" spans="1:12" x14ac:dyDescent="0.25">
      <c r="A9" s="9" t="s">
        <v>2659</v>
      </c>
      <c r="B9" s="31" t="s">
        <v>2624</v>
      </c>
      <c r="C9" s="31" t="s">
        <v>2662</v>
      </c>
      <c r="D9" s="20" t="s">
        <v>2019</v>
      </c>
      <c r="E9" s="7">
        <v>43970</v>
      </c>
      <c r="F9" s="7">
        <v>44569</v>
      </c>
      <c r="G9" s="13" t="s">
        <v>3298</v>
      </c>
      <c r="H9" s="8">
        <f>F9+30</f>
        <v>44599</v>
      </c>
      <c r="I9" s="11">
        <f t="shared" ca="1" si="0"/>
        <v>6</v>
      </c>
      <c r="J9" s="9" t="str">
        <f t="shared" ca="1" si="1"/>
        <v>NOT DUE</v>
      </c>
      <c r="K9" s="31"/>
      <c r="L9" s="143"/>
    </row>
    <row r="10" spans="1:12" ht="25.5" x14ac:dyDescent="0.25">
      <c r="A10" s="9" t="s">
        <v>2660</v>
      </c>
      <c r="B10" s="31" t="s">
        <v>2654</v>
      </c>
      <c r="C10" s="31" t="s">
        <v>2705</v>
      </c>
      <c r="D10" s="20" t="s">
        <v>377</v>
      </c>
      <c r="E10" s="7">
        <v>43970</v>
      </c>
      <c r="F10" s="7">
        <v>44509</v>
      </c>
      <c r="G10" s="13" t="s">
        <v>3298</v>
      </c>
      <c r="H10" s="8">
        <f>F10+90</f>
        <v>44599</v>
      </c>
      <c r="I10" s="11">
        <f t="shared" ca="1" si="0"/>
        <v>6</v>
      </c>
      <c r="J10" s="9" t="str">
        <f t="shared" ca="1" si="1"/>
        <v>NOT DUE</v>
      </c>
      <c r="K10" s="31" t="s">
        <v>3087</v>
      </c>
      <c r="L10"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3" workbookViewId="0">
      <selection activeCell="I14" sqref="I14"/>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2836</v>
      </c>
      <c r="D3" s="190" t="s">
        <v>9</v>
      </c>
      <c r="E3" s="190"/>
      <c r="F3" s="3" t="s">
        <v>2837</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2838</v>
      </c>
      <c r="B8" s="31" t="s">
        <v>2665</v>
      </c>
      <c r="C8" s="31" t="s">
        <v>2667</v>
      </c>
      <c r="D8" s="20" t="s">
        <v>1469</v>
      </c>
      <c r="E8" s="7">
        <v>43970</v>
      </c>
      <c r="F8" s="7">
        <v>44590</v>
      </c>
      <c r="G8" s="13" t="s">
        <v>3298</v>
      </c>
      <c r="H8" s="8">
        <f t="shared" ref="H8:H15" si="0">F8+30</f>
        <v>44620</v>
      </c>
      <c r="I8" s="11">
        <f t="shared" ref="I8:I15" ca="1" si="1">IF(ISBLANK(H8),"",H8-DATE(YEAR(NOW()),MONTH(NOW()),DAY(NOW())))</f>
        <v>27</v>
      </c>
      <c r="J8" s="9" t="str">
        <f t="shared" ref="J8:J15" ca="1" si="2">IF(I8="","",IF(I8&lt;0,"OVERDUE","NOT DUE"))</f>
        <v>NOT DUE</v>
      </c>
      <c r="K8" s="31"/>
      <c r="L8" s="10"/>
    </row>
    <row r="9" spans="1:12" ht="25.5" x14ac:dyDescent="0.25">
      <c r="A9" s="9" t="s">
        <v>2839</v>
      </c>
      <c r="B9" s="31" t="s">
        <v>2062</v>
      </c>
      <c r="C9" s="31" t="s">
        <v>2063</v>
      </c>
      <c r="D9" s="20" t="s">
        <v>1469</v>
      </c>
      <c r="E9" s="7">
        <v>43970</v>
      </c>
      <c r="F9" s="7">
        <v>44590</v>
      </c>
      <c r="G9" s="13" t="s">
        <v>3298</v>
      </c>
      <c r="H9" s="8">
        <f t="shared" si="0"/>
        <v>44620</v>
      </c>
      <c r="I9" s="11">
        <f t="shared" ca="1" si="1"/>
        <v>27</v>
      </c>
      <c r="J9" s="9" t="str">
        <f t="shared" ca="1" si="2"/>
        <v>NOT DUE</v>
      </c>
      <c r="K9" s="31"/>
      <c r="L9" s="10"/>
    </row>
    <row r="10" spans="1:12" ht="25.5" x14ac:dyDescent="0.25">
      <c r="A10" s="9" t="s">
        <v>2840</v>
      </c>
      <c r="B10" s="31" t="s">
        <v>2064</v>
      </c>
      <c r="C10" s="31" t="s">
        <v>2065</v>
      </c>
      <c r="D10" s="20" t="s">
        <v>1469</v>
      </c>
      <c r="E10" s="7">
        <v>43970</v>
      </c>
      <c r="F10" s="7">
        <v>44590</v>
      </c>
      <c r="G10" s="13" t="s">
        <v>3298</v>
      </c>
      <c r="H10" s="8">
        <f t="shared" si="0"/>
        <v>44620</v>
      </c>
      <c r="I10" s="11">
        <f t="shared" ca="1" si="1"/>
        <v>27</v>
      </c>
      <c r="J10" s="9" t="str">
        <f t="shared" ca="1" si="2"/>
        <v>NOT DUE</v>
      </c>
      <c r="K10" s="31"/>
      <c r="L10" s="10"/>
    </row>
    <row r="11" spans="1:12" ht="25.5" x14ac:dyDescent="0.25">
      <c r="A11" s="9" t="s">
        <v>2841</v>
      </c>
      <c r="B11" s="31" t="s">
        <v>2066</v>
      </c>
      <c r="C11" s="31" t="s">
        <v>2067</v>
      </c>
      <c r="D11" s="20" t="s">
        <v>1469</v>
      </c>
      <c r="E11" s="7">
        <v>43970</v>
      </c>
      <c r="F11" s="7">
        <v>44590</v>
      </c>
      <c r="G11" s="13" t="s">
        <v>3298</v>
      </c>
      <c r="H11" s="8">
        <f t="shared" si="0"/>
        <v>44620</v>
      </c>
      <c r="I11" s="11">
        <f t="shared" ca="1" si="1"/>
        <v>27</v>
      </c>
      <c r="J11" s="9" t="str">
        <f t="shared" ca="1" si="2"/>
        <v>NOT DUE</v>
      </c>
      <c r="K11" s="31"/>
      <c r="L11" s="10"/>
    </row>
    <row r="12" spans="1:12" ht="25.5" x14ac:dyDescent="0.25">
      <c r="A12" s="9" t="s">
        <v>2842</v>
      </c>
      <c r="B12" s="31" t="s">
        <v>2068</v>
      </c>
      <c r="C12" s="31" t="s">
        <v>2067</v>
      </c>
      <c r="D12" s="20" t="s">
        <v>1469</v>
      </c>
      <c r="E12" s="7">
        <v>43970</v>
      </c>
      <c r="F12" s="7">
        <v>44590</v>
      </c>
      <c r="G12" s="13" t="s">
        <v>3298</v>
      </c>
      <c r="H12" s="8">
        <f t="shared" si="0"/>
        <v>44620</v>
      </c>
      <c r="I12" s="11">
        <f t="shared" ca="1" si="1"/>
        <v>27</v>
      </c>
      <c r="J12" s="9" t="str">
        <f t="shared" ca="1" si="2"/>
        <v>NOT DUE</v>
      </c>
      <c r="K12" s="31"/>
      <c r="L12" s="10"/>
    </row>
    <row r="13" spans="1:12" x14ac:dyDescent="0.25">
      <c r="A13" s="9" t="s">
        <v>2843</v>
      </c>
      <c r="B13" s="31" t="s">
        <v>1441</v>
      </c>
      <c r="C13" s="31" t="s">
        <v>2069</v>
      </c>
      <c r="D13" s="20" t="s">
        <v>1469</v>
      </c>
      <c r="E13" s="7">
        <v>43970</v>
      </c>
      <c r="F13" s="7">
        <v>44590</v>
      </c>
      <c r="G13" s="13" t="s">
        <v>3298</v>
      </c>
      <c r="H13" s="8">
        <f t="shared" si="0"/>
        <v>44620</v>
      </c>
      <c r="I13" s="11">
        <f t="shared" ca="1" si="1"/>
        <v>27</v>
      </c>
      <c r="J13" s="9" t="str">
        <f t="shared" ca="1" si="2"/>
        <v>NOT DUE</v>
      </c>
      <c r="K13" s="31"/>
      <c r="L13" s="10"/>
    </row>
    <row r="14" spans="1:12" ht="25.5" x14ac:dyDescent="0.25">
      <c r="A14" s="9" t="s">
        <v>2844</v>
      </c>
      <c r="B14" s="31" t="s">
        <v>2070</v>
      </c>
      <c r="C14" s="31" t="s">
        <v>2067</v>
      </c>
      <c r="D14" s="20" t="s">
        <v>1469</v>
      </c>
      <c r="E14" s="7">
        <v>43970</v>
      </c>
      <c r="F14" s="7">
        <v>44590</v>
      </c>
      <c r="G14" s="13" t="s">
        <v>3298</v>
      </c>
      <c r="H14" s="8">
        <f t="shared" si="0"/>
        <v>44620</v>
      </c>
      <c r="I14" s="11">
        <f t="shared" ca="1" si="1"/>
        <v>27</v>
      </c>
      <c r="J14" s="9" t="str">
        <f t="shared" ca="1" si="2"/>
        <v>NOT DUE</v>
      </c>
      <c r="K14" s="31"/>
      <c r="L14" s="10"/>
    </row>
    <row r="15" spans="1:12" ht="25.5" x14ac:dyDescent="0.25">
      <c r="A15" s="9" t="s">
        <v>2845</v>
      </c>
      <c r="B15" s="31" t="s">
        <v>2666</v>
      </c>
      <c r="C15" s="31" t="s">
        <v>2073</v>
      </c>
      <c r="D15" s="20" t="s">
        <v>1469</v>
      </c>
      <c r="E15" s="7">
        <v>43970</v>
      </c>
      <c r="F15" s="7">
        <v>44590</v>
      </c>
      <c r="G15" s="13" t="s">
        <v>3298</v>
      </c>
      <c r="H15" s="8">
        <f t="shared" si="0"/>
        <v>44620</v>
      </c>
      <c r="I15" s="11">
        <f t="shared" ca="1" si="1"/>
        <v>27</v>
      </c>
      <c r="J15" s="9" t="str">
        <f t="shared" ca="1" si="2"/>
        <v>NOT DUE</v>
      </c>
      <c r="K15" s="31"/>
      <c r="L15" s="10"/>
    </row>
    <row r="19" spans="2:8" x14ac:dyDescent="0.25">
      <c r="B19" t="s">
        <v>1414</v>
      </c>
      <c r="D19" s="27" t="s">
        <v>1462</v>
      </c>
      <c r="F19" t="s">
        <v>1463</v>
      </c>
    </row>
    <row r="23" spans="2:8" x14ac:dyDescent="0.25">
      <c r="C23" s="71"/>
      <c r="G23" s="72"/>
      <c r="H23" s="72"/>
    </row>
    <row r="24" spans="2:8" x14ac:dyDescent="0.25">
      <c r="B24" s="88"/>
      <c r="C24" s="69"/>
    </row>
    <row r="25" spans="2:8" x14ac:dyDescent="0.25">
      <c r="B25" s="154" t="s">
        <v>3322</v>
      </c>
      <c r="D25" s="193" t="s">
        <v>3322</v>
      </c>
      <c r="E25" s="193"/>
      <c r="G25" s="191" t="s">
        <v>3319</v>
      </c>
      <c r="H25" s="191"/>
    </row>
    <row r="26" spans="2:8" x14ac:dyDescent="0.25">
      <c r="B26" s="69" t="s">
        <v>2274</v>
      </c>
      <c r="D26" s="69" t="s">
        <v>2274</v>
      </c>
      <c r="E26" s="69"/>
      <c r="G26" s="188" t="s">
        <v>2277</v>
      </c>
      <c r="H26" s="188"/>
    </row>
  </sheetData>
  <mergeCells count="12">
    <mergeCell ref="A4:B4"/>
    <mergeCell ref="D4:E4"/>
    <mergeCell ref="A5:B5"/>
    <mergeCell ref="G26:H26"/>
    <mergeCell ref="A1:B1"/>
    <mergeCell ref="D1:E1"/>
    <mergeCell ref="A2:B2"/>
    <mergeCell ref="D2:E2"/>
    <mergeCell ref="A3:B3"/>
    <mergeCell ref="D3:E3"/>
    <mergeCell ref="D25:E25"/>
    <mergeCell ref="G25:H2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9" sqref="F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2663</v>
      </c>
      <c r="D3" s="190" t="s">
        <v>9</v>
      </c>
      <c r="E3" s="190"/>
      <c r="F3" s="3" t="s">
        <v>2668</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2669</v>
      </c>
      <c r="B8" s="31" t="s">
        <v>2617</v>
      </c>
      <c r="C8" s="31" t="s">
        <v>2671</v>
      </c>
      <c r="D8" s="20" t="s">
        <v>430</v>
      </c>
      <c r="E8" s="7">
        <v>43970</v>
      </c>
      <c r="F8" s="7">
        <v>44566</v>
      </c>
      <c r="G8" s="13"/>
      <c r="H8" s="8">
        <f>F8+60</f>
        <v>44626</v>
      </c>
      <c r="I8" s="11">
        <f t="shared" ref="I8" ca="1" si="0">IF(ISBLANK(H8),"",H8-DATE(YEAR(NOW()),MONTH(NOW()),DAY(NOW())))</f>
        <v>33</v>
      </c>
      <c r="J8" s="9" t="str">
        <f t="shared" ref="J8" ca="1" si="1">IF(I8="","",IF(I8&lt;0,"OVERDUE","NOT DUE"))</f>
        <v>NOT DUE</v>
      </c>
      <c r="K8" s="31"/>
      <c r="L8" s="143"/>
    </row>
    <row r="9" spans="1:12" x14ac:dyDescent="0.25">
      <c r="A9" s="9" t="s">
        <v>2670</v>
      </c>
      <c r="B9" s="31" t="s">
        <v>2672</v>
      </c>
      <c r="C9" s="31" t="s">
        <v>2673</v>
      </c>
      <c r="D9" s="20" t="s">
        <v>430</v>
      </c>
      <c r="E9" s="7">
        <v>43970</v>
      </c>
      <c r="F9" s="7">
        <v>44566</v>
      </c>
      <c r="G9" s="13"/>
      <c r="H9" s="8">
        <f>F9+60</f>
        <v>44626</v>
      </c>
      <c r="I9" s="11">
        <f t="shared" ref="I9" ca="1" si="2">IF(ISBLANK(H9),"",H9-DATE(YEAR(NOW()),MONTH(NOW()),DAY(NOW())))</f>
        <v>33</v>
      </c>
      <c r="J9" s="9" t="str">
        <f t="shared" ref="J9" ca="1" si="3">IF(I9="","",IF(I9&lt;0,"OVERDUE","NOT DUE"))</f>
        <v>NOT DUE</v>
      </c>
      <c r="K9" s="31"/>
      <c r="L9" s="143"/>
    </row>
    <row r="12" spans="1:12" x14ac:dyDescent="0.25">
      <c r="B12" t="s">
        <v>1414</v>
      </c>
      <c r="D12" s="27" t="s">
        <v>1462</v>
      </c>
      <c r="F12" t="s">
        <v>1463</v>
      </c>
    </row>
    <row r="16" spans="1:12" x14ac:dyDescent="0.25">
      <c r="C16" s="71"/>
      <c r="G16" s="72"/>
      <c r="H16" s="72"/>
    </row>
    <row r="17" spans="2:8" x14ac:dyDescent="0.25">
      <c r="B17" s="88"/>
      <c r="C17" s="69"/>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mergeCells count="12">
    <mergeCell ref="A4:B4"/>
    <mergeCell ref="D4:E4"/>
    <mergeCell ref="A5:B5"/>
    <mergeCell ref="G19:H19"/>
    <mergeCell ref="A1:B1"/>
    <mergeCell ref="D1:E1"/>
    <mergeCell ref="A2:B2"/>
    <mergeCell ref="D2:E2"/>
    <mergeCell ref="A3:B3"/>
    <mergeCell ref="D3:E3"/>
    <mergeCell ref="D18:E18"/>
    <mergeCell ref="G18:H18"/>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I15" sqref="I15"/>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2664</v>
      </c>
      <c r="D3" s="190" t="s">
        <v>9</v>
      </c>
      <c r="E3" s="190"/>
      <c r="F3" s="3" t="s">
        <v>2847</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2846</v>
      </c>
      <c r="B8" s="31" t="s">
        <v>2064</v>
      </c>
      <c r="C8" s="31" t="s">
        <v>2677</v>
      </c>
      <c r="D8" s="20" t="s">
        <v>3099</v>
      </c>
      <c r="E8" s="7">
        <v>43970</v>
      </c>
      <c r="F8" s="7">
        <v>44569</v>
      </c>
      <c r="G8" s="13" t="s">
        <v>3298</v>
      </c>
      <c r="H8" s="8">
        <f>F8+30</f>
        <v>44599</v>
      </c>
      <c r="I8" s="11">
        <f t="shared" ref="I8:I11" ca="1" si="0">IF(ISBLANK(H8),"",H8-DATE(YEAR(NOW()),MONTH(NOW()),DAY(NOW())))</f>
        <v>6</v>
      </c>
      <c r="J8" s="9" t="str">
        <f t="shared" ref="J8:J11" ca="1" si="1">IF(I8="","",IF(I8&lt;0,"OVERDUE","NOT DUE"))</f>
        <v>NOT DUE</v>
      </c>
      <c r="K8" s="31"/>
      <c r="L8" s="10"/>
    </row>
    <row r="9" spans="1:12" x14ac:dyDescent="0.25">
      <c r="A9" s="9" t="s">
        <v>2848</v>
      </c>
      <c r="B9" s="31" t="s">
        <v>2674</v>
      </c>
      <c r="C9" s="31" t="s">
        <v>2678</v>
      </c>
      <c r="D9" s="20" t="s">
        <v>3099</v>
      </c>
      <c r="E9" s="7">
        <v>43970</v>
      </c>
      <c r="F9" s="7">
        <v>44569</v>
      </c>
      <c r="G9" s="13" t="s">
        <v>3298</v>
      </c>
      <c r="H9" s="8">
        <f t="shared" ref="H9:H11" si="2">F9+30</f>
        <v>44599</v>
      </c>
      <c r="I9" s="11">
        <f t="shared" ca="1" si="0"/>
        <v>6</v>
      </c>
      <c r="J9" s="9" t="str">
        <f t="shared" ca="1" si="1"/>
        <v>NOT DUE</v>
      </c>
      <c r="K9" s="31"/>
      <c r="L9" s="10"/>
    </row>
    <row r="10" spans="1:12" x14ac:dyDescent="0.25">
      <c r="A10" s="9" t="s">
        <v>2849</v>
      </c>
      <c r="B10" s="31" t="s">
        <v>2675</v>
      </c>
      <c r="C10" s="31" t="s">
        <v>2678</v>
      </c>
      <c r="D10" s="20" t="s">
        <v>3099</v>
      </c>
      <c r="E10" s="7">
        <v>43970</v>
      </c>
      <c r="F10" s="7">
        <v>44569</v>
      </c>
      <c r="G10" s="13" t="s">
        <v>3298</v>
      </c>
      <c r="H10" s="8">
        <f t="shared" si="2"/>
        <v>44599</v>
      </c>
      <c r="I10" s="11">
        <f t="shared" ca="1" si="0"/>
        <v>6</v>
      </c>
      <c r="J10" s="9" t="str">
        <f t="shared" ca="1" si="1"/>
        <v>NOT DUE</v>
      </c>
      <c r="K10" s="31"/>
      <c r="L10" s="10"/>
    </row>
    <row r="11" spans="1:12" x14ac:dyDescent="0.25">
      <c r="A11" s="9" t="s">
        <v>2850</v>
      </c>
      <c r="B11" s="31" t="s">
        <v>2676</v>
      </c>
      <c r="C11" s="31" t="s">
        <v>2679</v>
      </c>
      <c r="D11" s="20" t="s">
        <v>3099</v>
      </c>
      <c r="E11" s="7">
        <v>43970</v>
      </c>
      <c r="F11" s="7">
        <v>44569</v>
      </c>
      <c r="G11" s="13" t="s">
        <v>3298</v>
      </c>
      <c r="H11" s="8">
        <f t="shared" si="2"/>
        <v>44599</v>
      </c>
      <c r="I11" s="11">
        <f t="shared" ca="1" si="0"/>
        <v>6</v>
      </c>
      <c r="J11" s="9" t="str">
        <f t="shared" ca="1" si="1"/>
        <v>NOT DUE</v>
      </c>
      <c r="K11" s="31"/>
      <c r="L11" s="10"/>
    </row>
    <row r="15" spans="1:12" x14ac:dyDescent="0.25">
      <c r="B15" t="s">
        <v>1414</v>
      </c>
      <c r="D15" s="27" t="s">
        <v>1462</v>
      </c>
      <c r="F15" t="s">
        <v>1463</v>
      </c>
    </row>
    <row r="19" spans="2:8" x14ac:dyDescent="0.25">
      <c r="C19" s="71"/>
      <c r="G19" s="72"/>
      <c r="H19" s="72"/>
    </row>
    <row r="20" spans="2:8" x14ac:dyDescent="0.25">
      <c r="B20" s="8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A4:B4"/>
    <mergeCell ref="D4:E4"/>
    <mergeCell ref="A5:B5"/>
    <mergeCell ref="G22:H22"/>
    <mergeCell ref="A1:B1"/>
    <mergeCell ref="D1:E1"/>
    <mergeCell ref="A2:B2"/>
    <mergeCell ref="D2:E2"/>
    <mergeCell ref="A3:B3"/>
    <mergeCell ref="D3:E3"/>
    <mergeCell ref="D21:E21"/>
    <mergeCell ref="G21:H21"/>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2022-02-01T09:28:38Z</dcterms:modified>
</cp:coreProperties>
</file>