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5480" yWindow="-120" windowWidth="29040" windowHeight="15840" tabRatio="836" firstSheet="115" activeTab="12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29" i="65" l="1"/>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1" i="68" l="1"/>
  <c r="F23" i="68" s="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F9" i="97"/>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6" i="162"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<sst xmlns="http://schemas.openxmlformats.org/spreadsheetml/2006/main" count="11655" uniqueCount="3279">
  <si>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</si>
  <si>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</si>
  <si>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</si>
  <si>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</si>
  <si>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</si>
  <si>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</si>
  <si>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</si>
  <si>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</si>
  <si>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</si>
  <si>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</si>
  <si>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</si>
  <si>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</si>
  <si>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</si>
  <si>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</si>
  <si>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</si>
  <si>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</si>
  <si>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</si>
  <si>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</si>
  <si>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</si>
  <si>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</si>
  <si>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</si>
  <si>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</si>
  <si>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</si>
  <si>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</si>
  <si>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</si>
  <si>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</si>
  <si>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</si>
  <si>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</si>
  <si>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</si>
  <si>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</si>
  <si>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</si>
  <si>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</si>
  <si>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</si>
  <si>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</si>
  <si>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</si>
  <si>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</si>
  <si>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</si>
  <si>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</si>
  <si>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</si>
  <si>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</si>
  <si>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</si>
  <si>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</si>
  <si>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</si>
  <si>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</si>
  <si>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</si>
  <si>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</si>
  <si>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</si>
  <si>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</si>
  <si>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</si>
  <si>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</si>
  <si>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</si>
  <si>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</si>
  <si>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</si>
  <si>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</si>
  <si>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</si>
  <si>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</si>
  <si>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</si>
  <si>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</si>
  <si>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</si>
  <si>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</si>
  <si>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</si>
  <si>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</si>
  <si>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</si>
  <si>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</si>
  <si>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</si>
  <si>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</si>
  <si>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</si>
  <si>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</si>
  <si>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</si>
  <si>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</si>
  <si>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</si>
  <si>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</si>
  <si>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</si>
  <si>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</si>
  <si>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</si>
  <si>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</si>
  <si>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</si>
  <si>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</si>
  <si>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</si>
  <si>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</si>
  <si>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</si>
  <si>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</si>
  <si>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</si>
  <si>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</si>
  <si>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</si>
  <si>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</si>
  <si>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</si>
  <si>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</si>
  <si>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</si>
  <si>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</si>
  <si>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</si>
  <si>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</si>
  <si>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</si>
  <si>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</si>
  <si>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</si>
  <si>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</si>
  <si>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</si>
  <si>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</si>
  <si>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</si>
  <si>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</si>
  <si>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</si>
  <si>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</si>
  <si>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</si>
  <si>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</si>
  <si>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</si>
  <si>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</si>
  <si>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</si>
  <si>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</si>
  <si>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</si>
  <si>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</si>
  <si>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</si>
  <si>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</si>
  <si>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</si>
  <si>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</si>
  <si>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</si>
  <si>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</si>
  <si>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</si>
  <si>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</si>
  <si>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</si>
  <si>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</si>
  <si>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</si>
  <si>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</si>
  <si>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</si>
  <si>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</si>
  <si>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</si>
  <si>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</si>
  <si>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</si>
  <si>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</si>
  <si>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</si>
  <si>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</si>
  <si>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</si>
  <si>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</si>
  <si>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</si>
  <si>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</si>
  <si>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</si>
  <si>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</si>
  <si>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</si>
  <si>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</si>
  <si>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</si>
  <si>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</si>
  <si>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</si>
  <si>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</si>
  <si>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</si>
  <si>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</si>
  <si>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</si>
  <si>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</si>
  <si>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</si>
  <si>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</si>
  <si>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</si>
  <si>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</si>
  <si>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</si>
  <si>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</si>
  <si>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</si>
  <si>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</si>
  <si>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</si>
  <si>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</si>
  <si>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</si>
  <si>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</si>
  <si>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</si>
  <si>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</si>
  <si>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</si>
  <si>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</si>
  <si>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</si>
  <si>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</si>
  <si>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</si>
  <si>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</si>
  <si>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</si>
  <si>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</si>
  <si>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</si>
  <si>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</si>
  <si>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</si>
  <si>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</si>
  <si>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</si>
  <si>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</si>
  <si>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</si>
  <si>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</si>
  <si>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</si>
  <si>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</si>
  <si>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</si>
  <si>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</si>
  <si>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</si>
  <si>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</si>
  <si>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</si>
  <si>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</si>
  <si>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</si>
  <si>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</si>
  <si>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</si>
  <si>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</si>
  <si>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</si>
  <si>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</si>
  <si>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</si>
  <si>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</si>
  <si>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</si>
  <si>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</si>
  <si>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</si>
  <si>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</si>
  <si>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</si>
  <si>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</si>
  <si>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</si>
  <si>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</si>
  <si>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</si>
  <si>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</si>
  <si>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</si>
  <si>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</si>
  <si>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</si>
  <si>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</si>
  <si>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</si>
  <si>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</si>
  <si>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</si>
  <si>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</si>
  <si>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</si>
  <si>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</si>
  <si>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</si>
  <si>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</si>
  <si>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</si>
  <si>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</si>
  <si>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</si>
  <si>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</si>
  <si>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</si>
  <si>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</si>
  <si>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</si>
  <si>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</si>
  <si>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</si>
  <si>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</si>
  <si>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</si>
  <si>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</si>
  <si>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</si>
  <si>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</si>
  <si>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</si>
  <si>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</si>
  <si>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</si>
  <si>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</si>
  <si>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</si>
  <si>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</si>
  <si>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</si>
  <si>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</si>
  <si>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</si>
  <si>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</si>
  <si>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</si>
  <si>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</si>
  <si>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</si>
  <si>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</si>
  <si>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</si>
  <si>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</si>
  <si>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</si>
  <si>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</si>
  <si>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</si>
  <si>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</si>
  <si>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</si>
  <si>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</si>
  <si>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</si>
  <si>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</si>
  <si>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</si>
  <si>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</si>
  <si>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</si>
  <si>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</si>
  <si>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</si>
  <si>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</si>
  <si>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</si>
  <si>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</si>
  <si>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</si>
  <si>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</si>
  <si>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</si>
  <si>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</si>
  <si>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</si>
  <si>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</si>
  <si>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</si>
  <si>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</si>
  <si>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</si>
  <si>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</si>
  <si>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</si>
  <si>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</si>
  <si>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</si>
  <si>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</si>
  <si>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</si>
  <si>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</si>
  <si>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</si>
  <si>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</si>
  <si>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</si>
  <si>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</si>
  <si>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</si>
  <si>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</si>
  <si>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</si>
  <si>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</si>
  <si>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</si>
  <si>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</si>
  <si>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</si>
  <si>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</si>
  <si>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</si>
  <si>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</si>
  <si>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</si>
  <si>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</si>
  <si>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</si>
  <si>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</si>
  <si>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</si>
  <si>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</si>
  <si>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</si>
  <si>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</si>
  <si>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</si>
  <si>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</si>
  <si>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</si>
  <si>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</si>
  <si>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</si>
  <si>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</si>
  <si>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</si>
  <si>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</si>
  <si>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</si>
  <si>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</si>
  <si>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</si>
  <si>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</si>
  <si>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</si>
  <si>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</si>
  <si>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</si>
  <si>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</si>
  <si>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</si>
  <si>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</si>
  <si>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</si>
  <si>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</si>
  <si>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</si>
  <si>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</si>
  <si>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</si>
  <si>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</si>
  <si>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</si>
  <si>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</si>
  <si>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</si>
  <si>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</si>
  <si>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</si>
  <si>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</si>
  <si>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</si>
  <si>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</si>
  <si>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</si>
  <si>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</si>
  <si>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</si>
  <si>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</si>
  <si>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</si>
  <si>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</si>
  <si>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</si>
  <si>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</si>
  <si>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</si>
  <si>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</si>
  <si>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</si>
  <si>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</si>
  <si>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</si>
  <si>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</si>
  <si>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</si>
  <si>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</si>
  <si>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</si>
  <si>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</si>
  <si>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</si>
  <si>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</si>
  <si>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</si>
  <si>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</si>
  <si>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</si>
  <si>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</si>
  <si>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</si>
  <si>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</si>
  <si>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</si>
  <si>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</si>
  <si>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</si>
  <si>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</si>
  <si>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</si>
  <si>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</si>
  <si>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</si>
  <si>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</si>
  <si>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</si>
  <si>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</si>
  <si>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</si>
  <si>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</si>
  <si>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</si>
  <si>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</si>
  <si>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</si>
  <si>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</si>
  <si>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</si>
  <si>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</si>
  <si>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</si>
  <si>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</si>
  <si>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</si>
  <si>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</si>
  <si>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</si>
  <si>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</si>
  <si>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</si>
  <si>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</si>
  <si>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</si>
  <si>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</si>
  <si>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</si>
  <si>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</si>
  <si>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</si>
  <si>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</si>
  <si>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</si>
  <si>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</si>
  <si>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</si>
  <si>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</si>
  <si>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</si>
  <si>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</si>
  <si>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</si>
  <si>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</si>
  <si>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</si>
  <si>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</si>
  <si>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</si>
  <si>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</si>
  <si>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</si>
  <si>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</si>
  <si>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</si>
  <si>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</si>
  <si>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</si>
  <si>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</si>
  <si>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</si>
  <si>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</si>
  <si>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</si>
  <si>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</si>
  <si>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</si>
  <si>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</si>
  <si>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</si>
  <si>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</si>
  <si>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</si>
  <si>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</si>
  <si>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</si>
  <si>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</si>
  <si>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</si>
  <si>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</si>
  <si>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</si>
  <si>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</si>
  <si>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</si>
  <si>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</si>
  <si>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</si>
  <si>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</si>
  <si>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</si>
  <si>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</si>
  <si>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</si>
  <si>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</si>
  <si>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</si>
  <si>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</si>
  <si>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</si>
  <si>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</si>
  <si>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</si>
  <si>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</si>
  <si>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</si>
  <si>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</si>
  <si>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</si>
  <si>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</si>
  <si>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</si>
  <si>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</si>
  <si>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</si>
  <si>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</si>
  <si>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</si>
  <si>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</si>
  <si>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</si>
  <si>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</si>
  <si>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</si>
  <si>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</si>
  <si>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</si>
  <si>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</si>
  <si>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</si>
  <si>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</si>
  <si>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</si>
  <si>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</si>
  <si>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</si>
  <si>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</si>
  <si>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</si>
  <si>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</si>
  <si>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</si>
  <si>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</si>
  <si>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</si>
  <si>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</si>
  <si>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</si>
  <si>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</si>
  <si>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</si>
  <si>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</si>
  <si>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</si>
  <si>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</si>
  <si>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</si>
  <si>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</si>
  <si>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</si>
  <si>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</si>
  <si>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</si>
  <si>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</si>
  <si>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</si>
  <si>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</si>
  <si>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</si>
  <si>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</si>
  <si>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</si>
  <si>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</si>
  <si>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</si>
  <si>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</si>
  <si>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</si>
  <si>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</si>
  <si>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</si>
  <si>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</si>
  <si>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</si>
  <si>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</si>
  <si>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</si>
  <si>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</si>
  <si>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</si>
  <si>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</si>
  <si>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</si>
  <si>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</si>
  <si>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</si>
  <si>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</si>
  <si>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</si>
  <si>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</si>
  <si>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</si>
  <si>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</si>
  <si>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</si>
  <si>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</si>
  <si>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</si>
  <si>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</si>
  <si>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</si>
  <si>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</si>
  <si>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</si>
  <si>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</si>
  <si>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</si>
  <si>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</si>
  <si>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</si>
  <si>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</si>
  <si>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</si>
  <si>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</si>
  <si>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</si>
  <si>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</si>
  <si>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</si>
  <si>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</si>
  <si>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</si>
  <si>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</si>
  <si>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</si>
  <si>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</si>
  <si>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</si>
  <si>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</si>
  <si>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</si>
  <si>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</si>
  <si>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</si>
  <si>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</si>
  <si>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</si>
  <si>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</si>
  <si>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</si>
  <si>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</si>
  <si>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</si>
  <si>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</si>
  <si>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</si>
  <si>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</si>
  <si>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</si>
  <si>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</si>
  <si>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</si>
  <si>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</si>
  <si>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</si>
  <si>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</si>
  <si>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</si>
  <si>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</si>
  <si>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</si>
  <si>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</si>
  <si>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</si>
  <si>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</si>
  <si>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</si>
  <si>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</si>
  <si>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</si>
  <si>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</si>
  <si>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</si>
  <si>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</si>
  <si>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</si>
  <si>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</si>
  <si>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</si>
  <si>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</si>
  <si>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</si>
  <si>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</si>
  <si>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</si>
  <si>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</si>
  <si>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</si>
  <si>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</si>
  <si>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</si>
  <si>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</si>
  <si>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</si>
  <si>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</si>
  <si>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</si>
  <si>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</si>
  <si>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</si>
  <si>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</si>
  <si>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</si>
  <si>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</si>
  <si>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</si>
  <si>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</si>
  <si>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</si>
  <si>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</si>
  <si>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</si>
  <si>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</si>
  <si>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</si>
  <si>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</si>
  <si>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</si>
  <si>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</si>
  <si>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</si>
  <si>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</si>
  <si>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</si>
  <si>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</si>
  <si>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</si>
  <si>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</si>
  <si>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</si>
  <si>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</si>
  <si>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</si>
  <si>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</si>
  <si>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</si>
  <si>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</si>
  <si>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</si>
  <si>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</si>
  <si>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</si>
  <si>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</si>
  <si>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</si>
  <si>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</si>
  <si>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</si>
  <si>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</si>
  <si>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</si>
  <si>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</si>
  <si>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</si>
  <si>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</si>
  <si>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</si>
  <si>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</si>
  <si>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</si>
  <si>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</si>
  <si>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</si>
  <si>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</si>
  <si>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</si>
  <si>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</si>
  <si>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</si>
  <si>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</si>
  <si>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</si>
  <si>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</si>
  <si>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</si>
  <si>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</si>
  <si>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</si>
  <si>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</si>
  <si>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</si>
  <si>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</si>
  <si>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</si>
  <si>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</si>
  <si>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</si>
  <si>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</si>
  <si>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</si>
  <si>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</si>
  <si>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</si>
  <si>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</si>
  <si>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</si>
  <si>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</si>
  <si>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</si>
  <si>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</si>
  <si>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</si>
  <si>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</si>
  <si>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</si>
  <si>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</si>
  <si>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</si>
  <si>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</si>
  <si>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</si>
  <si>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</si>
  <si>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</si>
  <si>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</si>
  <si>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</si>
  <si>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</si>
  <si>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</si>
  <si>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</si>
  <si>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</si>
  <si>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</si>
  <si>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</si>
  <si>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</si>
  <si>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</si>
  <si>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</si>
  <si>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</si>
  <si>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</si>
  <si>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</si>
  <si>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</si>
  <si>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</si>
  <si>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</si>
  <si>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</si>
  <si>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</si>
  <si>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</si>
  <si>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</si>
  <si>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</si>
  <si>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</si>
  <si>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</si>
  <si>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</si>
  <si>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</si>
  <si>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</si>
  <si>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</si>
  <si>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</si>
  <si>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</si>
  <si>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</si>
  <si>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</si>
  <si>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</si>
  <si>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</si>
  <si>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</si>
  <si>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</si>
  <si>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</si>
  <si>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</si>
  <si>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</si>
  <si>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</si>
  <si>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</si>
  <si>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</si>
  <si>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</si>
  <si>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</si>
  <si>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</si>
  <si>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</si>
  <si>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</si>
  <si>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</si>
  <si>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</si>
  <si>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</si>
  <si>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</si>
  <si>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</si>
  <si>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</si>
  <si>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</si>
  <si>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</si>
  <si>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</si>
  <si>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</si>
  <si>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</si>
  <si>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</si>
  <si>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</si>
  <si>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</si>
  <si>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</si>
  <si>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</si>
  <si>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</si>
  <si>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</si>
  <si>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</si>
  <si>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</si>
  <si>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</si>
  <si>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</si>
  <si>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</si>
  <si>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</si>
  <si>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</si>
  <si>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</si>
  <si>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</si>
  <si>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</si>
  <si>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</si>
  <si>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</si>
  <si>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</si>
  <si>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</si>
  <si>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</si>
  <si>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</si>
  <si>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</si>
  <si>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</si>
  <si>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</si>
  <si>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</si>
  <si>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</si>
  <si>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</si>
  <si>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</si>
  <si>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</si>
  <si>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</si>
  <si>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</si>
  <si>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</si>
  <si>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</si>
  <si>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</si>
  <si>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</si>
  <si>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</si>
  <si>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</si>
  <si>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</si>
  <si>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</si>
  <si>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</si>
  <si>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</si>
  <si>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</si>
  <si>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</si>
  <si>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</si>
  <si>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</si>
  <si>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</si>
  <si>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</si>
  <si>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</si>
  <si>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</si>
  <si>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</si>
  <si>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</si>
  <si>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</si>
  <si>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</si>
  <si>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</si>
  <si>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</si>
  <si>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</si>
  <si>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</si>
  <si>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</si>
  <si>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</si>
  <si>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</si>
  <si>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</si>
  <si>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</si>
  <si>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</si>
  <si>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</si>
  <si>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</si>
  <si>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</si>
  <si>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</si>
  <si>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</si>
  <si>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</si>
  <si>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</si>
  <si>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</si>
  <si>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</si>
  <si>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</si>
  <si>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</si>
  <si>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</si>
  <si>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</si>
  <si>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</si>
  <si>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</si>
  <si>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</si>
  <si>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</si>
  <si>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</si>
  <si>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</si>
  <si>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</si>
  <si>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</si>
  <si>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</si>
  <si>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</si>
  <si>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</si>
  <si>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</si>
  <si>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</si>
  <si>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</si>
  <si>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</si>
  <si>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</si>
  <si>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</si>
  <si>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</si>
  <si>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</si>
  <si>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</si>
  <si>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</si>
  <si>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</si>
  <si>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</si>
  <si>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</si>
  <si>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</si>
  <si>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</si>
  <si>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</si>
  <si>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</si>
  <si>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</si>
  <si>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</si>
  <si>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</si>
  <si>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</si>
  <si>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</si>
  <si>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</si>
  <si>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</si>
  <si>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</si>
  <si>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</si>
  <si>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</si>
  <si>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</si>
  <si>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</si>
  <si>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</si>
  <si>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</si>
  <si>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</si>
  <si>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</si>
  <si>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</si>
  <si>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</si>
  <si>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</si>
  <si>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</si>
  <si>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</si>
  <si>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</si>
  <si>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</si>
  <si>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</si>
  <si>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</si>
  <si>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</si>
  <si>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</si>
  <si>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</si>
  <si>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</si>
  <si>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</si>
  <si>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</si>
  <si>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</si>
  <si>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</si>
  <si>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</si>
  <si>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</si>
  <si>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</si>
  <si>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</si>
  <si>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</si>
  <si>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</si>
  <si>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</si>
  <si>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</si>
  <si>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</si>
  <si>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</si>
  <si>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</si>
  <si>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</si>
  <si>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</si>
  <si>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</si>
  <si>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</si>
  <si>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</si>
  <si>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</si>
  <si>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</si>
  <si>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</si>
  <si>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</si>
  <si>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</si>
  <si>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</si>
  <si>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</si>
  <si>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</si>
  <si>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</si>
  <si>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</si>
  <si>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</si>
  <si>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</si>
  <si>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</si>
  <si>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</si>
  <si>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</si>
  <si>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</si>
  <si>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</si>
  <si>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</si>
  <si>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</si>
  <si>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</si>
  <si>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</si>
  <si>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</si>
  <si>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</si>
  <si>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</si>
  <si>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</si>
  <si>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</si>
  <si>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</si>
  <si>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</si>
  <si>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</si>
  <si>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</si>
  <si>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</si>
  <si>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</si>
  <si>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</si>
  <si>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</si>
  <si>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</si>
  <si>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</si>
  <si>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</si>
  <si>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</si>
  <si>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</si>
  <si>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</si>
  <si>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</si>
  <si>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</si>
  <si>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</si>
  <si>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</si>
  <si>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</si>
  <si>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</si>
  <si>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</si>
  <si>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</si>
  <si>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</si>
  <si>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</si>
  <si>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</si>
  <si>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</si>
  <si>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</si>
  <si>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</si>
  <si>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</si>
  <si>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</si>
  <si>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</si>
  <si>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</si>
  <si>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</si>
  <si>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</si>
  <si>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</si>
  <si>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</si>
  <si>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</si>
  <si>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</si>
  <si>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</si>
  <si>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</si>
  <si>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</si>
  <si>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</si>
  <si>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</si>
  <si>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</si>
  <si>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</si>
  <si>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</si>
  <si>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</si>
  <si>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</si>
  <si>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</si>
  <si>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</si>
  <si>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</si>
  <si>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</si>
  <si>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</si>
  <si>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</si>
  <si>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</si>
  <si>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</si>
  <si>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</si>
  <si>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</si>
  <si>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</si>
  <si>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</si>
  <si>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</si>
  <si>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</si>
  <si>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</si>
  <si>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</si>
  <si>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</si>
  <si>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</si>
  <si>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</si>
  <si>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</si>
  <si>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</si>
  <si>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</si>
  <si>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</si>
  <si>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</si>
  <si>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</si>
  <si>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</si>
  <si>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</si>
  <si>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</si>
  <si>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</si>
  <si>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</si>
  <si>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</si>
  <si>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</si>
  <si>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</si>
  <si>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</si>
  <si>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</si>
  <si>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</si>
  <si>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</si>
  <si>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</si>
  <si>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</si>
  <si>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</si>
  <si>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</si>
  <si>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</si>
  <si>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</si>
  <si>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</si>
  <si>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</si>
  <si>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</si>
  <si>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</si>
  <si>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</si>
  <si>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</si>
  <si>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</si>
  <si>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</si>
  <si>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</si>
  <si>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</si>
  <si>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</si>
  <si>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</si>
  <si>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</si>
  <si>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</si>
  <si>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</si>
  <si>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</si>
  <si>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</si>
  <si>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</si>
  <si>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</si>
  <si>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</si>
  <si>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</si>
  <si>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</si>
  <si>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</si>
  <si>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</si>
  <si>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</si>
  <si>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</si>
  <si>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</si>
  <si>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</si>
  <si>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</si>
  <si>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</si>
  <si>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</si>
  <si>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</si>
  <si>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</si>
  <si>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</si>
  <si>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</si>
  <si>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</si>
  <si>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</si>
  <si>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</si>
  <si>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</si>
  <si>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</si>
  <si>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</si>
  <si>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</si>
  <si>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</si>
  <si>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</si>
  <si>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</si>
  <si>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</si>
  <si>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</si>
  <si>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</si>
  <si>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</si>
  <si>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</si>
  <si>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</si>
  <si>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</si>
  <si>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</si>
  <si>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</si>
  <si>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</si>
  <si>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</si>
  <si>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</si>
  <si>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</si>
  <si>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</si>
  <si>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</si>
  <si>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</si>
  <si>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</si>
  <si>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</si>
  <si>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</si>
  <si>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</si>
  <si>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</si>
  <si>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</si>
  <si>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</si>
  <si>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</si>
  <si>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</si>
  <si>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</si>
  <si>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</si>
  <si>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</si>
  <si>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</si>
  <si>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</si>
  <si>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</si>
  <si>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</si>
  <si>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</si>
  <si>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</si>
  <si>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</si>
  <si>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</si>
  <si>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</si>
  <si>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</si>
  <si>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</si>
  <si>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</si>
  <si>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</si>
  <si>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</si>
  <si>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</si>
  <si>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</si>
  <si>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</si>
  <si>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</si>
  <si>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</si>
  <si>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</si>
  <si>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</si>
  <si>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</si>
  <si>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</si>
  <si>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</si>
  <si>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</si>
  <si>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</si>
  <si>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</si>
  <si>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</si>
  <si>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</si>
  <si>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</si>
  <si>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</si>
  <si>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</si>
  <si>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</si>
  <si>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</si>
  <si>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</si>
  <si>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</si>
  <si>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</si>
  <si>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</si>
  <si>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</si>
  <si>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</si>
  <si>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</si>
  <si>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</si>
  <si>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</si>
  <si>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</si>
  <si>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</si>
  <si>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</si>
  <si>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</si>
  <si>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</si>
  <si>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</si>
  <si>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</si>
  <si>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</si>
  <si>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</si>
  <si>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</si>
  <si>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</si>
  <si>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</si>
  <si>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</si>
  <si>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</si>
  <si>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</si>
  <si>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</si>
  <si>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</si>
  <si>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</si>
  <si>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</si>
  <si>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</si>
  <si>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</si>
  <si>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</si>
  <si>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</si>
  <si>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</si>
  <si>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</si>
  <si>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</si>
  <si>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</si>
  <si>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</si>
  <si>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</si>
  <si>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</si>
  <si>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</si>
  <si>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</si>
  <si>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</si>
  <si>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</si>
  <si>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</si>
  <si>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</si>
  <si>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</si>
  <si>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</si>
  <si>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</si>
  <si>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</si>
  <si>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</si>
  <si>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</si>
  <si>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</si>
  <si>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</si>
  <si>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</si>
  <si>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</si>
  <si>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</si>
  <si>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</si>
  <si>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</si>
  <si>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</si>
  <si>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</si>
  <si>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</si>
  <si>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</si>
  <si>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</si>
  <si>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</si>
  <si>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</si>
  <si>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</si>
  <si>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</si>
  <si>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</si>
  <si>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</si>
  <si>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</si>
  <si>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</si>
  <si>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</si>
  <si>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</si>
  <si>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</si>
  <si>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</si>
  <si>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</si>
  <si>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</si>
  <si>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</si>
  <si>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</si>
  <si>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</si>
  <si>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</si>
  <si>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</si>
  <si>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</si>
  <si>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</si>
  <si>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</si>
  <si>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</si>
  <si>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</si>
  <si>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</si>
  <si>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</si>
  <si>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</si>
  <si>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</si>
  <si>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</si>
  <si>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</si>
  <si>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</si>
  <si>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</si>
  <si>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</si>
  <si>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</si>
  <si>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</si>
  <si>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</si>
  <si>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</si>
  <si>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</si>
  <si>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</si>
  <si>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</si>
  <si>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</si>
  <si>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</si>
  <si>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</si>
  <si>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</si>
  <si>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</si>
  <si>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</si>
  <si>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</si>
  <si>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</si>
  <si>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</si>
  <si>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</si>
  <si>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</si>
  <si>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</si>
  <si>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</si>
  <si>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</si>
  <si>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</si>
  <si>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</si>
  <si>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</si>
  <si>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</si>
  <si>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</si>
  <si>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</si>
  <si>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</si>
  <si>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</si>
  <si>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</si>
  <si>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</si>
  <si>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</si>
  <si>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</si>
  <si>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</si>
  <si>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</si>
  <si>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</si>
  <si>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</si>
  <si>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</si>
  <si>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</si>
  <si>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</si>
  <si>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</si>
  <si>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</si>
  <si>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</si>
  <si>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</si>
  <si>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</si>
  <si>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</si>
  <si>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</si>
  <si>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</si>
  <si>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</si>
  <si>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</si>
  <si>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</si>
  <si>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</si>
  <si>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</si>
  <si>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</si>
  <si>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</si>
  <si>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</si>
  <si>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</si>
  <si>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</si>
  <si>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</si>
  <si>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</si>
  <si>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</si>
  <si>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</si>
  <si>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</si>
  <si>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</si>
  <si>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</si>
  <si>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</si>
  <si>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</si>
  <si>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</si>
  <si>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</si>
  <si>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</si>
  <si>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</si>
  <si>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</si>
  <si>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</si>
  <si>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</si>
  <si>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</si>
  <si>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</si>
  <si>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</si>
  <si>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</si>
  <si>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</si>
  <si>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</si>
  <si>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</si>
  <si>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</si>
  <si>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</si>
  <si>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</si>
  <si>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</si>
  <si>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</si>
  <si>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</si>
  <si>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</si>
  <si>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</si>
  <si>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</si>
  <si>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</si>
  <si>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</si>
  <si>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</si>
  <si>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</si>
  <si>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</si>
  <si>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</si>
  <si>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</si>
  <si>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</si>
  <si>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</si>
  <si>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</si>
  <si>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</si>
  <si>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</si>
  <si>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</si>
  <si>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</si>
  <si>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</si>
  <si>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</si>
  <si>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</si>
  <si>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</si>
  <si>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</si>
  <si>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</si>
  <si>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</si>
  <si>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</si>
  <si>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</si>
  <si>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</si>
  <si>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</si>
  <si>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</si>
  <si>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</si>
  <si>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</si>
  <si>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</si>
  <si>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</si>
  <si>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</si>
  <si>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</si>
  <si>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</si>
  <si>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</si>
  <si>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</si>
  <si>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</si>
  <si>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</si>
  <si>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</si>
  <si>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</si>
  <si>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</si>
  <si>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</si>
  <si>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</si>
  <si>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</si>
  <si>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</si>
  <si>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</si>
  <si>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</si>
  <si>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</si>
  <si>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</si>
  <si>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</si>
  <si>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</si>
  <si>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</si>
  <si>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</si>
  <si>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</si>
  <si>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</si>
  <si>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</si>
  <si>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</si>
  <si>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</si>
  <si>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</si>
  <si>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</si>
  <si>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</si>
  <si>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</si>
  <si>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</si>
  <si>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</si>
  <si>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</si>
  <si>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</si>
  <si>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</si>
  <si>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</si>
  <si>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</si>
  <si>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</si>
  <si>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</si>
  <si>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</si>
  <si>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</si>
  <si>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</si>
  <si>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</si>
  <si>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</si>
  <si>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</si>
  <si>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</si>
  <si>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</si>
  <si>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</si>
  <si>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</si>
  <si>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</si>
  <si>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</si>
  <si>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</si>
  <si>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</si>
  <si>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</si>
  <si>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</si>
  <si>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</si>
  <si>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</si>
  <si>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</si>
  <si>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</si>
  <si>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</si>
  <si>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</si>
  <si>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</si>
  <si>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</si>
  <si>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</si>
  <si>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</si>
  <si>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</si>
  <si>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</si>
  <si>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</si>
  <si>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</si>
  <si>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</si>
  <si>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</si>
  <si>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</si>
  <si>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</si>
  <si>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</si>
  <si>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</si>
  <si>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</si>
  <si>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</si>
  <si>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</si>
  <si>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</si>
  <si>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</si>
  <si>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</si>
  <si>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</si>
  <si>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</si>
  <si>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</si>
  <si>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</si>
  <si>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</si>
  <si>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</si>
  <si>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</si>
  <si>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</si>
  <si>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</si>
  <si>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</si>
  <si>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</si>
  <si>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</si>
  <si>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</si>
  <si>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</si>
  <si>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</si>
  <si>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</si>
  <si>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</si>
  <si>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</si>
  <si>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</si>
  <si>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</si>
  <si>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</si>
  <si>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</si>
  <si>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</si>
  <si>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</si>
  <si>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</si>
  <si>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</si>
  <si>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</si>
  <si>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</si>
  <si>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</si>
  <si>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</si>
  <si>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</si>
  <si>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</si>
  <si>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</si>
  <si>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</si>
  <si>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</si>
  <si>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</si>
  <si>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</si>
  <si>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</si>
  <si>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</si>
  <si>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</si>
  <si>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</si>
  <si>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</si>
  <si>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</si>
  <si>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</si>
  <si>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</si>
  <si>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</si>
  <si>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</si>
  <si>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</si>
  <si>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</si>
  <si>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</si>
  <si>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</si>
  <si>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</si>
  <si>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</si>
  <si>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</si>
  <si>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</si>
  <si>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</si>
  <si>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</si>
  <si>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</si>
  <si>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</si>
  <si>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</si>
  <si>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</si>
  <si>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</si>
  <si>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</si>
  <si>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</si>
  <si>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</si>
  <si>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</si>
  <si>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</si>
  <si>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</si>
  <si>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</si>
  <si>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</si>
  <si>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</si>
  <si>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</si>
  <si>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</si>
  <si>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</si>
  <si>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</si>
  <si>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</si>
  <si>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</si>
  <si>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</si>
  <si>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</si>
  <si>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</si>
  <si>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</si>
  <si>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</si>
  <si>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</si>
  <si>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</si>
  <si>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</si>
  <si>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</si>
  <si>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</si>
  <si>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</si>
  <si>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</si>
  <si>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</si>
  <si>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</si>
  <si>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</si>
  <si>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</si>
  <si>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</si>
  <si>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</si>
  <si>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</si>
  <si>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</si>
  <si>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</si>
  <si>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</si>
  <si>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</si>
  <si>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</si>
  <si>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</si>
  <si>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</si>
  <si>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</si>
  <si>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</si>
  <si>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</si>
  <si>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</si>
  <si>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</si>
  <si>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</si>
  <si>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</si>
  <si>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</si>
  <si>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</si>
  <si>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</si>
  <si>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</si>
  <si>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</si>
  <si>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</si>
  <si>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</si>
  <si>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</si>
  <si>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</si>
  <si>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</si>
  <si>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</si>
  <si>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</si>
  <si>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</si>
  <si>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</si>
  <si>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</si>
  <si>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</si>
  <si>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</si>
  <si>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</si>
  <si>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</si>
  <si>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</si>
  <si>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</si>
  <si>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</si>
  <si>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</si>
  <si>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</si>
  <si>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</si>
  <si>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</si>
  <si>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</si>
  <si>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</si>
  <si>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</si>
  <si>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</si>
  <si>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</si>
  <si>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</si>
  <si>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</si>
  <si>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</si>
  <si>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</si>
  <si>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</si>
  <si>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</si>
  <si>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</si>
  <si>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</si>
  <si>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</si>
  <si>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</si>
  <si>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</si>
  <si>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</si>
  <si>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</si>
  <si>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</si>
  <si>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</si>
  <si>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</si>
  <si>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</si>
  <si>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</si>
  <si>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</si>
  <si>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</si>
  <si>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</si>
  <si>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</si>
  <si>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</si>
  <si>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</si>
  <si>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</si>
  <si>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</si>
  <si>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</si>
  <si>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</si>
  <si>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</si>
  <si>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</si>
  <si>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</si>
  <si>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</si>
  <si>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</si>
  <si>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</si>
  <si>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</si>
  <si>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</si>
  <si>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</si>
  <si>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</si>
  <si>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</si>
  <si>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</si>
  <si>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</si>
  <si>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</si>
  <si>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</si>
  <si>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</si>
  <si>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</si>
  <si>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</si>
  <si>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</si>
  <si>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</si>
  <si>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</si>
  <si>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</si>
  <si>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</si>
  <si>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</si>
  <si>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</si>
  <si>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</si>
  <si>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</si>
  <si>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</si>
  <si>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</si>
  <si>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</si>
  <si>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</si>
  <si>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</si>
  <si>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</si>
  <si>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</si>
  <si>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</si>
  <si>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</si>
  <si>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</si>
  <si>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</si>
  <si>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</si>
  <si>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</si>
  <si>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</si>
  <si>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</si>
  <si>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</si>
  <si>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</si>
  <si>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</si>
  <si>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</si>
  <si>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</si>
  <si>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</si>
  <si>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</si>
  <si>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</si>
  <si>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</si>
  <si>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</si>
  <si>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</si>
  <si>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</si>
  <si>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</si>
  <si>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</si>
  <si>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</si>
  <si>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</si>
  <si>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</si>
  <si>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</si>
  <si>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</si>
  <si>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</si>
  <si>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</si>
  <si>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</si>
  <si>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</si>
  <si>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</si>
  <si>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</si>
  <si>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</si>
  <si>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</si>
  <si>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</si>
  <si>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</si>
  <si>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</si>
  <si>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</si>
  <si>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</si>
  <si>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</si>
  <si>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</si>
  <si>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</si>
  <si>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</si>
  <si>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</si>
  <si>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</si>
  <si>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</si>
  <si>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</si>
  <si>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</si>
  <si>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</si>
  <si>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</si>
  <si>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</si>
  <si>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</si>
  <si>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</si>
  <si>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</si>
  <si>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</si>
  <si>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</si>
  <si>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</si>
  <si>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</si>
  <si>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</si>
  <si>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</si>
  <si>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</si>
  <si>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</si>
  <si>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</si>
  <si>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</si>
  <si>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</si>
  <si>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</si>
  <si>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</si>
  <si>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</si>
  <si>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</si>
  <si>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</si>
  <si>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</si>
  <si>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</si>
  <si>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</si>
  <si>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</si>
  <si>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</si>
  <si>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</si>
  <si>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</si>
  <si>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</si>
  <si>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</si>
  <si>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</si>
  <si>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</si>
  <si>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</si>
  <si>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</si>
  <si>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</si>
  <si>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</si>
  <si>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</si>
  <si>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</si>
  <si>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</si>
  <si>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</si>
  <si>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</si>
  <si>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</si>
  <si>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</si>
  <si>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</si>
  <si>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</si>
  <si>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</si>
  <si>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</si>
  <si>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</si>
  <si>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</si>
  <si>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</si>
  <si>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</si>
  <si>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</si>
  <si>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</si>
  <si>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</si>
  <si>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</si>
  <si>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</si>
  <si>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</si>
  <si>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</si>
  <si>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</si>
  <si>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</si>
  <si>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</si>
  <si>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</si>
  <si>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</si>
  <si>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</si>
  <si>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</si>
  <si>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</si>
  <si>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</si>
  <si>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</si>
  <si>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</si>
  <si>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</si>
  <si>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</si>
  <si>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</si>
  <si>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</si>
  <si>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</si>
  <si>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</si>
  <si>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</si>
  <si>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</si>
  <si>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</si>
  <si>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</si>
  <si>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</si>
  <si>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</si>
  <si>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</si>
  <si>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</si>
  <si>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</si>
  <si>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</si>
  <si>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</si>
  <si>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</si>
  <si>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</si>
  <si>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</si>
  <si>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</si>
  <si>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</si>
  <si>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</si>
  <si>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</si>
  <si>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</si>
  <si>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</si>
  <si>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</si>
  <si>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</si>
  <si>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</si>
  <si>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</si>
  <si>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</si>
  <si>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</si>
  <si>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</si>
  <si>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</si>
  <si>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</si>
  <si>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</si>
  <si>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</si>
  <si>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</si>
  <si>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</si>
  <si>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</si>
  <si>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</si>
  <si>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</si>
  <si>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</si>
  <si>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</si>
  <si>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</si>
  <si>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</si>
  <si>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</si>
  <si>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</si>
  <si>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</si>
  <si>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</si>
  <si>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</si>
  <si>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</si>
  <si>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</si>
  <si>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</si>
  <si>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</si>
  <si>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</si>
  <si>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</si>
  <si>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</si>
  <si>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</si>
  <si>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</si>
  <si>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</si>
  <si>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</si>
  <si>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</si>
  <si>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</si>
  <si>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</si>
  <si>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</si>
  <si>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</si>
  <si>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</si>
  <si>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</si>
  <si>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</si>
  <si>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</si>
  <si>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</si>
  <si>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</si>
  <si>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</si>
  <si>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</si>
  <si>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</si>
  <si>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</si>
  <si>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</si>
  <si>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</si>
  <si>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</si>
  <si>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</si>
  <si>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</si>
  <si>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</si>
  <si>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</si>
  <si>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</si>
  <si>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</si>
  <si>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</si>
  <si>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</si>
  <si>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</si>
  <si>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</si>
  <si>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</si>
  <si>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</si>
  <si>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</si>
  <si>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</si>
  <si>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</si>
  <si>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</si>
  <si>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</si>
  <si>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</si>
  <si>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</si>
  <si>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</si>
  <si>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</si>
  <si>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</si>
  <si>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</si>
  <si>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</si>
  <si>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</si>
  <si>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</si>
  <si>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</si>
  <si>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</si>
  <si>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</si>
  <si>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</si>
  <si>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</si>
  <si>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</si>
  <si>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</si>
  <si>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</si>
  <si>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</si>
  <si>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</si>
  <si>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</si>
  <si>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</si>
  <si>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</si>
  <si>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</si>
  <si>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</si>
  <si>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</si>
  <si>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</si>
  <si>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</si>
  <si>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</si>
  <si>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</si>
  <si>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</si>
  <si>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</si>
  <si>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</si>
  <si>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</si>
  <si>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</si>
  <si>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</si>
  <si>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</si>
  <si>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</si>
  <si>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</si>
  <si>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</si>
  <si>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</si>
  <si>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</si>
  <si>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</si>
  <si>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</si>
  <si>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</si>
  <si>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</si>
  <si>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</si>
  <si>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</si>
  <si>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</si>
  <si>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</si>
  <si>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</si>
  <si>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</si>
  <si>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</si>
  <si>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</si>
  <si>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</si>
  <si>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</si>
  <si>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</si>
  <si>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</si>
  <si>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</si>
  <si>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</si>
  <si>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</si>
  <si>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</si>
  <si>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</si>
  <si>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</si>
  <si>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</si>
  <si>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</si>
  <si>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</si>
  <si>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</si>
  <si>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</si>
  <si>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</si>
  <si>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</si>
  <si>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</si>
  <si>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</si>
  <si>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</si>
  <si>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</si>
  <si>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</si>
  <si>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</si>
  <si>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</si>
  <si>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</si>
  <si>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</si>
  <si>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</si>
  <si>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</si>
  <si>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</si>
  <si>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</si>
  <si>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</si>
  <si>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</si>
  <si>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</si>
  <si>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</si>
  <si>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</si>
  <si>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</si>
  <si>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</si>
  <si>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</si>
  <si>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</si>
  <si>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</si>
  <si>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</si>
  <si>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</si>
  <si>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</si>
  <si>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</si>
  <si>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</si>
  <si>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</si>
  <si>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</si>
  <si>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</si>
  <si>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</si>
  <si>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</si>
  <si>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</si>
  <si>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</si>
  <si>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</si>
  <si>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</si>
  <si>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</si>
  <si>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</si>
  <si>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</si>
  <si>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</si>
  <si>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</si>
  <si>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</si>
  <si>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</si>
  <si>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</si>
  <si>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</si>
  <si>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</si>
  <si>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</si>
  <si>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</si>
  <si>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</si>
  <si>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</si>
  <si>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</si>
  <si>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</si>
  <si>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</si>
  <si>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</si>
  <si>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</si>
  <si>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</si>
  <si>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</si>
  <si>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</si>
  <si>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</si>
  <si>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</si>
  <si>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</si>
  <si>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</si>
  <si>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</si>
  <si>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</si>
  <si>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</si>
  <si>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</si>
  <si>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</si>
  <si>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</si>
  <si>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</si>
  <si>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</si>
  <si>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</si>
  <si>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</si>
  <si>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</si>
  <si>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</si>
  <si>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</si>
  <si>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</si>
  <si>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</si>
  <si>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</si>
  <si>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</si>
  <si>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</si>
  <si>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</si>
  <si>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</si>
  <si>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</si>
  <si>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</si>
  <si>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</si>
  <si>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</si>
  <si>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</si>
  <si>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</si>
  <si>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</si>
  <si>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</si>
  <si>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</si>
  <si>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</si>
  <si>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</si>
  <si>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</si>
  <si>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</si>
  <si>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</si>
  <si>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</si>
  <si>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</si>
  <si>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</si>
  <si>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</si>
  <si>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</si>
  <si>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</si>
  <si>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</si>
  <si>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</si>
  <si>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</si>
  <si>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</si>
  <si>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</si>
  <si>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</si>
  <si>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</si>
  <si>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</si>
  <si>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</si>
  <si>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</si>
  <si>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</si>
  <si>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</si>
  <si>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</si>
  <si>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</si>
  <si>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</si>
  <si>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</si>
  <si>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</si>
  <si>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</si>
  <si>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</si>
  <si>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</si>
  <si>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</si>
  <si>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</si>
  <si>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</si>
  <si>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</si>
  <si>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</si>
  <si>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</si>
  <si>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</si>
  <si>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</si>
  <si>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</si>
  <si>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</si>
  <si>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</si>
  <si>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</si>
  <si>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</si>
  <si>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</si>
  <si>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</si>
  <si>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</si>
  <si>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</si>
  <si>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</si>
  <si>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</si>
  <si>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</si>
  <si>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</si>
  <si>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</si>
  <si>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</si>
  <si>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</si>
  <si>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</si>
  <si>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</si>
  <si>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</si>
  <si>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</si>
  <si>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</si>
  <si>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</si>
  <si>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</si>
  <si>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</si>
  <si>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</si>
  <si>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</si>
  <si>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</si>
  <si>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</si>
  <si>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</si>
  <si>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</si>
  <si>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</si>
  <si>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</si>
  <si>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</si>
  <si>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</si>
  <si>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</si>
  <si>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</si>
  <si>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</si>
  <si>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</si>
  <si>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</si>
  <si>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</si>
  <si>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</si>
  <si>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</si>
  <si>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</si>
  <si>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</si>
  <si>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</si>
  <si>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</si>
  <si>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</si>
  <si>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</si>
  <si>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</si>
  <si>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</si>
  <si>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</si>
  <si>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</si>
  <si>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</si>
  <si>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</si>
  <si>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</si>
  <si>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</si>
  <si>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</si>
  <si>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</si>
  <si>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</si>
  <si>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</si>
  <si>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</si>
  <si>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</si>
  <si>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</si>
  <si>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</si>
  <si>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</si>
  <si>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</si>
  <si>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</si>
  <si>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</si>
  <si>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</si>
  <si>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</si>
  <si>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</si>
  <si>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</si>
  <si>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</si>
  <si>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</si>
  <si>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</si>
  <si>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</si>
  <si>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</si>
  <si>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</si>
  <si>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</si>
  <si>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</si>
  <si>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</si>
  <si>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</si>
  <si>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</si>
  <si>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</si>
  <si>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</si>
  <si>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</si>
  <si>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</si>
  <si>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</si>
  <si>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</si>
  <si>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</si>
  <si>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</si>
  <si>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</si>
  <si>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</si>
  <si>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</si>
  <si>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</si>
  <si>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</si>
  <si>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</si>
  <si>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</si>
  <si>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</si>
  <si>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</si>
  <si>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</si>
  <si>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</si>
  <si>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</si>
  <si>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</si>
  <si>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</si>
  <si>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</si>
  <si>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</si>
  <si>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</si>
  <si>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</si>
  <si>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</si>
  <si>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</si>
  <si>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</si>
  <si>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</si>
  <si>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</si>
  <si>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</si>
  <si>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</si>
  <si>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</si>
  <si>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</si>
  <si>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</si>
  <si>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</si>
  <si>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</si>
  <si>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</si>
  <si>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</si>
  <si>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</si>
  <si>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</si>
  <si>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</si>
  <si>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</si>
  <si>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</si>
  <si>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</si>
  <si>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</si>
  <si>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</si>
  <si>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</si>
  <si>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</si>
  <si>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</si>
  <si>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</si>
  <si>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</si>
  <si>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</si>
  <si>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</si>
  <si>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</si>
  <si>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</si>
  <si>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</si>
  <si>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</si>
  <si>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</si>
  <si>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</si>
  <si>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</si>
  <si>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</si>
  <si>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</si>
  <si>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</si>
  <si>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</si>
  <si>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</si>
  <si>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</si>
  <si>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</si>
  <si>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</si>
  <si>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</si>
  <si>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</si>
  <si>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</si>
  <si>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</si>
  <si>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</si>
  <si>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</si>
  <si>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</si>
  <si>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</si>
  <si>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</si>
  <si>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</si>
  <si>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</si>
  <si>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</si>
  <si>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</si>
  <si>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</si>
  <si>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</si>
  <si>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</si>
  <si>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</si>
  <si>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</si>
  <si>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</si>
  <si>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</si>
  <si>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</si>
  <si>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</si>
  <si>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</si>
  <si>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</si>
  <si>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</si>
  <si>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</si>
  <si>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</si>
  <si>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</si>
  <si>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</si>
  <si>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</si>
  <si>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</si>
  <si>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</si>
  <si>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</si>
  <si>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</si>
  <si>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</si>
  <si>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</si>
  <si>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</si>
  <si>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</si>
  <si>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</si>
  <si>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</si>
  <si>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</si>
  <si>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</si>
  <si>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</si>
  <si>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</si>
  <si>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</si>
  <si>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</si>
  <si>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</si>
  <si>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</si>
  <si>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</si>
  <si>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</si>
  <si>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</si>
  <si>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</si>
  <si>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</si>
  <si>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</si>
  <si>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</si>
  <si>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</si>
  <si>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</si>
  <si>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</si>
  <si>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</si>
  <si>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</si>
  <si>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</si>
  <si>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</si>
  <si>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</si>
  <si>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</si>
  <si>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</si>
  <si>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</si>
  <si>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</si>
  <si>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</si>
  <si>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</si>
  <si>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</si>
  <si>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</si>
  <si>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</si>
  <si>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</si>
  <si>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</si>
  <si>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</si>
  <si>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</si>
  <si>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</si>
  <si>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</si>
  <si>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</si>
  <si>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</si>
  <si>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</si>
  <si>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</si>
  <si>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</si>
  <si>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</si>
  <si>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</si>
  <si>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</si>
  <si>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</si>
  <si>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</si>
  <si>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</si>
  <si>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</si>
  <si>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</si>
  <si>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</si>
  <si>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</si>
  <si>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</si>
  <si>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</si>
  <si>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</si>
  <si>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</si>
  <si>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</si>
  <si>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</si>
  <si>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</si>
  <si>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</si>
  <si>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</si>
  <si>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</si>
  <si>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</si>
  <si>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</si>
  <si>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</si>
  <si>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</si>
  <si>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</si>
  <si>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</si>
  <si>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</si>
  <si>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</si>
  <si>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</si>
  <si>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</si>
  <si>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</si>
  <si>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</si>
  <si>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</si>
  <si>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</si>
  <si>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</si>
  <si>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</si>
  <si>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</si>
  <si>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</si>
  <si>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</si>
  <si>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</si>
  <si>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</si>
  <si>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</si>
  <si>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</si>
  <si>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</si>
  <si>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</si>
  <si>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</si>
  <si>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</si>
  <si>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</si>
  <si>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</si>
  <si>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</si>
  <si>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</si>
  <si>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</si>
  <si>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</si>
  <si>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</si>
  <si>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</si>
  <si>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</si>
  <si>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</si>
  <si>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</si>
  <si>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</si>
  <si>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</si>
  <si>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</si>
  <si>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</si>
  <si>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</si>
  <si>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</si>
  <si>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</si>
  <si>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</si>
  <si>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</si>
  <si>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</si>
  <si>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</si>
  <si>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</si>
  <si>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</si>
  <si>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</si>
  <si>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</si>
  <si>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</si>
  <si>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</si>
  <si>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</si>
  <si>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</si>
  <si>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</si>
  <si>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</si>
  <si>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</si>
  <si>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</si>
  <si>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</si>
  <si>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</si>
  <si>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</si>
  <si>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</si>
  <si>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</si>
  <si>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</si>
  <si>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</si>
  <si>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</si>
  <si>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</si>
  <si>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</si>
  <si>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</si>
  <si>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</si>
  <si>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</si>
  <si>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</si>
  <si>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</si>
  <si>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</si>
  <si>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</si>
  <si>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</si>
  <si>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</si>
  <si>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</si>
  <si>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</si>
  <si>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</si>
  <si>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</si>
  <si>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</si>
  <si>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</si>
  <si>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</si>
  <si>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</si>
  <si>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</si>
  <si>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</si>
  <si>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</si>
  <si>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</si>
  <si>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</si>
  <si>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</si>
  <si>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</si>
  <si>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</si>
  <si>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</si>
  <si>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</si>
  <si>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</si>
  <si>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</si>
  <si>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</si>
  <si>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</si>
  <si>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</si>
  <si>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</si>
  <si>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</si>
  <si>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</si>
  <si>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</si>
  <si>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</si>
  <si>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</si>
  <si>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</si>
  <si>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</si>
  <si>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</si>
  <si>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</si>
  <si>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</si>
  <si>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</si>
  <si>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</si>
  <si>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</si>
  <si>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</si>
  <si>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</si>
  <si>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</si>
  <si>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</si>
  <si>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</si>
  <si>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</si>
  <si>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</si>
  <si>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</si>
  <si>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</si>
  <si>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</si>
  <si>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</si>
  <si>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</si>
  <si>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</si>
  <si>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</si>
  <si>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</si>
  <si>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</si>
  <si>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</si>
  <si>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</si>
  <si>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</si>
  <si>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</si>
  <si>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</si>
  <si>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</si>
  <si>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</si>
  <si>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</si>
  <si>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</si>
  <si>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</si>
  <si>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</si>
  <si>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</si>
  <si>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</si>
  <si>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</si>
  <si>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</si>
  <si>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</si>
  <si>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</si>
  <si>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</si>
  <si>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</si>
  <si>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</si>
  <si>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</si>
  <si>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</si>
  <si>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</si>
  <si>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</si>
  <si>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</si>
  <si>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</si>
  <si>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</si>
  <si>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</si>
  <si>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</si>
  <si>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</si>
  <si>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</si>
  <si>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</si>
  <si>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</si>
  <si>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</si>
  <si>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</si>
  <si>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</si>
  <si>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</si>
  <si>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</si>
  <si>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</si>
  <si>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</si>
  <si>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</si>
  <si>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</si>
  <si>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</si>
  <si>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</si>
  <si>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</si>
  <si>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</si>
  <si>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</si>
  <si>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</si>
  <si>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</si>
  <si>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</si>
  <si>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</si>
  <si>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</si>
  <si>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</si>
  <si>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</si>
  <si>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</si>
  <si>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</si>
  <si>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</si>
  <si>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</si>
  <si>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</si>
  <si>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</si>
  <si>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</si>
  <si>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</si>
  <si>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</si>
  <si>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</si>
  <si>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</si>
  <si>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</si>
  <si>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</si>
  <si>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</si>
  <si>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</si>
  <si>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</si>
  <si>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</si>
  <si>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</si>
  <si>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</si>
  <si>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</si>
  <si>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</si>
  <si>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</si>
  <si>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</si>
  <si>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</si>
  <si>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</si>
  <si>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</si>
  <si>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</si>
  <si>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</si>
  <si>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</si>
  <si>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</si>
  <si>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</si>
  <si>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</si>
  <si>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</si>
  <si>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</si>
  <si>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</si>
  <si>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</si>
  <si>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</si>
  <si>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</si>
  <si>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</si>
  <si>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</si>
  <si>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</si>
  <si>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</si>
  <si>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</si>
  <si>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</si>
  <si>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</si>
  <si>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</si>
  <si>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</si>
  <si>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</si>
  <si>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</si>
  <si>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</si>
  <si>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</si>
  <si>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</si>
  <si>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</si>
  <si>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</si>
  <si>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</si>
  <si>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</si>
  <si>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</si>
  <si>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</si>
  <si>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</si>
  <si>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</si>
  <si>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</si>
  <si>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</si>
  <si>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</si>
  <si>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</si>
  <si>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</si>
  <si>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</si>
  <si>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</si>
  <si>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</si>
  <si>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</si>
  <si>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</si>
  <si>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</si>
  <si>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</si>
  <si>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</si>
  <si>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</si>
  <si>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</si>
  <si>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</si>
  <si>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</si>
  <si>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</si>
  <si>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</si>
  <si>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</si>
  <si>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</si>
  <si>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</si>
  <si>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</si>
  <si>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</si>
  <si>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</si>
  <si>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</si>
  <si>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</si>
  <si>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</si>
  <si>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</si>
  <si>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</si>
  <si>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</si>
  <si>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</si>
  <si>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</si>
  <si>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</si>
  <si>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</si>
  <si>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</si>
  <si>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</si>
  <si>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</si>
  <si>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</si>
  <si>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</si>
  <si>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</si>
  <si>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</si>
  <si>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</si>
  <si>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</si>
  <si>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</si>
  <si>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</si>
  <si>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</si>
  <si>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</si>
  <si>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</si>
  <si>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</si>
  <si>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</si>
  <si>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</si>
  <si>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</si>
  <si>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</si>
  <si>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</si>
  <si>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</si>
  <si>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</si>
  <si>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</si>
  <si>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</si>
  <si>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</si>
  <si>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</si>
  <si>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</si>
  <si>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</si>
  <si>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</si>
  <si>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</si>
  <si>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</si>
  <si>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</si>
  <si>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</si>
  <si>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</si>
  <si>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</si>
  <si>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</si>
  <si>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</si>
  <si>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</si>
  <si>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</si>
  <si>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</si>
  <si>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</si>
  <si>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</si>
  <si>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</si>
  <si>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</si>
  <si>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</si>
  <si>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</si>
  <si>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</si>
  <si>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</si>
  <si>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</si>
  <si>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</si>
  <si>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</si>
  <si>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</si>
  <si>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</si>
  <si>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</si>
  <si>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</si>
  <si>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</si>
  <si>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</si>
  <si>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</si>
  <si>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</si>
  <si>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</si>
  <si>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</si>
  <si>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</si>
  <si>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</si>
  <si>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</si>
  <si>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</si>
  <si>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</si>
  <si>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</si>
  <si>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</si>
  <si>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</si>
  <si>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</si>
  <si>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</si>
  <si>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</si>
  <si>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</si>
  <si>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</si>
  <si>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</si>
  <si>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</si>
  <si>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</si>
  <si>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</si>
  <si>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</si>
  <si>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</si>
  <si>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</si>
  <si>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</si>
  <si>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</si>
  <si>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</si>
  <si>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</si>
  <si>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</si>
  <si>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</si>
  <si>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</si>
  <si>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</si>
  <si>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</si>
  <si>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</si>
  <si>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</si>
  <si>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</si>
  <si>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</si>
  <si>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</si>
  <si>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</si>
  <si>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</si>
  <si>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</si>
  <si>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</si>
  <si>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</si>
  <si>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</si>
  <si>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</si>
  <si>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</si>
  <si>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</si>
  <si>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</si>
  <si>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</si>
  <si>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</si>
  <si>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</si>
  <si>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</si>
  <si>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</si>
  <si>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</si>
  <si>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</si>
  <si>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</si>
  <si>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</si>
  <si>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</si>
  <si>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</si>
  <si>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</si>
  <si>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</si>
  <si>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</si>
  <si>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</si>
  <si>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</si>
  <si>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</si>
  <si>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</si>
  <si>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</si>
  <si>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</si>
  <si>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</si>
  <si>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</si>
  <si>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</si>
  <si>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</si>
  <si>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</si>
  <si>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</si>
  <si>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</si>
  <si>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</si>
  <si>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</si>
  <si>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</si>
  <si>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</si>
  <si>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</si>
  <si>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</si>
  <si>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</si>
  <si>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</si>
  <si>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</si>
  <si>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</si>
  <si>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</si>
  <si>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</si>
  <si>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</si>
  <si>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</si>
  <si>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</si>
  <si>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</si>
  <si>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</si>
  <si>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</si>
  <si>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</si>
  <si>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</si>
  <si>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</si>
  <si>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</si>
  <si>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</si>
  <si>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</si>
  <si>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</si>
  <si>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</si>
  <si>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</si>
  <si>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</si>
  <si>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</si>
  <si>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</si>
  <si>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</si>
  <si>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</si>
  <si>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</si>
  <si>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</si>
  <si>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</si>
  <si>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</si>
  <si>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</si>
  <si>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</si>
  <si>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</si>
  <si>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</si>
  <si>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</si>
  <si>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</si>
  <si>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</si>
  <si>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</si>
  <si>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</si>
  <si>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</si>
  <si>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</si>
  <si>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</si>
  <si>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</si>
  <si>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</si>
  <si>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</si>
  <si>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</si>
  <si>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</si>
  <si>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</si>
  <si>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</si>
  <si>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</si>
  <si>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</si>
  <si>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</si>
  <si>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</si>
  <si>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</si>
  <si>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</si>
  <si>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</si>
  <si>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</si>
  <si>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</si>
  <si>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</si>
  <si>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</si>
  <si>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</si>
  <si>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</si>
  <si>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</si>
  <si>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</si>
  <si>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</si>
  <si>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</si>
  <si>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</si>
  <si>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</si>
  <si>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</si>
  <si>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</si>
  <si>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</si>
  <si>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</si>
  <si>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</si>
  <si>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</si>
  <si>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</si>
  <si>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</si>
  <si>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</si>
  <si>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</si>
  <si>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</si>
  <si>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</si>
  <si>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</si>
  <si>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</si>
  <si>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</si>
  <si>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</si>
  <si>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</si>
  <si>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</si>
  <si>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</si>
  <si>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</si>
  <si>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</si>
  <si>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</si>
  <si>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</si>
  <si>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</si>
  <si>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</si>
  <si>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</si>
  <si>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</si>
  <si>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</si>
  <si>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</si>
  <si>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</si>
  <si>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</si>
  <si>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</si>
  <si>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</si>
  <si>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</si>
  <si>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</si>
  <si>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</si>
  <si>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</si>
  <si>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</si>
  <si>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</si>
  <si>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</si>
  <si>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</si>
  <si>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</si>
  <si>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</si>
  <si>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</si>
  <si>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</si>
  <si>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</si>
  <si>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</si>
  <si>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</si>
  <si>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</si>
  <si>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</si>
  <si>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</si>
  <si>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</si>
  <si>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</si>
  <si>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</si>
  <si>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</si>
  <si>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</si>
  <si>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</si>
  <si>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</si>
  <si>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</si>
  <si>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</si>
  <si>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</si>
  <si>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</si>
  <si>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</si>
  <si>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</si>
  <si>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</si>
  <si>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</si>
  <si>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</si>
  <si>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</si>
  <si>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</si>
  <si>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</si>
  <si>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</si>
  <si>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</si>
  <si>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</si>
  <si>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</si>
  <si>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</si>
  <si>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</si>
  <si>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</si>
  <si>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</si>
  <si>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</si>
  <si>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</si>
  <si>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</si>
  <si>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</si>
  <si>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</si>
  <si>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</si>
  <si>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</si>
  <si>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</si>
  <si>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</si>
  <si>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</si>
  <si>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</si>
  <si>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</si>
  <si>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</si>
  <si>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</si>
  <si>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</si>
  <si>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</si>
  <si>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</si>
  <si>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</si>
  <si>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</si>
  <si>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</si>
  <si>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</si>
  <si>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</si>
  <si>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</si>
  <si>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</si>
  <si>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</si>
  <si>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</si>
  <si>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</si>
  <si>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</si>
  <si>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</si>
  <si>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</si>
  <si>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</si>
  <si>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</si>
  <si>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</si>
  <si>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</si>
  <si>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</si>
  <si>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</si>
  <si>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</si>
  <si>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</si>
  <si>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</si>
  <si>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</si>
  <si>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</si>
  <si>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</si>
  <si>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</si>
  <si>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</si>
  <si>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</si>
  <si>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</si>
  <si>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</si>
  <si>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</si>
  <si>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</si>
  <si>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</si>
  <si>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</si>
  <si>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</si>
  <si>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</si>
  <si>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</si>
  <si>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</si>
  <si>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</si>
  <si>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</si>
  <si>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</si>
  <si>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</si>
  <si>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</si>
  <si>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</si>
  <si>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</si>
  <si>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</si>
  <si>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</si>
  <si>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</si>
  <si>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</si>
  <si>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</si>
  <si>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</si>
  <si>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</si>
  <si>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</si>
  <si>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</si>
  <si>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</si>
  <si>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</si>
  <si>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</si>
  <si>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</si>
  <si>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</si>
  <si>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</si>
  <si>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</si>
  <si>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</si>
  <si>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</si>
  <si>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</si>
  <si>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</si>
  <si>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</si>
  <si>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</si>
  <si>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</si>
  <si>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</si>
  <si>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</si>
  <si>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</si>
  <si>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</si>
  <si>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</si>
  <si>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</si>
  <si>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</si>
  <si>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</si>
  <si>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</si>
  <si>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</si>
  <si>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</si>
  <si>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</si>
  <si>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</si>
  <si>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</si>
  <si>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</si>
  <si>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</si>
  <si>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</si>
  <si>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</si>
  <si>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</si>
  <si>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</si>
  <si>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</si>
  <si>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</si>
  <si>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</si>
  <si>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</si>
  <si>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</si>
  <si>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</si>
  <si>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</si>
  <si>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</si>
  <si>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</si>
  <si>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</si>
  <si>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</si>
  <si>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</si>
  <si>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</si>
  <si>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</si>
  <si>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</si>
  <si>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</si>
  <si>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</si>
  <si>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</si>
  <si>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</si>
  <si>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</si>
  <si>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</si>
  <si>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</si>
  <si>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</si>
  <si>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</si>
  <si>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</si>
  <si>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</si>
  <si>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</si>
  <si>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</si>
  <si>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</si>
  <si>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</si>
  <si>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</si>
  <si>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</si>
  <si>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</si>
  <si>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</si>
  <si>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</si>
  <si>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</si>
  <si>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</si>
  <si>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</si>
  <si>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</si>
  <si>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</si>
  <si>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</si>
  <si>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</si>
  <si>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</si>
  <si>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</si>
  <si>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</si>
  <si>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</si>
  <si>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</si>
  <si>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</si>
  <si>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</si>
  <si>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</si>
  <si>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</si>
  <si>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</si>
  <si>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</si>
  <si>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</si>
  <si>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</si>
  <si>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</si>
  <si>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</si>
  <si>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</si>
  <si>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</si>
  <si>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</si>
  <si>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</si>
  <si>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</si>
  <si>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</si>
  <si>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</si>
  <si>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</si>
  <si>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</si>
  <si>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</si>
  <si>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</si>
  <si>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</si>
  <si>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</si>
  <si>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</si>
  <si>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</si>
  <si>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</si>
  <si>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</si>
  <si>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</si>
  <si>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</si>
  <si>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</si>
  <si>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</si>
  <si>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</si>
  <si>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</si>
  <si>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</si>
  <si>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</si>
  <si>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</si>
  <si>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</si>
  <si>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</si>
  <si>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</si>
  <si>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</si>
  <si>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</si>
  <si>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</si>
  <si>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</si>
  <si>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</si>
  <si>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</si>
  <si>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</si>
  <si>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</si>
  <si>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</si>
  <si>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</si>
  <si>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</si>
  <si>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</si>
  <si>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</si>
  <si>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</si>
  <si>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</si>
  <si>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</si>
  <si>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</si>
  <si>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</si>
  <si>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</si>
  <si>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</si>
  <si>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</si>
  <si>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</si>
  <si>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</si>
  <si>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</si>
  <si>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</si>
  <si>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</si>
  <si>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</si>
  <si>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</si>
  <si>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</si>
  <si>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</si>
  <si>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</si>
  <si>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</si>
  <si>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</si>
  <si>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</si>
  <si>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</si>
  <si>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</si>
  <si>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</si>
  <si>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</si>
  <si>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</si>
  <si>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</si>
  <si>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</si>
  <si>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</si>
  <si>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</si>
  <si>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</si>
  <si>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</si>
  <si>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</si>
  <si>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</si>
  <si>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</si>
  <si>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</si>
  <si>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</si>
  <si>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</si>
  <si>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</si>
  <si>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</si>
  <si>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</si>
  <si>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</si>
  <si>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</si>
  <si>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</si>
  <si>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</si>
  <si>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</si>
  <si>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</si>
  <si>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</si>
  <si>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</si>
  <si>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</si>
  <si>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</si>
  <si>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</si>
  <si>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</si>
  <si>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</si>
  <si>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</si>
  <si>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</si>
  <si>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</si>
  <si>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</si>
  <si>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</si>
  <si>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</si>
  <si>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</si>
  <si>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</si>
  <si>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</si>
  <si>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</si>
  <si>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</si>
  <si>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</si>
  <si>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</si>
  <si>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</si>
  <si>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</si>
  <si>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</si>
  <si>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</si>
  <si>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</si>
  <si>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</si>
  <si>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</si>
  <si>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</si>
  <si>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</si>
  <si>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</si>
  <si>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</si>
  <si>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</si>
  <si>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</si>
  <si>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</si>
  <si>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</si>
  <si>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</si>
  <si>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</si>
  <si>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</si>
  <si>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</si>
  <si>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</si>
  <si>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</si>
  <si>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</si>
  <si>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</si>
  <si>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</si>
  <si>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</si>
  <si>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</si>
  <si>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</si>
  <si>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</si>
  <si>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</si>
  <si>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</si>
  <si>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</si>
  <si>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</si>
  <si>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</si>
  <si>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</si>
  <si>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</si>
  <si>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</si>
  <si>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</si>
  <si>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</si>
  <si>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</si>
  <si>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</si>
  <si>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</si>
  <si>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</si>
  <si>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</si>
  <si>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</si>
  <si>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</si>
  <si>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</si>
  <si>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</si>
  <si>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</si>
  <si>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</si>
  <si>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</si>
  <si>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</si>
  <si>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</si>
  <si>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</si>
  <si>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</si>
  <si>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</si>
  <si>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</si>
  <si>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</si>
  <si>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</si>
  <si>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</si>
  <si>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</si>
  <si>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</si>
  <si>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</si>
  <si>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</si>
  <si>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</si>
  <si>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</si>
  <si>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</si>
  <si>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</si>
  <si>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</si>
  <si>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</si>
  <si>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</si>
  <si>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</si>
  <si>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</si>
  <si>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</si>
  <si>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</si>
  <si>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</si>
  <si>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</si>
  <si>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</si>
  <si>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</si>
  <si>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</si>
  <si>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</si>
  <si>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</si>
  <si>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</si>
  <si>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</si>
  <si>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</si>
  <si>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</si>
  <si>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</si>
  <si>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</si>
  <si>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</si>
  <si>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</si>
  <si>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</si>
  <si>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</si>
  <si>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</si>
  <si>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</si>
  <si>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</si>
  <si>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</si>
  <si>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</si>
  <si>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</si>
  <si>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</si>
  <si>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</si>
  <si>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</si>
  <si>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</si>
  <si>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</si>
  <si>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</si>
  <si>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</si>
  <si>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</si>
  <si>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</si>
  <si>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</si>
  <si>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</si>
  <si>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</si>
  <si>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</si>
  <si>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</si>
  <si>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</si>
  <si>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</si>
  <si>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</si>
  <si>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</si>
  <si>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</si>
  <si>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</si>
  <si>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</si>
  <si>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</si>
  <si>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</si>
  <si>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</si>
  <si>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</si>
  <si>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</si>
  <si>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</si>
  <si>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</si>
  <si>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</si>
  <si>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</si>
  <si>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</si>
  <si>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</si>
  <si>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</si>
  <si>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</si>
  <si>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</si>
  <si>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</si>
  <si>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</si>
  <si>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</si>
  <si>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</si>
  <si>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</si>
  <si>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</si>
  <si>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</si>
  <si>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</si>
  <si>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</si>
  <si>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</si>
  <si>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</si>
  <si>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</si>
  <si>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</si>
  <si>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</si>
  <si>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</si>
  <si>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</si>
  <si>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</si>
  <si>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</si>
  <si>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</si>
  <si>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</si>
  <si>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</si>
  <si>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</si>
  <si>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</si>
  <si>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</si>
  <si>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</si>
  <si>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</si>
  <si>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</si>
  <si>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CHECKED BY FURUNO TECHNICIAN 12 MAR 2021</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</si>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</sst>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322</v>
      </c>
      <c r="B10" s="31" t="s">
        <v>33</v>
      </c>
      <c r="C10" s="31" t="s">
        <v>34</v>
      </c>
      <c r="D10" s="20" t="s">
        <v>2</v>
      </c>
      <c r="E10" s="7">
        <v>41565</v>
      </c>
      <c r="F10" s="7">
        <f>'No.6 Hatch Cover'!F10</f>
        <v>44557</v>
      </c>
      <c r="G10" s="13"/>
      <c r="H10" s="8">
        <f>EDATE(F10-1,1)</f>
        <v>44587</v>
      </c>
      <c r="I10" s="11">
        <f t="shared" ca="1" si="0"/>
        <v>17</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251</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251</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251</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251</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251</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251</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67</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251</v>
      </c>
      <c r="J44" s="9" t="str">
        <f t="shared" ca="1" si="1"/>
        <v>NOT DUE</v>
      </c>
      <c r="K44" s="14"/>
      <c r="L44" s="10"/>
    </row>
    <row r="45" spans="1:12" ht="25.5" customHeight="1" x14ac:dyDescent="0.25">
      <c r="A45" s="9" t="s">
        <v>3172</v>
      </c>
      <c r="B45" s="31" t="s">
        <v>2269</v>
      </c>
      <c r="C45" s="58" t="s">
        <v>2270</v>
      </c>
      <c r="D45" s="60" t="s">
        <v>589</v>
      </c>
      <c r="E45" s="7">
        <v>41565</v>
      </c>
      <c r="F45" s="7">
        <f>'No.6 Hatch Cover'!F45</f>
        <v>44569</v>
      </c>
      <c r="G45" s="7"/>
      <c r="H45" s="8">
        <f>DATE(YEAR(F45),MONTH(F45),DAY(F45)+7)</f>
        <v>44576</v>
      </c>
      <c r="I45" s="11">
        <f t="shared" ca="1" si="0"/>
        <v>6</v>
      </c>
      <c r="J45" s="9" t="str">
        <f t="shared" ca="1" si="1"/>
        <v>NOT DUE</v>
      </c>
      <c r="K45" s="29"/>
      <c r="L45" s="61"/>
    </row>
    <row r="46" spans="1:12" x14ac:dyDescent="0.25">
      <c r="A46" s="9" t="s">
        <v>3173</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3174</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44492</v>
      </c>
      <c r="G8" s="13"/>
      <c r="H8" s="8">
        <f>DATE(YEAR(F8),MONTH(F8)+3,DAY(F8)-1)</f>
        <v>44583</v>
      </c>
      <c r="I8" s="11">
        <f ca="1">IF(ISBLANK(H8),"",H8-DATE(YEAR(NOW()),MONTH(NOW()),DAY(NOW())))</f>
        <v>13</v>
      </c>
      <c r="J8" s="9" t="str">
        <f ca="1">IF(I8="","",IF(I8&lt;0,"OVERDUE","NOT DUE"))</f>
        <v>NOT DUE</v>
      </c>
      <c r="K8" s="31"/>
      <c r="L8" s="10"/>
    </row>
    <row r="9" spans="1:12" x14ac:dyDescent="0.25">
      <c r="A9" s="9" t="s">
        <v>2998</v>
      </c>
      <c r="B9" s="31" t="s">
        <v>2855</v>
      </c>
      <c r="C9" s="31" t="s">
        <v>2856</v>
      </c>
      <c r="D9" s="20" t="s">
        <v>2854</v>
      </c>
      <c r="E9" s="7">
        <v>41565</v>
      </c>
      <c r="F9" s="7">
        <f>F8</f>
        <v>44492</v>
      </c>
      <c r="G9" s="13"/>
      <c r="H9" s="8">
        <f>DATE(YEAR(F9),MONTH(F9)+3,DAY(F9)-1)</f>
        <v>44583</v>
      </c>
      <c r="I9" s="11">
        <f ca="1">IF(ISBLANK(H9),"",H9-DATE(YEAR(NOW()),MONTH(NOW()),DAY(NOW())))</f>
        <v>13</v>
      </c>
      <c r="J9" s="9" t="str">
        <f ca="1">IF(I9="","",IF(I9&lt;0,"OVERDUE","NOT DUE"))</f>
        <v>NOT DUE</v>
      </c>
      <c r="K9" s="31"/>
      <c r="L9" s="10"/>
    </row>
    <row r="10" spans="1:12" x14ac:dyDescent="0.25">
      <c r="A10" s="9" t="s">
        <v>2999</v>
      </c>
      <c r="B10" s="31" t="s">
        <v>2857</v>
      </c>
      <c r="C10" s="31" t="s">
        <v>2856</v>
      </c>
      <c r="D10" s="20" t="s">
        <v>2854</v>
      </c>
      <c r="E10" s="7">
        <v>41565</v>
      </c>
      <c r="F10" s="7">
        <f>F9</f>
        <v>44492</v>
      </c>
      <c r="G10" s="13"/>
      <c r="H10" s="8">
        <f>DATE(YEAR(F10),MONTH(F10)+3,DAY(F10)-1)</f>
        <v>44583</v>
      </c>
      <c r="I10" s="11">
        <f ca="1">IF(ISBLANK(H10),"",H10-DATE(YEAR(NOW()),MONTH(NOW()),DAY(NOW())))</f>
        <v>13</v>
      </c>
      <c r="J10" s="9" t="str">
        <f ca="1">IF(I10="","",IF(I10&lt;0,"OVERDUE","NOT DUE"))</f>
        <v>NOT DUE</v>
      </c>
      <c r="K10" s="31"/>
      <c r="L10" s="10"/>
    </row>
    <row r="11" spans="1:12" x14ac:dyDescent="0.25">
      <c r="A11" s="9" t="s">
        <v>3000</v>
      </c>
      <c r="B11" s="31" t="s">
        <v>2760</v>
      </c>
      <c r="C11" s="31" t="s">
        <v>2858</v>
      </c>
      <c r="D11" s="20" t="s">
        <v>2854</v>
      </c>
      <c r="E11" s="7">
        <v>41565</v>
      </c>
      <c r="F11" s="7">
        <f>F10</f>
        <v>44492</v>
      </c>
      <c r="G11" s="13"/>
      <c r="H11" s="8">
        <f>DATE(YEAR(F11),MONTH(F11)+3,DAY(F11)-1)</f>
        <v>44583</v>
      </c>
      <c r="I11" s="11">
        <f ca="1">IF(ISBLANK(H11),"",H11-DATE(YEAR(NOW()),MONTH(NOW()),DAY(NOW())))</f>
        <v>13</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48</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48</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48</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48</v>
      </c>
      <c r="J8" s="9" t="str">
        <f ca="1">IF(I8="","",IF(I8&lt;0,"OVERDUE","NOT DUE"))</f>
        <v>NOT DUE</v>
      </c>
      <c r="K8" s="31"/>
      <c r="L8" s="10"/>
    </row>
    <row r="9" spans="1:12" x14ac:dyDescent="0.25">
      <c r="A9" s="9" t="s">
        <v>2989</v>
      </c>
      <c r="B9" s="31" t="s">
        <v>2866</v>
      </c>
      <c r="C9" s="31" t="s">
        <v>2867</v>
      </c>
      <c r="D9" s="20" t="s">
        <v>1557</v>
      </c>
      <c r="E9" s="7">
        <v>41565</v>
      </c>
      <c r="F9" s="7">
        <v>44554</v>
      </c>
      <c r="G9" s="7"/>
      <c r="H9" s="8">
        <f>EDATE(F9-1,1)</f>
        <v>44584</v>
      </c>
      <c r="I9" s="11">
        <f ca="1">IF(ISBLANK(H9),"",H9-DATE(YEAR(NOW()),MONTH(NOW()),DAY(NOW())))</f>
        <v>14</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48</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44498</v>
      </c>
      <c r="G8" s="13"/>
      <c r="H8" s="8">
        <f>DATE(YEAR(F8),MONTH(F8)+3,DAY(F8)-1)</f>
        <v>44589</v>
      </c>
      <c r="I8" s="11">
        <f ca="1">IF(ISBLANK(H8),"",H8-DATE(YEAR(NOW()),MONTH(NOW()),DAY(NOW())))</f>
        <v>19</v>
      </c>
      <c r="J8" s="9" t="str">
        <f ca="1">IF(I8="","",IF(I8&lt;0,"OVERDUE","NOT DUE"))</f>
        <v>NOT DUE</v>
      </c>
      <c r="K8" s="31"/>
      <c r="L8" s="10"/>
    </row>
    <row r="9" spans="1:12" x14ac:dyDescent="0.25">
      <c r="A9" s="9" t="s">
        <v>2986</v>
      </c>
      <c r="B9" s="31" t="s">
        <v>1880</v>
      </c>
      <c r="C9" s="31" t="s">
        <v>2871</v>
      </c>
      <c r="D9" s="20" t="s">
        <v>1557</v>
      </c>
      <c r="E9" s="7">
        <v>41565</v>
      </c>
      <c r="F9" s="7">
        <v>44554</v>
      </c>
      <c r="G9" s="7"/>
      <c r="H9" s="8">
        <f>EDATE(F9-1,1)</f>
        <v>44584</v>
      </c>
      <c r="I9" s="11">
        <f ca="1">IF(ISBLANK(H9),"",H9-DATE(YEAR(NOW()),MONTH(NOW()),DAY(NOW())))</f>
        <v>14</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88</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88</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88</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44555</v>
      </c>
      <c r="G8" s="13"/>
      <c r="H8" s="8">
        <f>EDATE(F8-1,1)</f>
        <v>44585</v>
      </c>
      <c r="I8" s="11">
        <f t="shared" ref="I8:I22" ca="1" si="0">IF(ISBLANK(H8),"",H8-DATE(YEAR(NOW()),MONTH(NOW()),DAY(NOW())))</f>
        <v>15</v>
      </c>
      <c r="J8" s="9" t="str">
        <f t="shared" ref="J8:J22" ca="1" si="1">IF(I8="","",IF(I8&lt;0,"OVERDUE","NOT DUE"))</f>
        <v>NOT DUE</v>
      </c>
      <c r="K8" s="31"/>
      <c r="L8" s="10" t="s">
        <v>2825</v>
      </c>
    </row>
    <row r="9" spans="1:12" ht="38.25" x14ac:dyDescent="0.25">
      <c r="A9" s="9" t="s">
        <v>2966</v>
      </c>
      <c r="B9" s="31" t="s">
        <v>1888</v>
      </c>
      <c r="C9" s="42" t="s">
        <v>2877</v>
      </c>
      <c r="D9" s="20" t="s">
        <v>589</v>
      </c>
      <c r="E9" s="7">
        <v>41565</v>
      </c>
      <c r="F9" s="7">
        <v>44569</v>
      </c>
      <c r="G9" s="13"/>
      <c r="H9" s="8">
        <f>DATE(YEAR(F9),MONTH(F9),DAY(F9)+7)</f>
        <v>44576</v>
      </c>
      <c r="I9" s="11">
        <f t="shared" ca="1" si="0"/>
        <v>6</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257</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630</v>
      </c>
      <c r="J11" s="9" t="str">
        <f t="shared" ca="1" si="1"/>
        <v>NOT DUE</v>
      </c>
      <c r="K11" s="31"/>
      <c r="L11" s="10" t="s">
        <v>2825</v>
      </c>
    </row>
    <row r="12" spans="1:12" x14ac:dyDescent="0.25">
      <c r="A12" s="9" t="s">
        <v>2969</v>
      </c>
      <c r="B12" s="31" t="s">
        <v>1626</v>
      </c>
      <c r="C12" s="31" t="s">
        <v>1858</v>
      </c>
      <c r="D12" s="20" t="s">
        <v>1557</v>
      </c>
      <c r="E12" s="7">
        <v>41565</v>
      </c>
      <c r="F12" s="7">
        <f>F8</f>
        <v>44555</v>
      </c>
      <c r="G12" s="13"/>
      <c r="H12" s="8">
        <f>EDATE(F12-1,1)</f>
        <v>44585</v>
      </c>
      <c r="I12" s="11">
        <f t="shared" ca="1" si="0"/>
        <v>15</v>
      </c>
      <c r="J12" s="9" t="str">
        <f t="shared" ca="1" si="1"/>
        <v>NOT DUE</v>
      </c>
      <c r="K12" s="31"/>
      <c r="L12" s="10" t="s">
        <v>2825</v>
      </c>
    </row>
    <row r="13" spans="1:12" ht="15" customHeight="1" x14ac:dyDescent="0.25">
      <c r="A13" s="9" t="s">
        <v>2970</v>
      </c>
      <c r="B13" s="31" t="s">
        <v>2879</v>
      </c>
      <c r="C13" s="31" t="s">
        <v>1857</v>
      </c>
      <c r="D13" s="20" t="s">
        <v>1557</v>
      </c>
      <c r="E13" s="7">
        <v>41565</v>
      </c>
      <c r="F13" s="7">
        <f>F8</f>
        <v>44555</v>
      </c>
      <c r="G13" s="13"/>
      <c r="H13" s="8">
        <f>EDATE(F13-1,1)</f>
        <v>44585</v>
      </c>
      <c r="I13" s="11">
        <f t="shared" ca="1" si="0"/>
        <v>15</v>
      </c>
      <c r="J13" s="9" t="str">
        <f t="shared" ca="1" si="1"/>
        <v>NOT DUE</v>
      </c>
      <c r="K13" s="31"/>
      <c r="L13" s="10" t="s">
        <v>2880</v>
      </c>
    </row>
    <row r="14" spans="1:12" ht="38.25" x14ac:dyDescent="0.25">
      <c r="A14" s="9" t="s">
        <v>2971</v>
      </c>
      <c r="B14" s="31" t="s">
        <v>1635</v>
      </c>
      <c r="C14" s="31" t="s">
        <v>1894</v>
      </c>
      <c r="D14" s="20" t="s">
        <v>1557</v>
      </c>
      <c r="E14" s="7">
        <v>41565</v>
      </c>
      <c r="F14" s="7">
        <f>F8</f>
        <v>44555</v>
      </c>
      <c r="G14" s="13"/>
      <c r="H14" s="8">
        <f>EDATE(F14-1,1)</f>
        <v>44585</v>
      </c>
      <c r="I14" s="11">
        <f t="shared" ca="1" si="0"/>
        <v>15</v>
      </c>
      <c r="J14" s="9" t="str">
        <f t="shared" ca="1" si="1"/>
        <v>NOT DUE</v>
      </c>
      <c r="K14" s="31"/>
      <c r="L14" s="10" t="s">
        <v>3239</v>
      </c>
    </row>
    <row r="15" spans="1:12" ht="29.25" customHeight="1" x14ac:dyDescent="0.25">
      <c r="A15" s="9" t="s">
        <v>2972</v>
      </c>
      <c r="B15" s="36" t="s">
        <v>2881</v>
      </c>
      <c r="C15" s="53" t="s">
        <v>2882</v>
      </c>
      <c r="D15" s="37" t="s">
        <v>1557</v>
      </c>
      <c r="E15" s="7">
        <v>41565</v>
      </c>
      <c r="F15" s="7">
        <f>F8</f>
        <v>44555</v>
      </c>
      <c r="G15" s="13"/>
      <c r="H15" s="8">
        <f>EDATE(F15-1,1)</f>
        <v>44585</v>
      </c>
      <c r="I15" s="11">
        <f t="shared" ca="1" si="0"/>
        <v>15</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85</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774</v>
      </c>
      <c r="J17" s="9" t="str">
        <f t="shared" ca="1" si="1"/>
        <v>NOT DUE</v>
      </c>
      <c r="K17" s="31"/>
      <c r="L17" s="10" t="s">
        <v>2825</v>
      </c>
    </row>
    <row r="18" spans="1:12" ht="27.75" customHeight="1" x14ac:dyDescent="0.25">
      <c r="A18" s="9" t="s">
        <v>2975</v>
      </c>
      <c r="B18" s="38" t="s">
        <v>2884</v>
      </c>
      <c r="C18" s="38" t="s">
        <v>2882</v>
      </c>
      <c r="D18" s="39" t="s">
        <v>1557</v>
      </c>
      <c r="E18" s="7">
        <v>41565</v>
      </c>
      <c r="F18" s="7">
        <f>F8</f>
        <v>44555</v>
      </c>
      <c r="G18" s="13"/>
      <c r="H18" s="8">
        <f>EDATE(F18-1,1)</f>
        <v>44585</v>
      </c>
      <c r="I18" s="11">
        <f t="shared" ca="1" si="0"/>
        <v>15</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241</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774</v>
      </c>
      <c r="J20" s="9" t="str">
        <f t="shared" ca="1" si="1"/>
        <v>NOT DUE</v>
      </c>
      <c r="K20" s="31"/>
      <c r="L20" s="10" t="s">
        <v>2825</v>
      </c>
    </row>
    <row r="21" spans="1:12" x14ac:dyDescent="0.25">
      <c r="A21" s="9" t="s">
        <v>2978</v>
      </c>
      <c r="B21" s="79" t="s">
        <v>2885</v>
      </c>
      <c r="C21" s="124" t="s">
        <v>1857</v>
      </c>
      <c r="D21" s="80" t="s">
        <v>1557</v>
      </c>
      <c r="E21" s="7">
        <v>41565</v>
      </c>
      <c r="F21" s="7">
        <f>F8</f>
        <v>44555</v>
      </c>
      <c r="G21" s="13"/>
      <c r="H21" s="8">
        <f>EDATE(F21-1,1)</f>
        <v>44585</v>
      </c>
      <c r="I21" s="11">
        <f t="shared" ca="1" si="0"/>
        <v>15</v>
      </c>
      <c r="J21" s="9" t="str">
        <f t="shared" ca="1" si="1"/>
        <v>NOT DUE</v>
      </c>
      <c r="K21" s="31"/>
      <c r="L21" s="10" t="s">
        <v>2886</v>
      </c>
    </row>
    <row r="22" spans="1:12" ht="38.25" x14ac:dyDescent="0.25">
      <c r="A22" s="9" t="s">
        <v>2979</v>
      </c>
      <c r="B22" s="79" t="s">
        <v>2887</v>
      </c>
      <c r="C22" s="124" t="s">
        <v>2888</v>
      </c>
      <c r="D22" s="80" t="s">
        <v>1557</v>
      </c>
      <c r="E22" s="7">
        <v>41565</v>
      </c>
      <c r="F22" s="7">
        <f>F8</f>
        <v>44555</v>
      </c>
      <c r="G22" s="13"/>
      <c r="H22" s="8">
        <f>EDATE(F22-1,1)</f>
        <v>44585</v>
      </c>
      <c r="I22" s="11">
        <f t="shared" ca="1" si="0"/>
        <v>15</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3268</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19"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44555</v>
      </c>
      <c r="G8" s="13"/>
      <c r="H8" s="8">
        <f>EDATE(F8-1,1)</f>
        <v>44585</v>
      </c>
      <c r="I8" s="11">
        <f t="shared" ref="I8:I24" ca="1" si="0">IF(ISBLANK(H8),"",H8-DATE(YEAR(NOW()),MONTH(NOW()),DAY(NOW())))</f>
        <v>15</v>
      </c>
      <c r="J8" s="9" t="str">
        <f t="shared" ref="J8:J24" ca="1" si="1">IF(I8="","",IF(I8&lt;0,"OVERDUE","NOT DUE"))</f>
        <v>NOT DUE</v>
      </c>
      <c r="K8" s="31"/>
      <c r="L8" s="10" t="s">
        <v>2825</v>
      </c>
    </row>
    <row r="9" spans="1:12" ht="38.25" x14ac:dyDescent="0.25">
      <c r="A9" s="9" t="s">
        <v>2948</v>
      </c>
      <c r="B9" s="31" t="s">
        <v>1888</v>
      </c>
      <c r="C9" s="42" t="s">
        <v>2877</v>
      </c>
      <c r="D9" s="20" t="s">
        <v>589</v>
      </c>
      <c r="E9" s="7">
        <v>41565</v>
      </c>
      <c r="F9" s="7">
        <v>44569</v>
      </c>
      <c r="G9" s="13"/>
      <c r="H9" s="8">
        <f>DATE(YEAR(F9),MONTH(F9),DAY(F9)+7)</f>
        <v>44576</v>
      </c>
      <c r="I9" s="11">
        <f t="shared" ca="1" si="0"/>
        <v>6</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257</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630</v>
      </c>
      <c r="J11" s="9" t="str">
        <f t="shared" ca="1" si="1"/>
        <v>NOT DUE</v>
      </c>
      <c r="K11" s="31"/>
      <c r="L11" s="10" t="s">
        <v>2825</v>
      </c>
    </row>
    <row r="12" spans="1:12" x14ac:dyDescent="0.25">
      <c r="A12" s="9" t="s">
        <v>2951</v>
      </c>
      <c r="B12" s="31" t="s">
        <v>1626</v>
      </c>
      <c r="C12" s="31" t="s">
        <v>1858</v>
      </c>
      <c r="D12" s="20" t="s">
        <v>1557</v>
      </c>
      <c r="E12" s="7">
        <v>41565</v>
      </c>
      <c r="F12" s="7">
        <f>F8</f>
        <v>44555</v>
      </c>
      <c r="G12" s="13"/>
      <c r="H12" s="8">
        <f>EDATE(F12-1,1)</f>
        <v>44585</v>
      </c>
      <c r="I12" s="11">
        <f t="shared" ca="1" si="0"/>
        <v>15</v>
      </c>
      <c r="J12" s="9" t="str">
        <f t="shared" ca="1" si="1"/>
        <v>NOT DUE</v>
      </c>
      <c r="K12" s="31"/>
      <c r="L12" s="10" t="s">
        <v>2825</v>
      </c>
    </row>
    <row r="13" spans="1:12" ht="25.5" x14ac:dyDescent="0.25">
      <c r="A13" s="9" t="s">
        <v>2952</v>
      </c>
      <c r="B13" s="31" t="s">
        <v>1627</v>
      </c>
      <c r="C13" s="31" t="s">
        <v>1855</v>
      </c>
      <c r="D13" s="20" t="s">
        <v>1557</v>
      </c>
      <c r="E13" s="7">
        <v>41565</v>
      </c>
      <c r="F13" s="7">
        <f>F8</f>
        <v>44555</v>
      </c>
      <c r="G13" s="13"/>
      <c r="H13" s="8">
        <f>EDATE(F13-1,1)</f>
        <v>44585</v>
      </c>
      <c r="I13" s="11">
        <f t="shared" ca="1" si="0"/>
        <v>15</v>
      </c>
      <c r="J13" s="9" t="str">
        <f t="shared" ca="1" si="1"/>
        <v>NOT DUE</v>
      </c>
      <c r="K13" s="31"/>
      <c r="L13" s="10" t="s">
        <v>2825</v>
      </c>
    </row>
    <row r="14" spans="1:12" x14ac:dyDescent="0.25">
      <c r="A14" s="9" t="s">
        <v>2953</v>
      </c>
      <c r="B14" s="31" t="s">
        <v>1628</v>
      </c>
      <c r="C14" s="31" t="s">
        <v>1856</v>
      </c>
      <c r="D14" s="20" t="s">
        <v>1557</v>
      </c>
      <c r="E14" s="7">
        <v>41565</v>
      </c>
      <c r="F14" s="7">
        <f>F8</f>
        <v>44555</v>
      </c>
      <c r="G14" s="13"/>
      <c r="H14" s="8">
        <f>EDATE(F14-1,1)</f>
        <v>44585</v>
      </c>
      <c r="I14" s="11">
        <f t="shared" ca="1" si="0"/>
        <v>15</v>
      </c>
      <c r="J14" s="9" t="str">
        <f t="shared" ca="1" si="1"/>
        <v>NOT DUE</v>
      </c>
      <c r="K14" s="31"/>
      <c r="L14" s="10" t="s">
        <v>2825</v>
      </c>
    </row>
    <row r="15" spans="1:12" ht="25.5" x14ac:dyDescent="0.25">
      <c r="A15" s="9" t="s">
        <v>2954</v>
      </c>
      <c r="B15" s="31" t="s">
        <v>2889</v>
      </c>
      <c r="C15" s="31" t="s">
        <v>2890</v>
      </c>
      <c r="D15" s="20" t="s">
        <v>1557</v>
      </c>
      <c r="E15" s="7">
        <v>41565</v>
      </c>
      <c r="F15" s="7">
        <f>F8</f>
        <v>44555</v>
      </c>
      <c r="G15" s="13"/>
      <c r="H15" s="8">
        <f>EDATE(F15-1,1)</f>
        <v>44585</v>
      </c>
      <c r="I15" s="11">
        <f t="shared" ca="1" si="0"/>
        <v>15</v>
      </c>
      <c r="J15" s="9" t="str">
        <f t="shared" ca="1" si="1"/>
        <v>NOT DUE</v>
      </c>
      <c r="K15" s="31"/>
      <c r="L15" s="10" t="s">
        <v>2825</v>
      </c>
    </row>
    <row r="16" spans="1:12" x14ac:dyDescent="0.25">
      <c r="A16" s="9" t="s">
        <v>2955</v>
      </c>
      <c r="B16" s="31" t="s">
        <v>1636</v>
      </c>
      <c r="C16" s="42" t="s">
        <v>1893</v>
      </c>
      <c r="D16" s="20" t="s">
        <v>589</v>
      </c>
      <c r="E16" s="7">
        <v>41565</v>
      </c>
      <c r="F16" s="7">
        <f>F9</f>
        <v>44569</v>
      </c>
      <c r="G16" s="13"/>
      <c r="H16" s="8">
        <f>DATE(YEAR(F16),MONTH(F16),DAY(F16)+7)</f>
        <v>44576</v>
      </c>
      <c r="I16" s="11">
        <f t="shared" ca="1" si="0"/>
        <v>6</v>
      </c>
      <c r="J16" s="9" t="str">
        <f t="shared" ca="1" si="1"/>
        <v>NOT DUE</v>
      </c>
      <c r="K16" s="31"/>
      <c r="L16" s="10" t="s">
        <v>2825</v>
      </c>
    </row>
    <row r="17" spans="1:12" ht="38.25" x14ac:dyDescent="0.25">
      <c r="A17" s="9" t="s">
        <v>2956</v>
      </c>
      <c r="B17" s="31" t="s">
        <v>3144</v>
      </c>
      <c r="C17" s="31" t="s">
        <v>1806</v>
      </c>
      <c r="D17" s="20" t="s">
        <v>1557</v>
      </c>
      <c r="E17" s="7">
        <v>41565</v>
      </c>
      <c r="F17" s="7">
        <f>F8</f>
        <v>44555</v>
      </c>
      <c r="G17" s="13"/>
      <c r="H17" s="8">
        <f t="shared" ref="H17:H24" si="2">EDATE(F17-1,1)</f>
        <v>44585</v>
      </c>
      <c r="I17" s="11">
        <f t="shared" ca="1" si="0"/>
        <v>15</v>
      </c>
      <c r="J17" s="9" t="str">
        <f t="shared" ca="1" si="1"/>
        <v>NOT DUE</v>
      </c>
      <c r="K17" s="31"/>
      <c r="L17" s="10" t="s">
        <v>2825</v>
      </c>
    </row>
    <row r="18" spans="1:12" ht="40.5" customHeight="1" x14ac:dyDescent="0.25">
      <c r="A18" s="9" t="s">
        <v>2957</v>
      </c>
      <c r="B18" s="79" t="s">
        <v>2891</v>
      </c>
      <c r="C18" s="31" t="s">
        <v>1806</v>
      </c>
      <c r="D18" s="37" t="s">
        <v>1557</v>
      </c>
      <c r="E18" s="7">
        <v>41565</v>
      </c>
      <c r="F18" s="7">
        <f>F8</f>
        <v>44555</v>
      </c>
      <c r="G18" s="13"/>
      <c r="H18" s="8">
        <f t="shared" si="2"/>
        <v>44585</v>
      </c>
      <c r="I18" s="11">
        <f t="shared" ca="1" si="0"/>
        <v>15</v>
      </c>
      <c r="J18" s="9" t="str">
        <f t="shared" ca="1" si="1"/>
        <v>NOT DUE</v>
      </c>
      <c r="K18" s="31"/>
      <c r="L18" s="10" t="s">
        <v>2825</v>
      </c>
    </row>
    <row r="19" spans="1:12" ht="24" customHeight="1" x14ac:dyDescent="0.25">
      <c r="A19" s="9" t="s">
        <v>2958</v>
      </c>
      <c r="B19" s="79" t="s">
        <v>2892</v>
      </c>
      <c r="C19" s="31" t="s">
        <v>2890</v>
      </c>
      <c r="D19" s="39" t="s">
        <v>1557</v>
      </c>
      <c r="E19" s="7">
        <v>41565</v>
      </c>
      <c r="F19" s="7">
        <f>F8</f>
        <v>44555</v>
      </c>
      <c r="G19" s="13"/>
      <c r="H19" s="8">
        <f t="shared" si="2"/>
        <v>44585</v>
      </c>
      <c r="I19" s="11">
        <f t="shared" ca="1" si="0"/>
        <v>15</v>
      </c>
      <c r="J19" s="9" t="str">
        <f t="shared" ca="1" si="1"/>
        <v>NOT DUE</v>
      </c>
      <c r="K19" s="31"/>
      <c r="L19" s="10" t="s">
        <v>2825</v>
      </c>
    </row>
    <row r="20" spans="1:12" ht="51" x14ac:dyDescent="0.25">
      <c r="A20" s="9" t="s">
        <v>2959</v>
      </c>
      <c r="B20" s="79" t="s">
        <v>2893</v>
      </c>
      <c r="C20" s="31" t="s">
        <v>1806</v>
      </c>
      <c r="D20" s="37" t="s">
        <v>1557</v>
      </c>
      <c r="E20" s="7">
        <v>41565</v>
      </c>
      <c r="F20" s="7">
        <f>F8</f>
        <v>44555</v>
      </c>
      <c r="G20" s="13"/>
      <c r="H20" s="8">
        <f t="shared" si="2"/>
        <v>44585</v>
      </c>
      <c r="I20" s="11">
        <f t="shared" ca="1" si="0"/>
        <v>15</v>
      </c>
      <c r="J20" s="9" t="str">
        <f t="shared" ca="1" si="1"/>
        <v>NOT DUE</v>
      </c>
      <c r="K20" s="31"/>
      <c r="L20" s="10" t="s">
        <v>2825</v>
      </c>
    </row>
    <row r="21" spans="1:12" ht="38.25" x14ac:dyDescent="0.25">
      <c r="A21" s="9" t="s">
        <v>2960</v>
      </c>
      <c r="B21" s="79" t="s">
        <v>2894</v>
      </c>
      <c r="C21" s="79" t="s">
        <v>2890</v>
      </c>
      <c r="D21" s="39" t="s">
        <v>1557</v>
      </c>
      <c r="E21" s="7">
        <v>41565</v>
      </c>
      <c r="F21" s="7">
        <f>F8</f>
        <v>44555</v>
      </c>
      <c r="G21" s="13"/>
      <c r="H21" s="8">
        <f t="shared" si="2"/>
        <v>44585</v>
      </c>
      <c r="I21" s="11">
        <f t="shared" ca="1" si="0"/>
        <v>15</v>
      </c>
      <c r="J21" s="9" t="str">
        <f t="shared" ca="1" si="1"/>
        <v>NOT DUE</v>
      </c>
      <c r="K21" s="31"/>
      <c r="L21" s="10" t="s">
        <v>2825</v>
      </c>
    </row>
    <row r="22" spans="1:12" ht="25.5" x14ac:dyDescent="0.25">
      <c r="A22" s="9" t="s">
        <v>2961</v>
      </c>
      <c r="B22" s="79" t="s">
        <v>2895</v>
      </c>
      <c r="C22" s="31" t="s">
        <v>2896</v>
      </c>
      <c r="D22" s="37" t="s">
        <v>1557</v>
      </c>
      <c r="E22" s="7">
        <v>41565</v>
      </c>
      <c r="F22" s="7">
        <f>F8</f>
        <v>44555</v>
      </c>
      <c r="G22" s="13"/>
      <c r="H22" s="8">
        <f t="shared" si="2"/>
        <v>44585</v>
      </c>
      <c r="I22" s="11">
        <f t="shared" ca="1" si="0"/>
        <v>15</v>
      </c>
      <c r="J22" s="9" t="str">
        <f t="shared" ca="1" si="1"/>
        <v>NOT DUE</v>
      </c>
      <c r="K22" s="31"/>
      <c r="L22" s="10" t="s">
        <v>2825</v>
      </c>
    </row>
    <row r="23" spans="1:12" x14ac:dyDescent="0.25">
      <c r="A23" s="9" t="s">
        <v>2962</v>
      </c>
      <c r="B23" s="79" t="s">
        <v>2897</v>
      </c>
      <c r="C23" s="79" t="s">
        <v>2898</v>
      </c>
      <c r="D23" s="39" t="s">
        <v>1557</v>
      </c>
      <c r="E23" s="7">
        <v>41565</v>
      </c>
      <c r="F23" s="7">
        <f>F8</f>
        <v>44555</v>
      </c>
      <c r="G23" s="13"/>
      <c r="H23" s="8">
        <f t="shared" si="2"/>
        <v>44585</v>
      </c>
      <c r="I23" s="11">
        <f t="shared" ca="1" si="0"/>
        <v>15</v>
      </c>
      <c r="J23" s="9" t="str">
        <f t="shared" ca="1" si="1"/>
        <v>NOT DUE</v>
      </c>
      <c r="K23" s="31"/>
      <c r="L23" s="10" t="s">
        <v>2825</v>
      </c>
    </row>
    <row r="24" spans="1:12" x14ac:dyDescent="0.25">
      <c r="A24" s="9" t="s">
        <v>2963</v>
      </c>
      <c r="B24" s="79" t="s">
        <v>2899</v>
      </c>
      <c r="C24" s="79" t="s">
        <v>2898</v>
      </c>
      <c r="D24" s="37" t="s">
        <v>1557</v>
      </c>
      <c r="E24" s="7">
        <v>41565</v>
      </c>
      <c r="F24" s="7">
        <f>F8</f>
        <v>44555</v>
      </c>
      <c r="G24" s="13"/>
      <c r="H24" s="8">
        <f t="shared" si="2"/>
        <v>44585</v>
      </c>
      <c r="I24" s="11">
        <f t="shared" ca="1" si="0"/>
        <v>15</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3270</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44555</v>
      </c>
      <c r="G8" s="13"/>
      <c r="H8" s="8">
        <f>EDATE(F8-1,1)</f>
        <v>44585</v>
      </c>
      <c r="I8" s="11">
        <f t="shared" ref="I8:I15" ca="1" si="0">IF(ISBLANK(H8),"",H8-DATE(YEAR(NOW()),MONTH(NOW()),DAY(NOW())))</f>
        <v>15</v>
      </c>
      <c r="J8" s="9" t="str">
        <f t="shared" ref="J8:J15" ca="1" si="1">IF(I8="","",IF(I8&lt;0,"OVERDUE","NOT DUE"))</f>
        <v>NOT DUE</v>
      </c>
      <c r="K8" s="31"/>
      <c r="L8" s="10" t="s">
        <v>2825</v>
      </c>
    </row>
    <row r="9" spans="1:12" ht="38.25" x14ac:dyDescent="0.25">
      <c r="A9" s="9" t="s">
        <v>2939</v>
      </c>
      <c r="B9" s="31" t="s">
        <v>1888</v>
      </c>
      <c r="C9" s="42" t="s">
        <v>2877</v>
      </c>
      <c r="D9" s="20" t="s">
        <v>589</v>
      </c>
      <c r="E9" s="7">
        <v>41565</v>
      </c>
      <c r="F9" s="7">
        <v>44569</v>
      </c>
      <c r="G9" s="13"/>
      <c r="H9" s="8">
        <f>DATE(YEAR(F9),MONTH(F9),DAY(F9)+7)</f>
        <v>44576</v>
      </c>
      <c r="I9" s="11">
        <f t="shared" ca="1" si="0"/>
        <v>6</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257</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630</v>
      </c>
      <c r="J11" s="9" t="str">
        <f t="shared" ca="1" si="1"/>
        <v>NOT DUE</v>
      </c>
      <c r="K11" s="31"/>
      <c r="L11" s="10" t="s">
        <v>2825</v>
      </c>
    </row>
    <row r="12" spans="1:12" x14ac:dyDescent="0.25">
      <c r="A12" s="9" t="s">
        <v>2942</v>
      </c>
      <c r="B12" s="31" t="s">
        <v>1626</v>
      </c>
      <c r="C12" s="31" t="s">
        <v>1858</v>
      </c>
      <c r="D12" s="20" t="s">
        <v>1557</v>
      </c>
      <c r="E12" s="7">
        <v>41565</v>
      </c>
      <c r="F12" s="7">
        <f>F8</f>
        <v>44555</v>
      </c>
      <c r="G12" s="13"/>
      <c r="H12" s="8">
        <f>EDATE(F12-1,1)</f>
        <v>44585</v>
      </c>
      <c r="I12" s="11">
        <f t="shared" ca="1" si="0"/>
        <v>15</v>
      </c>
      <c r="J12" s="9" t="str">
        <f t="shared" ca="1" si="1"/>
        <v>NOT DUE</v>
      </c>
      <c r="K12" s="31"/>
      <c r="L12" s="10" t="s">
        <v>2825</v>
      </c>
    </row>
    <row r="13" spans="1:12" x14ac:dyDescent="0.25">
      <c r="A13" s="9" t="s">
        <v>2943</v>
      </c>
      <c r="B13" s="31" t="s">
        <v>1628</v>
      </c>
      <c r="C13" s="31" t="s">
        <v>1856</v>
      </c>
      <c r="D13" s="20" t="s">
        <v>1557</v>
      </c>
      <c r="E13" s="7">
        <v>41565</v>
      </c>
      <c r="F13" s="7">
        <f>F8</f>
        <v>44555</v>
      </c>
      <c r="G13" s="13"/>
      <c r="H13" s="8">
        <f>EDATE(F13-1,1)</f>
        <v>44585</v>
      </c>
      <c r="I13" s="11">
        <f t="shared" ca="1" si="0"/>
        <v>15</v>
      </c>
      <c r="J13" s="9" t="str">
        <f t="shared" ca="1" si="1"/>
        <v>NOT DUE</v>
      </c>
      <c r="K13" s="31"/>
      <c r="L13" s="10" t="s">
        <v>2825</v>
      </c>
    </row>
    <row r="14" spans="1:12" ht="25.5" x14ac:dyDescent="0.25">
      <c r="A14" s="9" t="s">
        <v>2944</v>
      </c>
      <c r="B14" s="79" t="s">
        <v>2895</v>
      </c>
      <c r="C14" s="31" t="s">
        <v>2896</v>
      </c>
      <c r="D14" s="80" t="s">
        <v>1557</v>
      </c>
      <c r="E14" s="7">
        <v>41565</v>
      </c>
      <c r="F14" s="7">
        <f>F8</f>
        <v>44555</v>
      </c>
      <c r="G14" s="13"/>
      <c r="H14" s="8">
        <f>EDATE(F14-1,1)</f>
        <v>44585</v>
      </c>
      <c r="I14" s="11">
        <f t="shared" ca="1" si="0"/>
        <v>15</v>
      </c>
      <c r="J14" s="9" t="str">
        <f t="shared" ca="1" si="1"/>
        <v>NOT DUE</v>
      </c>
      <c r="K14" s="31"/>
      <c r="L14" s="10" t="s">
        <v>2825</v>
      </c>
    </row>
    <row r="15" spans="1:12" x14ac:dyDescent="0.25">
      <c r="A15" s="9" t="s">
        <v>2945</v>
      </c>
      <c r="B15" s="79" t="s">
        <v>2897</v>
      </c>
      <c r="C15" s="79" t="s">
        <v>2898</v>
      </c>
      <c r="D15" s="80" t="s">
        <v>1557</v>
      </c>
      <c r="E15" s="7">
        <v>41565</v>
      </c>
      <c r="F15" s="7">
        <f>F8</f>
        <v>44555</v>
      </c>
      <c r="G15" s="13"/>
      <c r="H15" s="8">
        <f>EDATE(F15-1,1)</f>
        <v>44585</v>
      </c>
      <c r="I15" s="11">
        <f t="shared" ca="1" si="0"/>
        <v>15</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3268</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44548</v>
      </c>
      <c r="G8" s="7"/>
      <c r="H8" s="8">
        <f>EDATE(F8-1,1)</f>
        <v>44578</v>
      </c>
      <c r="I8" s="11">
        <f ca="1">IF(ISBLANK(H8),"",H8-DATE(YEAR(NOW()),MONTH(NOW()),DAY(NOW())))</f>
        <v>8</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B20" sqref="B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44492</v>
      </c>
      <c r="G8" s="13"/>
      <c r="H8" s="8">
        <f>DATE(YEAR(F8),MONTH(F8)+3,DAY(F8)-1)</f>
        <v>44583</v>
      </c>
      <c r="I8" s="11">
        <f ca="1">IF(ISBLANK(H8),"",H8-DATE(YEAR(NOW()),MONTH(NOW()),DAY(NOW())))</f>
        <v>13</v>
      </c>
      <c r="J8" s="9" t="str">
        <f ca="1">IF(I8="","",IF(I8&lt;0,"OVERDUE","NOT DUE"))</f>
        <v>NOT DUE</v>
      </c>
      <c r="K8" s="31"/>
      <c r="L8" s="120" t="s">
        <v>3263</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3268</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44554</v>
      </c>
      <c r="G8" s="7"/>
      <c r="H8" s="8">
        <f>EDATE(F8-1,1)</f>
        <v>44584</v>
      </c>
      <c r="I8" s="11">
        <f ca="1">IF(ISBLANK(H8),"",H8-DATE(YEAR(NOW()),MONTH(NOW()),DAY(NOW())))</f>
        <v>14</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72</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72</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72</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72</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250</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250</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250</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307</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-463</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44541</v>
      </c>
      <c r="G8" s="7"/>
      <c r="H8" s="8">
        <f>EDATE(F8-1,1)</f>
        <v>44571</v>
      </c>
      <c r="I8" s="11">
        <f ca="1">IF(ISBLANK(H8),"",H8-DATE(YEAR(NOW()),MONTH(NOW()),DAY(NOW())))</f>
        <v>1</v>
      </c>
      <c r="J8" s="9" t="str">
        <f ca="1">IF(I8="","",IF(I8&lt;0,"OVERDUE","NOT DUE"))</f>
        <v>NOT DUE</v>
      </c>
      <c r="K8" s="31"/>
      <c r="L8" s="120"/>
    </row>
    <row r="9" spans="1:12" x14ac:dyDescent="0.25">
      <c r="A9" s="9" t="s">
        <v>2931</v>
      </c>
      <c r="B9" s="31" t="s">
        <v>2904</v>
      </c>
      <c r="C9" s="31" t="s">
        <v>2905</v>
      </c>
      <c r="D9" s="20" t="s">
        <v>1667</v>
      </c>
      <c r="E9" s="7">
        <v>41565</v>
      </c>
      <c r="F9" s="7">
        <f>F8</f>
        <v>44541</v>
      </c>
      <c r="G9" s="7"/>
      <c r="H9" s="8">
        <f>EDATE(F9-1,1)</f>
        <v>44571</v>
      </c>
      <c r="I9" s="11">
        <f ca="1">IF(ISBLANK(H9),"",H9-DATE(YEAR(NOW()),MONTH(NOW()),DAY(NOW())))</f>
        <v>1</v>
      </c>
      <c r="J9" s="9" t="str">
        <f ca="1">IF(I9="","",IF(I9&lt;0,"OVERDUE","NOT DUE"))</f>
        <v>NOT DUE</v>
      </c>
      <c r="K9" s="31"/>
      <c r="L9" s="120"/>
    </row>
    <row r="10" spans="1:12" ht="25.5" x14ac:dyDescent="0.25">
      <c r="A10" s="9" t="s">
        <v>2932</v>
      </c>
      <c r="B10" s="31" t="s">
        <v>2906</v>
      </c>
      <c r="C10" s="31" t="s">
        <v>2907</v>
      </c>
      <c r="D10" s="20" t="s">
        <v>1667</v>
      </c>
      <c r="E10" s="7">
        <v>41565</v>
      </c>
      <c r="F10" s="7">
        <f>F9</f>
        <v>44541</v>
      </c>
      <c r="G10" s="7"/>
      <c r="H10" s="8">
        <f>EDATE(F10-1,1)</f>
        <v>44571</v>
      </c>
      <c r="I10" s="11">
        <f ca="1">IF(ISBLANK(H10),"",H10-DATE(YEAR(NOW()),MONTH(NOW()),DAY(NOW())))</f>
        <v>1</v>
      </c>
      <c r="J10" s="9" t="str">
        <f ca="1">IF(I10="","",IF(I10&lt;0,"OVERDUE","NOT DUE"))</f>
        <v>NOT DUE</v>
      </c>
      <c r="K10" s="31"/>
      <c r="L10" s="120"/>
    </row>
    <row r="11" spans="1:12" x14ac:dyDescent="0.25">
      <c r="A11" s="9" t="s">
        <v>2933</v>
      </c>
      <c r="B11" s="31" t="s">
        <v>2908</v>
      </c>
      <c r="C11" s="31" t="s">
        <v>2909</v>
      </c>
      <c r="D11" s="20" t="s">
        <v>1667</v>
      </c>
      <c r="E11" s="7">
        <v>41565</v>
      </c>
      <c r="F11" s="7">
        <f>F10</f>
        <v>44541</v>
      </c>
      <c r="G11" s="7"/>
      <c r="H11" s="8">
        <f>EDATE(F11-1,1)</f>
        <v>44571</v>
      </c>
      <c r="I11" s="11">
        <f ca="1">IF(ISBLANK(H11),"",H11-DATE(YEAR(NOW()),MONTH(NOW()),DAY(NOW())))</f>
        <v>1</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44566</v>
      </c>
      <c r="G8" s="7"/>
      <c r="H8" s="8">
        <f>EDATE(F8-1,1)</f>
        <v>44596</v>
      </c>
      <c r="I8" s="11">
        <f ca="1">IF(ISBLANK(H8),"",H8-DATE(YEAR(NOW()),MONTH(NOW()),DAY(NOW())))</f>
        <v>26</v>
      </c>
      <c r="J8" s="9" t="str">
        <f ca="1">IF(I8="","",IF(I8&lt;0,"OVERDUE","NOT DUE"))</f>
        <v>NOT DUE</v>
      </c>
      <c r="K8" s="31"/>
      <c r="L8" s="10" t="s">
        <v>2825</v>
      </c>
    </row>
    <row r="9" spans="1:12" x14ac:dyDescent="0.25">
      <c r="A9" s="9" t="s">
        <v>2926</v>
      </c>
      <c r="B9" s="31" t="s">
        <v>2914</v>
      </c>
      <c r="C9" s="31" t="s">
        <v>2915</v>
      </c>
      <c r="D9" s="20" t="s">
        <v>1557</v>
      </c>
      <c r="E9" s="7">
        <v>41565</v>
      </c>
      <c r="F9" s="7">
        <f>F8</f>
        <v>44566</v>
      </c>
      <c r="G9" s="7"/>
      <c r="H9" s="8">
        <f>EDATE(F9-1,1)</f>
        <v>44596</v>
      </c>
      <c r="I9" s="11">
        <f ca="1">IF(ISBLANK(H9),"",H9-DATE(YEAR(NOW()),MONTH(NOW()),DAY(NOW())))</f>
        <v>26</v>
      </c>
      <c r="J9" s="9" t="str">
        <f ca="1">IF(I9="","",IF(I9&lt;0,"OVERDUE","NOT DUE"))</f>
        <v>NOT DUE</v>
      </c>
      <c r="K9" s="31"/>
      <c r="L9" s="10" t="s">
        <v>2825</v>
      </c>
    </row>
    <row r="10" spans="1:12" x14ac:dyDescent="0.25">
      <c r="A10" s="9" t="s">
        <v>2927</v>
      </c>
      <c r="B10" s="31" t="s">
        <v>2916</v>
      </c>
      <c r="C10" s="31" t="s">
        <v>2917</v>
      </c>
      <c r="D10" s="20" t="s">
        <v>1557</v>
      </c>
      <c r="E10" s="7">
        <v>41565</v>
      </c>
      <c r="F10" s="7">
        <f>F9</f>
        <v>44566</v>
      </c>
      <c r="G10" s="7"/>
      <c r="H10" s="8">
        <f>EDATE(F10-1,1)</f>
        <v>44596</v>
      </c>
      <c r="I10" s="11">
        <f ca="1">IF(ISBLANK(H10),"",H10-DATE(YEAR(NOW()),MONTH(NOW()),DAY(NOW())))</f>
        <v>26</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10"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44555</v>
      </c>
      <c r="G8" s="13"/>
      <c r="H8" s="8">
        <f>EDATE(F8-1,1)</f>
        <v>44585</v>
      </c>
      <c r="I8" s="104">
        <f ca="1">IF(ISBLANK(H8),"",H8-DATE(YEAR(NOW()),MONTH(NOW()),DAY(NOW())))</f>
        <v>15</v>
      </c>
      <c r="J8" s="9" t="str">
        <f ca="1">IF(I8="","",IF(I8&lt;0,"OVERDUE","NOT DUE"))</f>
        <v>NOT DUE</v>
      </c>
      <c r="K8" s="31"/>
      <c r="L8" s="10" t="s">
        <v>3261</v>
      </c>
    </row>
    <row r="9" spans="1:12" x14ac:dyDescent="0.25">
      <c r="A9" s="9" t="s">
        <v>2920</v>
      </c>
      <c r="B9" s="31" t="s">
        <v>2764</v>
      </c>
      <c r="C9" s="31" t="s">
        <v>2765</v>
      </c>
      <c r="D9" s="20" t="s">
        <v>1667</v>
      </c>
      <c r="E9" s="7">
        <v>41565</v>
      </c>
      <c r="F9" s="7">
        <f>F8</f>
        <v>44555</v>
      </c>
      <c r="G9" s="13"/>
      <c r="H9" s="8">
        <f>EDATE(F9-1,1)</f>
        <v>44585</v>
      </c>
      <c r="I9" s="104">
        <f ca="1">IF(ISBLANK(H9),"",H9-DATE(YEAR(NOW()),MONTH(NOW()),DAY(NOW())))</f>
        <v>15</v>
      </c>
      <c r="J9" s="9" t="str">
        <f ca="1">IF(I9="","",IF(I9&lt;0,"OVERDUE","NOT DUE"))</f>
        <v>NOT DUE</v>
      </c>
      <c r="K9" s="31"/>
      <c r="L9" s="10"/>
    </row>
    <row r="10" spans="1:12" x14ac:dyDescent="0.25">
      <c r="A10" s="9" t="s">
        <v>2921</v>
      </c>
      <c r="B10" s="31" t="s">
        <v>2766</v>
      </c>
      <c r="C10" s="31" t="s">
        <v>2767</v>
      </c>
      <c r="D10" s="20" t="s">
        <v>1667</v>
      </c>
      <c r="E10" s="7">
        <v>41565</v>
      </c>
      <c r="F10" s="7">
        <f>F8</f>
        <v>44555</v>
      </c>
      <c r="G10" s="13"/>
      <c r="H10" s="8">
        <f>EDATE(F10-1,1)</f>
        <v>44585</v>
      </c>
      <c r="I10" s="104">
        <f ca="1">IF(ISBLANK(H10),"",H10-DATE(YEAR(NOW()),MONTH(NOW()),DAY(NOW())))</f>
        <v>15</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268</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3271</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11" sqref="F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165</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165</v>
      </c>
      <c r="J9" s="9" t="s">
        <v>1818</v>
      </c>
      <c r="K9" s="14"/>
      <c r="L9" s="10"/>
    </row>
    <row r="10" spans="1:12" x14ac:dyDescent="0.25">
      <c r="A10" s="14" t="s">
        <v>3039</v>
      </c>
      <c r="B10" s="14" t="s">
        <v>3038</v>
      </c>
      <c r="C10" s="31" t="s">
        <v>3037</v>
      </c>
      <c r="D10" s="20" t="s">
        <v>3036</v>
      </c>
      <c r="E10" s="7">
        <v>41565</v>
      </c>
      <c r="F10" s="7">
        <v>44554</v>
      </c>
      <c r="G10" s="33"/>
      <c r="H10" s="8">
        <f>EDATE(F10-1,1)</f>
        <v>44584</v>
      </c>
      <c r="I10" s="11">
        <f ca="1">IF(ISBLANK(H10),"",H10-DATE(YEAR(NOW()),MONTH(NOW()),DAY(NOW())))</f>
        <v>14</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139</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139</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139</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139</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109</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109</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109</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109</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109</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109</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53</v>
      </c>
      <c r="J8" s="9" t="str">
        <f ca="1">IF(I8="","",IF(I8&lt;0,"OVERDUE","NOT DUE"))</f>
        <v>NOT DUE</v>
      </c>
      <c r="K8" s="14"/>
      <c r="L8" s="10" t="s">
        <v>3257</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53</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60</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60</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sqref="A1:B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44559</v>
      </c>
      <c r="G8" s="7"/>
      <c r="H8" s="8">
        <f>EDATE(F8-1,1)</f>
        <v>44589</v>
      </c>
      <c r="I8" s="11">
        <f ca="1">IF(ISBLANK(H8),"",H8-DATE(YEAR(NOW()),MONTH(NOW()),DAY(NOW())))</f>
        <v>19</v>
      </c>
      <c r="J8" s="9" t="str">
        <f ca="1">IF(I8="","",IF(I8&lt;0,"OVERDUE","NOT DUE"))</f>
        <v>NOT DUE</v>
      </c>
      <c r="K8" s="14"/>
      <c r="L8" s="10"/>
    </row>
    <row r="9" spans="1:12" ht="25.5" x14ac:dyDescent="0.25">
      <c r="A9" s="14" t="s">
        <v>3091</v>
      </c>
      <c r="B9" s="14" t="s">
        <v>3090</v>
      </c>
      <c r="C9" s="31" t="s">
        <v>3078</v>
      </c>
      <c r="D9" s="20" t="s">
        <v>2</v>
      </c>
      <c r="E9" s="7">
        <v>41565</v>
      </c>
      <c r="F9" s="7">
        <f>F8</f>
        <v>44559</v>
      </c>
      <c r="G9" s="7"/>
      <c r="H9" s="8">
        <f>EDATE(F9-1,1)</f>
        <v>44589</v>
      </c>
      <c r="I9" s="11">
        <f ca="1">IF(ISBLANK(H9),"",H9-DATE(YEAR(NOW()),MONTH(NOW()),DAY(NOW())))</f>
        <v>19</v>
      </c>
      <c r="J9" s="9" t="str">
        <f ca="1">IF(I9="","",IF(I9&lt;0,"OVERDUE","NOT DUE"))</f>
        <v>NOT DUE</v>
      </c>
      <c r="K9" s="14"/>
      <c r="L9" s="10"/>
    </row>
    <row r="10" spans="1:12" x14ac:dyDescent="0.25">
      <c r="A10" s="14" t="s">
        <v>3089</v>
      </c>
      <c r="B10" s="14" t="s">
        <v>3088</v>
      </c>
      <c r="C10" s="31" t="s">
        <v>3085</v>
      </c>
      <c r="D10" s="20" t="s">
        <v>2</v>
      </c>
      <c r="E10" s="7">
        <v>41565</v>
      </c>
      <c r="F10" s="7">
        <f>F9</f>
        <v>44559</v>
      </c>
      <c r="G10" s="7"/>
      <c r="H10" s="8">
        <f>EDATE(F10-1,1)</f>
        <v>44589</v>
      </c>
      <c r="I10" s="11">
        <f ca="1">IF(ISBLANK(H10),"",H10-DATE(YEAR(NOW()),MONTH(NOW()),DAY(NOW())))</f>
        <v>19</v>
      </c>
      <c r="J10" s="9" t="str">
        <f ca="1">IF(I10="","",IF(I10&lt;0,"OVERDUE","NOT DUE"))</f>
        <v>NOT DUE</v>
      </c>
      <c r="K10" s="14"/>
      <c r="L10" s="10"/>
    </row>
    <row r="11" spans="1:12" x14ac:dyDescent="0.25">
      <c r="A11" s="14" t="s">
        <v>3087</v>
      </c>
      <c r="B11" s="14" t="s">
        <v>3086</v>
      </c>
      <c r="C11" s="31" t="s">
        <v>3085</v>
      </c>
      <c r="D11" s="20" t="s">
        <v>2</v>
      </c>
      <c r="E11" s="7">
        <v>41565</v>
      </c>
      <c r="F11" s="7">
        <f>F10</f>
        <v>44559</v>
      </c>
      <c r="G11" s="7"/>
      <c r="H11" s="8">
        <f>EDATE(F11-1,1)</f>
        <v>44589</v>
      </c>
      <c r="I11" s="11">
        <f ca="1">IF(ISBLANK(H11),"",H11-DATE(YEAR(NOW()),MONTH(NOW()),DAY(NOW())))</f>
        <v>19</v>
      </c>
      <c r="J11" s="9" t="str">
        <f ca="1">IF(I11="","",IF(I11&lt;0,"OVERDUE","NOT DUE"))</f>
        <v>NOT DUE</v>
      </c>
      <c r="K11" s="14"/>
      <c r="L11" s="10"/>
    </row>
    <row r="12" spans="1:12" x14ac:dyDescent="0.25">
      <c r="A12" s="14" t="s">
        <v>3084</v>
      </c>
      <c r="B12" s="14" t="s">
        <v>3083</v>
      </c>
      <c r="C12" s="31" t="s">
        <v>3040</v>
      </c>
      <c r="D12" s="20" t="s">
        <v>1</v>
      </c>
      <c r="E12" s="7">
        <v>41565</v>
      </c>
      <c r="F12" s="7">
        <v>44479</v>
      </c>
      <c r="G12" s="7"/>
      <c r="H12" s="8">
        <f>DATE(YEAR(F12),MONTH(F12)+6,DAY(F12)-1)</f>
        <v>44660</v>
      </c>
      <c r="I12" s="11">
        <f ca="1">IF(ISBLANK(H12),"",H12-DATE(YEAR(NOW()),MONTH(NOW()),DAY(NOW())))</f>
        <v>90</v>
      </c>
      <c r="J12" s="9" t="str">
        <f ca="1">IF(I12="","",IF(I12&lt;0,"OVERDUE","NOT DUE"))</f>
        <v>NOT DUE</v>
      </c>
      <c r="K12" s="14"/>
      <c r="L12" s="10"/>
    </row>
    <row r="16" spans="1:12" x14ac:dyDescent="0.25">
      <c r="B16" t="s">
        <v>2793</v>
      </c>
      <c r="C16" s="126" t="str">
        <f>'Cont Valves for Ballast &amp; B'!C13</f>
        <v>RITCHE R. PONO</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44569</v>
      </c>
      <c r="G8" s="7"/>
      <c r="H8" s="8">
        <f>DATE(YEAR(F8),MONTH(F8),DAY(F8)+7)</f>
        <v>44576</v>
      </c>
      <c r="I8" s="11">
        <f ca="1">IF(ISBLANK(H8),"",H8-DATE(YEAR(NOW()),MONTH(NOW()),DAY(NOW())))</f>
        <v>6</v>
      </c>
      <c r="J8" s="9" t="str">
        <f ca="1">IF(I8="","",IF(I8&lt;0,"OVERDUE","NOT DUE"))</f>
        <v>NOT DUE</v>
      </c>
      <c r="K8" s="14"/>
      <c r="L8" s="10"/>
    </row>
    <row r="9" spans="1:12" x14ac:dyDescent="0.25">
      <c r="A9" s="9" t="s">
        <v>3101</v>
      </c>
      <c r="B9" s="31" t="s">
        <v>3100</v>
      </c>
      <c r="C9" s="31" t="s">
        <v>3099</v>
      </c>
      <c r="D9" s="20" t="s">
        <v>2</v>
      </c>
      <c r="E9" s="7">
        <v>41565</v>
      </c>
      <c r="F9" s="7">
        <v>44541</v>
      </c>
      <c r="G9" s="7"/>
      <c r="H9" s="8">
        <f>EDATE(F9-1,1)</f>
        <v>44571</v>
      </c>
      <c r="I9" s="11">
        <f ca="1">IF(ISBLANK(H9),"",H9-DATE(YEAR(NOW()),MONTH(NOW()),DAY(NOW())))</f>
        <v>1</v>
      </c>
      <c r="J9" s="9" t="str">
        <f ca="1">IF(I9="","",IF(I9&lt;0,"OVERDUE","NOT DUE"))</f>
        <v>NOT DUE</v>
      </c>
      <c r="K9" s="14"/>
      <c r="L9" s="10"/>
    </row>
    <row r="10" spans="1:12" x14ac:dyDescent="0.25">
      <c r="A10" s="9" t="s">
        <v>3098</v>
      </c>
      <c r="B10" s="31" t="s">
        <v>3097</v>
      </c>
      <c r="C10" s="31" t="s">
        <v>3096</v>
      </c>
      <c r="D10" s="20" t="s">
        <v>2</v>
      </c>
      <c r="E10" s="7">
        <v>41565</v>
      </c>
      <c r="F10" s="7">
        <f>F9</f>
        <v>44541</v>
      </c>
      <c r="G10" s="7"/>
      <c r="H10" s="8">
        <f>EDATE(F10-1,1)</f>
        <v>44571</v>
      </c>
      <c r="I10" s="11">
        <f ca="1">IF(ISBLANK(H10),"",H10-DATE(YEAR(NOW()),MONTH(NOW()),DAY(NOW())))</f>
        <v>1</v>
      </c>
      <c r="J10" s="9" t="str">
        <f ca="1">IF(I10="","",IF(I10&lt;0,"OVERDUE","NOT DUE"))</f>
        <v>NOT DUE</v>
      </c>
      <c r="K10" s="14"/>
      <c r="L10" s="10"/>
    </row>
    <row r="14" spans="1:12" x14ac:dyDescent="0.25">
      <c r="B14" t="s">
        <v>2793</v>
      </c>
      <c r="C14" s="126" t="str">
        <f>'BWMS  '!C16</f>
        <v>RITCHE R. PONO</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1:B1"/>
    <mergeCell ref="D1:E1"/>
    <mergeCell ref="A2:B2"/>
    <mergeCell ref="D2:E2"/>
    <mergeCell ref="A3:B3"/>
    <mergeCell ref="D3:E3"/>
    <mergeCell ref="A4:B4"/>
    <mergeCell ref="D4:E4"/>
    <mergeCell ref="A5:B5"/>
    <mergeCell ref="G14:H14"/>
    <mergeCell ref="E15:F15"/>
    <mergeCell ref="G15:H1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44554</v>
      </c>
      <c r="G8" s="7"/>
      <c r="H8" s="8">
        <f>EDATE(F8-1,1)</f>
        <v>44584</v>
      </c>
      <c r="I8" s="11">
        <f t="shared" ref="I8:I17" ca="1" si="0">IF(ISBLANK(H8),"",H8-DATE(YEAR(NOW()),MONTH(NOW()),DAY(NOW())))</f>
        <v>14</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72</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72</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72</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72</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250</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250</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250</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307</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-463</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44546</v>
      </c>
      <c r="G8" s="13"/>
      <c r="H8" s="8">
        <f>EDATE(F8-1,1)</f>
        <v>44576</v>
      </c>
      <c r="I8" s="11">
        <f ca="1">IF(ISBLANK(H8),"",H8-DATE(YEAR(NOW()),MONTH(NOW()),DAY(NOW())))</f>
        <v>6</v>
      </c>
      <c r="J8" s="9" t="str">
        <f ca="1">IF(I8="","",IF(I8&lt;0,"OVERDUE","NOT DUE"))</f>
        <v>NOT DUE</v>
      </c>
      <c r="K8" s="31"/>
      <c r="L8" s="10"/>
    </row>
    <row r="9" spans="1:12" x14ac:dyDescent="0.25">
      <c r="A9" s="9" t="s">
        <v>3116</v>
      </c>
      <c r="B9" s="31" t="s">
        <v>3115</v>
      </c>
      <c r="C9" s="31" t="s">
        <v>3112</v>
      </c>
      <c r="D9" s="20" t="s">
        <v>1557</v>
      </c>
      <c r="E9" s="7">
        <v>41565</v>
      </c>
      <c r="F9" s="7">
        <f>F8</f>
        <v>44546</v>
      </c>
      <c r="G9" s="13"/>
      <c r="H9" s="8">
        <f>EDATE(F9-1,1)</f>
        <v>44576</v>
      </c>
      <c r="I9" s="11">
        <f ca="1">IF(ISBLANK(H9),"",H9-DATE(YEAR(NOW()),MONTH(NOW()),DAY(NOW())))</f>
        <v>6</v>
      </c>
      <c r="J9" s="9" t="str">
        <f ca="1">IF(I9="","",IF(I9&lt;0,"OVERDUE","NOT DUE"))</f>
        <v>NOT DUE</v>
      </c>
      <c r="K9" s="31"/>
      <c r="L9" s="10"/>
    </row>
    <row r="10" spans="1:12" x14ac:dyDescent="0.25">
      <c r="A10" s="9" t="s">
        <v>3114</v>
      </c>
      <c r="B10" s="31" t="s">
        <v>3113</v>
      </c>
      <c r="C10" s="31" t="s">
        <v>3112</v>
      </c>
      <c r="D10" s="20" t="s">
        <v>1557</v>
      </c>
      <c r="E10" s="7">
        <v>41565</v>
      </c>
      <c r="F10" s="7">
        <f>F9</f>
        <v>44546</v>
      </c>
      <c r="G10" s="13"/>
      <c r="H10" s="8">
        <f>EDATE(F10-1,1)</f>
        <v>44576</v>
      </c>
      <c r="I10" s="11">
        <f ca="1">IF(ISBLANK(H10),"",H10-DATE(YEAR(NOW()),MONTH(NOW()),DAY(NOW())))</f>
        <v>6</v>
      </c>
      <c r="J10" s="9" t="str">
        <f ca="1">IF(I10="","",IF(I10&lt;0,"OVERDUE","NOT DUE"))</f>
        <v>NOT DUE</v>
      </c>
      <c r="K10" s="31"/>
      <c r="L10" s="10"/>
    </row>
    <row r="11" spans="1:12" x14ac:dyDescent="0.25">
      <c r="A11" s="9" t="s">
        <v>3111</v>
      </c>
      <c r="B11" s="31" t="s">
        <v>3110</v>
      </c>
      <c r="C11" s="31" t="s">
        <v>3109</v>
      </c>
      <c r="D11" s="20" t="s">
        <v>1557</v>
      </c>
      <c r="E11" s="7">
        <v>41565</v>
      </c>
      <c r="F11" s="7">
        <f>F10</f>
        <v>44546</v>
      </c>
      <c r="G11" s="13"/>
      <c r="H11" s="8">
        <f>EDATE(F11-1,1)</f>
        <v>44576</v>
      </c>
      <c r="I11" s="11">
        <f ca="1">IF(ISBLANK(H11),"",H11-DATE(YEAR(NOW()),MONTH(NOW()),DAY(NOW())))</f>
        <v>6</v>
      </c>
      <c r="J11" s="9" t="str">
        <f ca="1">IF(I11="","",IF(I11&lt;0,"OVERDUE","NOT DUE"))</f>
        <v>NOT DUE</v>
      </c>
      <c r="K11" s="31"/>
      <c r="L11" s="35"/>
    </row>
    <row r="12" spans="1:12" x14ac:dyDescent="0.25">
      <c r="A12" s="9" t="s">
        <v>3108</v>
      </c>
      <c r="B12" s="31" t="s">
        <v>3107</v>
      </c>
      <c r="C12" s="31" t="s">
        <v>2273</v>
      </c>
      <c r="D12" s="20" t="s">
        <v>1557</v>
      </c>
      <c r="E12" s="7">
        <v>41565</v>
      </c>
      <c r="F12" s="7">
        <f>F11</f>
        <v>44546</v>
      </c>
      <c r="G12" s="13"/>
      <c r="H12" s="8">
        <f>EDATE(F12-1,1)</f>
        <v>44576</v>
      </c>
      <c r="I12" s="11">
        <f ca="1">IF(ISBLANK(H12),"",H12-DATE(YEAR(NOW()),MONTH(NOW()),DAY(NOW())))</f>
        <v>6</v>
      </c>
      <c r="J12" s="9" t="str">
        <f ca="1">IF(I12="","",IF(I12&lt;0,"OVERDUE","NOT DUE"))</f>
        <v>NOT DUE</v>
      </c>
      <c r="K12" s="31"/>
      <c r="L12" s="10"/>
    </row>
    <row r="15" spans="1:12" x14ac:dyDescent="0.25">
      <c r="B15" t="s">
        <v>2793</v>
      </c>
      <c r="C15" s="144" t="str">
        <f>'Pilot Ladders '!C14</f>
        <v>RITCHE R. PONO</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abSelected="1" zoomScale="90" zoomScaleNormal="90" workbookViewId="0">
      <selection activeCell="F9" sqref="F9"/>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44554</v>
      </c>
      <c r="G8" s="7"/>
      <c r="H8" s="8">
        <f t="shared" ref="H8:H15" si="0">EDATE(F8-1,1)</f>
        <v>44584</v>
      </c>
      <c r="I8" s="11">
        <f t="shared" ref="I8:I15" ca="1" si="1">IF(ISBLANK(H8),"",H8-DATE(YEAR(NOW()),MONTH(NOW()),DAY(NOW())))</f>
        <v>14</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44554</v>
      </c>
      <c r="G9" s="7"/>
      <c r="H9" s="8">
        <f t="shared" si="0"/>
        <v>44584</v>
      </c>
      <c r="I9" s="11">
        <f t="shared" ca="1" si="1"/>
        <v>14</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44554</v>
      </c>
      <c r="G10" s="7"/>
      <c r="H10" s="8">
        <f t="shared" si="0"/>
        <v>44584</v>
      </c>
      <c r="I10" s="11">
        <f t="shared" ca="1" si="1"/>
        <v>14</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44554</v>
      </c>
      <c r="G11" s="7"/>
      <c r="H11" s="8">
        <f t="shared" si="0"/>
        <v>44584</v>
      </c>
      <c r="I11" s="11">
        <f t="shared" ca="1" si="1"/>
        <v>14</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44554</v>
      </c>
      <c r="G12" s="7"/>
      <c r="H12" s="8">
        <f t="shared" si="0"/>
        <v>44584</v>
      </c>
      <c r="I12" s="11">
        <f t="shared" ca="1" si="1"/>
        <v>14</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44554</v>
      </c>
      <c r="G13" s="7"/>
      <c r="H13" s="152">
        <f t="shared" si="0"/>
        <v>44584</v>
      </c>
      <c r="I13" s="11">
        <f t="shared" ca="1" si="1"/>
        <v>14</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44554</v>
      </c>
      <c r="G14" s="7"/>
      <c r="H14" s="8">
        <f t="shared" si="0"/>
        <v>44584</v>
      </c>
      <c r="I14" s="11">
        <f t="shared" ca="1" si="1"/>
        <v>14</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44554</v>
      </c>
      <c r="G15" s="7"/>
      <c r="H15" s="8">
        <f t="shared" si="0"/>
        <v>44584</v>
      </c>
      <c r="I15" s="11">
        <f t="shared" ca="1" si="1"/>
        <v>14</v>
      </c>
      <c r="J15" s="9" t="str">
        <f t="shared" ca="1" si="2"/>
        <v>NOT DUE</v>
      </c>
      <c r="K15" s="31"/>
      <c r="L15" s="10" t="s">
        <v>3223</v>
      </c>
    </row>
    <row r="16" spans="1:12" ht="21" customHeight="1" x14ac:dyDescent="0.25"/>
    <row r="18" spans="2:10" x14ac:dyDescent="0.25">
      <c r="B18" t="s">
        <v>2793</v>
      </c>
      <c r="C18" s="144" t="str">
        <f>'Pilot Ladders '!C14</f>
        <v>RITCHE R. PONO</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44554</v>
      </c>
      <c r="G8" s="13"/>
      <c r="H8" s="8">
        <f>EDATE(F8-1,1)</f>
        <v>44584</v>
      </c>
      <c r="I8" s="11">
        <f t="shared" ref="I8:I17" ca="1" si="0">IF(ISBLANK(H8),"",H8-DATE(YEAR(NOW()),MONTH(NOW()),DAY(NOW())))</f>
        <v>14</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72</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72</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72</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72</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250</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250</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250</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307</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-463</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44554</v>
      </c>
      <c r="G8" s="13"/>
      <c r="H8" s="8">
        <f>EDATE(F8-1,1)</f>
        <v>44584</v>
      </c>
      <c r="I8" s="11">
        <f t="shared" ref="I8:I17" ca="1" si="0">IF(ISBLANK(H8),"",H8-DATE(YEAR(NOW()),MONTH(NOW()),DAY(NOW())))</f>
        <v>14</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72</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72</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72</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72</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250</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250</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250</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307</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-470</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44554</v>
      </c>
      <c r="G8" s="13"/>
      <c r="H8" s="8">
        <f>EDATE(F8-1,1)</f>
        <v>44584</v>
      </c>
      <c r="I8" s="11">
        <f t="shared" ref="I8:I17" ca="1" si="0">IF(ISBLANK(H8),"",H8-DATE(YEAR(NOW()),MONTH(NOW()),DAY(NOW())))</f>
        <v>14</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72</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72</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72</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72</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250</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250</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250</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307</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-463</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topLeftCell="A7" zoomScale="69" zoomScaleNormal="69" workbookViewId="0">
      <selection activeCell="K4" sqref="K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44541</v>
      </c>
      <c r="G8" s="7"/>
      <c r="H8" s="8">
        <f>EDATE(F8-1,1)</f>
        <v>44571</v>
      </c>
      <c r="I8" s="11">
        <f t="shared" ref="I8:I17" ca="1" si="0">IF(ISBLANK(H8),"",H8-DATE(YEAR(NOW()),MONTH(NOW()),DAY(NOW())))</f>
        <v>1</v>
      </c>
      <c r="J8" s="9" t="str">
        <f t="shared" ref="J8:J18" ca="1" si="1">IF(I8="","",IF(I8&lt;0,"OVERDUE","NOT DUE"))</f>
        <v>NOT DUE</v>
      </c>
      <c r="K8" s="14"/>
      <c r="L8" s="10"/>
    </row>
    <row r="9" spans="1:12" ht="25.5" x14ac:dyDescent="0.25">
      <c r="A9" s="78" t="s">
        <v>1042</v>
      </c>
      <c r="B9" s="31" t="s">
        <v>392</v>
      </c>
      <c r="C9" s="31" t="s">
        <v>393</v>
      </c>
      <c r="D9" s="20" t="s">
        <v>2436</v>
      </c>
      <c r="E9" s="7">
        <v>41565</v>
      </c>
      <c r="F9" s="7">
        <f>F8</f>
        <v>44541</v>
      </c>
      <c r="G9" s="13"/>
      <c r="H9" s="8">
        <f>EDATE(F9-1,1)</f>
        <v>44571</v>
      </c>
      <c r="I9" s="11">
        <f t="shared" ca="1" si="0"/>
        <v>1</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132</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132</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132</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132</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132</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132</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132</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132</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132</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132</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132</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132</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132</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132</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132</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132</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132</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132</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132</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132</v>
      </c>
      <c r="J29" s="9" t="str">
        <f t="shared" ca="1" si="5"/>
        <v>NOT DUE</v>
      </c>
      <c r="K29" s="14"/>
      <c r="L29" s="10"/>
    </row>
    <row r="30" spans="1:12" x14ac:dyDescent="0.25">
      <c r="A30" s="9" t="s">
        <v>1063</v>
      </c>
      <c r="B30" s="31" t="s">
        <v>421</v>
      </c>
      <c r="C30" s="31" t="s">
        <v>422</v>
      </c>
      <c r="D30" s="20" t="s">
        <v>2</v>
      </c>
      <c r="E30" s="7">
        <v>41565</v>
      </c>
      <c r="F30" s="7">
        <f>F8</f>
        <v>44541</v>
      </c>
      <c r="G30" s="7"/>
      <c r="H30" s="8">
        <f>EDATE(F30-1,1)</f>
        <v>44571</v>
      </c>
      <c r="I30" s="11">
        <f t="shared" ca="1" si="4"/>
        <v>1</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111</v>
      </c>
      <c r="J31" s="9" t="str">
        <f ca="1">IF(I31="","",IF(I31&lt;0,"OVERDUE","NOT DUE"))</f>
        <v>NOT DUE</v>
      </c>
      <c r="K31" s="31" t="s">
        <v>432</v>
      </c>
      <c r="L31" s="10"/>
    </row>
    <row r="32" spans="1:12" x14ac:dyDescent="0.25">
      <c r="A32" s="9" t="s">
        <v>1065</v>
      </c>
      <c r="B32" s="31" t="s">
        <v>423</v>
      </c>
      <c r="C32" s="31" t="s">
        <v>425</v>
      </c>
      <c r="D32" s="20" t="s">
        <v>2</v>
      </c>
      <c r="E32" s="7">
        <v>41565</v>
      </c>
      <c r="F32" s="7">
        <f>F8</f>
        <v>44541</v>
      </c>
      <c r="G32" s="7"/>
      <c r="H32" s="8">
        <f>EDATE(F32-1,1)</f>
        <v>44571</v>
      </c>
      <c r="I32" s="11">
        <f t="shared" ca="1" si="4"/>
        <v>1</v>
      </c>
      <c r="J32" s="9" t="str">
        <f ca="1">IF(I32="","",IF(I32&lt;0,"OVERDUE","NOT DUE"))</f>
        <v>NOT DUE</v>
      </c>
      <c r="K32" s="31"/>
      <c r="L32" s="10"/>
    </row>
    <row r="33" spans="1:12" x14ac:dyDescent="0.25">
      <c r="A33" s="9" t="s">
        <v>1066</v>
      </c>
      <c r="B33" s="31" t="s">
        <v>426</v>
      </c>
      <c r="C33" s="31" t="s">
        <v>427</v>
      </c>
      <c r="D33" s="20" t="s">
        <v>2</v>
      </c>
      <c r="E33" s="7">
        <v>41565</v>
      </c>
      <c r="F33" s="7">
        <f t="shared" ref="F33" si="6">F32</f>
        <v>44541</v>
      </c>
      <c r="G33" s="7"/>
      <c r="H33" s="8">
        <f>EDATE(F33-1,1)</f>
        <v>44571</v>
      </c>
      <c r="I33" s="11">
        <f t="shared" ca="1" si="4"/>
        <v>1</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1239</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137</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topLeftCell="A7" zoomScale="64" zoomScaleNormal="64" workbookViewId="0">
      <selection activeCell="K4" sqref="K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44541</v>
      </c>
      <c r="G8" s="7"/>
      <c r="H8" s="8">
        <f>EDATE(F8-1,1)</f>
        <v>44571</v>
      </c>
      <c r="I8" s="11">
        <f t="shared" ref="I8:I35" ca="1" si="0">IF(ISBLANK(H8),"",H8-DATE(YEAR(NOW()),MONTH(NOW()),DAY(NOW())))</f>
        <v>1</v>
      </c>
      <c r="J8" s="9" t="str">
        <f t="shared" ref="J8:J35" ca="1" si="1">IF(I8="","",IF(I8&lt;0,"OVERDUE","NOT DUE"))</f>
        <v>NOT DUE</v>
      </c>
      <c r="K8" s="14"/>
      <c r="L8" s="10"/>
    </row>
    <row r="9" spans="1:12" ht="25.5" x14ac:dyDescent="0.25">
      <c r="A9" s="9" t="s">
        <v>1013</v>
      </c>
      <c r="B9" s="31" t="s">
        <v>392</v>
      </c>
      <c r="C9" s="31" t="s">
        <v>393</v>
      </c>
      <c r="D9" s="20" t="s">
        <v>2</v>
      </c>
      <c r="E9" s="7">
        <v>41565</v>
      </c>
      <c r="F9" s="7">
        <f>F8</f>
        <v>44541</v>
      </c>
      <c r="G9" s="13"/>
      <c r="H9" s="8">
        <f>EDATE(F9-1,1)</f>
        <v>44571</v>
      </c>
      <c r="I9" s="11">
        <f t="shared" ca="1" si="0"/>
        <v>1</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132</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132</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132</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132</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132</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132</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132</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132</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132</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132</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132</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132</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132</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132</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132</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132</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132</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132</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132</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132</v>
      </c>
      <c r="J29" s="9" t="str">
        <f t="shared" ca="1" si="1"/>
        <v>NOT DUE</v>
      </c>
      <c r="K29" s="14"/>
      <c r="L29" s="10"/>
    </row>
    <row r="30" spans="1:12" x14ac:dyDescent="0.25">
      <c r="A30" s="9" t="s">
        <v>1034</v>
      </c>
      <c r="B30" s="31" t="s">
        <v>421</v>
      </c>
      <c r="C30" s="31" t="s">
        <v>422</v>
      </c>
      <c r="D30" s="20" t="s">
        <v>2</v>
      </c>
      <c r="E30" s="7">
        <v>41565</v>
      </c>
      <c r="F30" s="7">
        <f>F8</f>
        <v>44541</v>
      </c>
      <c r="G30" s="7"/>
      <c r="H30" s="8">
        <f>EDATE(F30-1,1)</f>
        <v>44571</v>
      </c>
      <c r="I30" s="11">
        <f t="shared" ca="1" si="0"/>
        <v>1</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111</v>
      </c>
      <c r="J31" s="9" t="str">
        <f t="shared" ca="1" si="1"/>
        <v>NOT DUE</v>
      </c>
      <c r="K31" s="31" t="s">
        <v>432</v>
      </c>
      <c r="L31" s="10"/>
    </row>
    <row r="32" spans="1:12" x14ac:dyDescent="0.25">
      <c r="A32" s="9" t="s">
        <v>1036</v>
      </c>
      <c r="B32" s="31" t="s">
        <v>423</v>
      </c>
      <c r="C32" s="31" t="s">
        <v>425</v>
      </c>
      <c r="D32" s="20" t="s">
        <v>2</v>
      </c>
      <c r="E32" s="7">
        <v>41565</v>
      </c>
      <c r="F32" s="7">
        <f>'Starbd Side Pilot Ladder Assist'!F32</f>
        <v>44541</v>
      </c>
      <c r="G32" s="7"/>
      <c r="H32" s="8">
        <f>EDATE(F32-1,1)</f>
        <v>44571</v>
      </c>
      <c r="I32" s="11">
        <f t="shared" ca="1" si="0"/>
        <v>1</v>
      </c>
      <c r="J32" s="9" t="str">
        <f t="shared" ca="1" si="1"/>
        <v>NOT DUE</v>
      </c>
      <c r="K32" s="31"/>
      <c r="L32" s="10"/>
    </row>
    <row r="33" spans="1:12" x14ac:dyDescent="0.25">
      <c r="A33" s="9" t="s">
        <v>1037</v>
      </c>
      <c r="B33" s="31" t="s">
        <v>426</v>
      </c>
      <c r="C33" s="31" t="s">
        <v>427</v>
      </c>
      <c r="D33" s="20" t="s">
        <v>2</v>
      </c>
      <c r="E33" s="7">
        <v>41565</v>
      </c>
      <c r="F33" s="7">
        <f>F32</f>
        <v>44541</v>
      </c>
      <c r="G33" s="7"/>
      <c r="H33" s="8">
        <f>EDATE(F33-1,1)</f>
        <v>44571</v>
      </c>
      <c r="I33" s="11">
        <f t="shared" ca="1" si="0"/>
        <v>1</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1239</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137</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zoomScale="69" zoomScaleNormal="69"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108</v>
      </c>
      <c r="J8" s="9" t="str">
        <f t="shared" ref="J8:J34" ca="1" si="1">IF(I8="","",IF(I8&lt;0,"OVERDUE","NOT DUE"))</f>
        <v>NOT DUE</v>
      </c>
      <c r="K8" s="31"/>
      <c r="L8" s="10"/>
    </row>
    <row r="9" spans="1:12" ht="36" customHeight="1" x14ac:dyDescent="0.25">
      <c r="A9" s="78" t="s">
        <v>1072</v>
      </c>
      <c r="B9" s="31" t="s">
        <v>439</v>
      </c>
      <c r="C9" s="31" t="s">
        <v>393</v>
      </c>
      <c r="D9" s="20" t="s">
        <v>2</v>
      </c>
      <c r="E9" s="7">
        <v>41565</v>
      </c>
      <c r="F9" s="7">
        <v>44544</v>
      </c>
      <c r="G9" s="13"/>
      <c r="H9" s="8">
        <f>EDATE(F9-1,1)</f>
        <v>44574</v>
      </c>
      <c r="I9" s="11">
        <f t="shared" ca="1" si="0"/>
        <v>4</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108</v>
      </c>
      <c r="J10" s="9" t="str">
        <f t="shared" ca="1" si="1"/>
        <v>NOT DUE</v>
      </c>
      <c r="K10" s="31"/>
      <c r="L10" s="10"/>
    </row>
    <row r="11" spans="1:12" ht="36" customHeight="1" x14ac:dyDescent="0.25">
      <c r="A11" s="78" t="s">
        <v>1074</v>
      </c>
      <c r="B11" s="31" t="s">
        <v>390</v>
      </c>
      <c r="C11" s="31" t="s">
        <v>441</v>
      </c>
      <c r="D11" s="20" t="s">
        <v>1</v>
      </c>
      <c r="E11" s="7">
        <v>41565</v>
      </c>
      <c r="F11" s="7">
        <f>F9</f>
        <v>44544</v>
      </c>
      <c r="G11" s="13"/>
      <c r="H11" s="8">
        <f>DATE(YEAR(F11),MONTH(F11)+6,DAY(F11)-1)</f>
        <v>44725</v>
      </c>
      <c r="I11" s="11">
        <f t="shared" ca="1" si="0"/>
        <v>155</v>
      </c>
      <c r="J11" s="9" t="str">
        <f t="shared" ca="1" si="1"/>
        <v>NOT DUE</v>
      </c>
      <c r="K11" s="31"/>
      <c r="L11" s="10"/>
    </row>
    <row r="12" spans="1:12" ht="36" customHeight="1" x14ac:dyDescent="0.25">
      <c r="A12" s="78" t="s">
        <v>1075</v>
      </c>
      <c r="B12" s="31" t="s">
        <v>390</v>
      </c>
      <c r="C12" s="31" t="s">
        <v>393</v>
      </c>
      <c r="D12" s="20" t="s">
        <v>2</v>
      </c>
      <c r="E12" s="7">
        <v>41565</v>
      </c>
      <c r="F12" s="7">
        <f>F9</f>
        <v>44544</v>
      </c>
      <c r="G12" s="13"/>
      <c r="H12" s="8">
        <f>EDATE(F12-1,1)</f>
        <v>44574</v>
      </c>
      <c r="I12" s="11">
        <f t="shared" ca="1" si="0"/>
        <v>4</v>
      </c>
      <c r="J12" s="9" t="str">
        <f t="shared" ca="1" si="1"/>
        <v>NOT DUE</v>
      </c>
      <c r="K12" s="31"/>
      <c r="L12" s="10"/>
    </row>
    <row r="13" spans="1:12" ht="36" customHeight="1" x14ac:dyDescent="0.25">
      <c r="A13" s="78" t="s">
        <v>1076</v>
      </c>
      <c r="B13" s="31" t="s">
        <v>442</v>
      </c>
      <c r="C13" s="31" t="s">
        <v>393</v>
      </c>
      <c r="D13" s="20" t="s">
        <v>2</v>
      </c>
      <c r="E13" s="7">
        <v>41565</v>
      </c>
      <c r="F13" s="7">
        <f>F9</f>
        <v>44544</v>
      </c>
      <c r="G13" s="13"/>
      <c r="H13" s="8">
        <f>EDATE(F13-1,1)</f>
        <v>44574</v>
      </c>
      <c r="I13" s="11">
        <f t="shared" ca="1" si="0"/>
        <v>4</v>
      </c>
      <c r="J13" s="9" t="str">
        <f t="shared" ca="1" si="1"/>
        <v>NOT DUE</v>
      </c>
      <c r="K13" s="31"/>
      <c r="L13" s="10"/>
    </row>
    <row r="14" spans="1:12" ht="36" customHeight="1" x14ac:dyDescent="0.25">
      <c r="A14" s="78" t="s">
        <v>1077</v>
      </c>
      <c r="B14" s="31" t="s">
        <v>442</v>
      </c>
      <c r="C14" s="31" t="s">
        <v>443</v>
      </c>
      <c r="D14" s="20" t="s">
        <v>1</v>
      </c>
      <c r="E14" s="7">
        <v>41565</v>
      </c>
      <c r="F14" s="7">
        <f>F12</f>
        <v>44544</v>
      </c>
      <c r="G14" s="13"/>
      <c r="H14" s="8">
        <f>DATE(YEAR(F14),MONTH(F14)+6,DAY(F14)-1)</f>
        <v>44725</v>
      </c>
      <c r="I14" s="11">
        <f t="shared" ca="1" si="0"/>
        <v>155</v>
      </c>
      <c r="J14" s="9" t="str">
        <f t="shared" ca="1" si="1"/>
        <v>NOT DUE</v>
      </c>
      <c r="K14" s="31"/>
      <c r="L14" s="10"/>
    </row>
    <row r="15" spans="1:12" ht="36" customHeight="1" x14ac:dyDescent="0.25">
      <c r="A15" s="78" t="s">
        <v>1078</v>
      </c>
      <c r="B15" s="31" t="s">
        <v>444</v>
      </c>
      <c r="C15" s="31" t="s">
        <v>393</v>
      </c>
      <c r="D15" s="20" t="s">
        <v>2</v>
      </c>
      <c r="E15" s="7">
        <v>41565</v>
      </c>
      <c r="F15" s="7">
        <f>F13</f>
        <v>44544</v>
      </c>
      <c r="G15" s="13"/>
      <c r="H15" s="8">
        <f>EDATE(F15-1,1)</f>
        <v>44574</v>
      </c>
      <c r="I15" s="11">
        <f t="shared" ca="1" si="0"/>
        <v>4</v>
      </c>
      <c r="J15" s="9" t="str">
        <f t="shared" ca="1" si="1"/>
        <v>NOT DUE</v>
      </c>
      <c r="K15" s="31"/>
      <c r="L15" s="10"/>
    </row>
    <row r="16" spans="1:12" ht="36" customHeight="1" x14ac:dyDescent="0.25">
      <c r="A16" s="78" t="s">
        <v>1079</v>
      </c>
      <c r="B16" s="31" t="s">
        <v>444</v>
      </c>
      <c r="C16" s="31" t="s">
        <v>445</v>
      </c>
      <c r="D16" s="20" t="s">
        <v>1</v>
      </c>
      <c r="E16" s="7">
        <v>41565</v>
      </c>
      <c r="F16" s="7">
        <f t="shared" ref="F16:F18" si="2">F14</f>
        <v>44544</v>
      </c>
      <c r="G16" s="13"/>
      <c r="H16" s="8">
        <f>DATE(YEAR(F16),MONTH(F16)+6,DAY(F16)-1)</f>
        <v>44725</v>
      </c>
      <c r="I16" s="11">
        <f t="shared" ca="1" si="0"/>
        <v>155</v>
      </c>
      <c r="J16" s="9" t="str">
        <f t="shared" ca="1" si="1"/>
        <v>NOT DUE</v>
      </c>
      <c r="K16" s="31"/>
      <c r="L16" s="10"/>
    </row>
    <row r="17" spans="1:12" ht="36" customHeight="1" x14ac:dyDescent="0.25">
      <c r="A17" s="78" t="s">
        <v>1080</v>
      </c>
      <c r="B17" s="31" t="s">
        <v>446</v>
      </c>
      <c r="C17" s="31" t="s">
        <v>397</v>
      </c>
      <c r="D17" s="20" t="s">
        <v>1</v>
      </c>
      <c r="E17" s="7">
        <v>41565</v>
      </c>
      <c r="F17" s="7">
        <f t="shared" si="2"/>
        <v>44544</v>
      </c>
      <c r="G17" s="13"/>
      <c r="H17" s="8">
        <f>DATE(YEAR(F17),MONTH(F17)+6,DAY(F17)-1)</f>
        <v>44725</v>
      </c>
      <c r="I17" s="11">
        <f t="shared" ca="1" si="0"/>
        <v>155</v>
      </c>
      <c r="J17" s="9" t="str">
        <f t="shared" ca="1" si="1"/>
        <v>NOT DUE</v>
      </c>
      <c r="K17" s="31"/>
      <c r="L17" s="10"/>
    </row>
    <row r="18" spans="1:12" ht="36" customHeight="1" x14ac:dyDescent="0.25">
      <c r="A18" s="78" t="s">
        <v>1081</v>
      </c>
      <c r="B18" s="31" t="s">
        <v>447</v>
      </c>
      <c r="C18" s="31" t="s">
        <v>440</v>
      </c>
      <c r="D18" s="20" t="s">
        <v>1</v>
      </c>
      <c r="E18" s="7">
        <v>41565</v>
      </c>
      <c r="F18" s="7">
        <f t="shared" si="2"/>
        <v>44544</v>
      </c>
      <c r="G18" s="13"/>
      <c r="H18" s="8">
        <f>DATE(YEAR(F18),MONTH(F18)+6,DAY(F18)-1)</f>
        <v>44725</v>
      </c>
      <c r="I18" s="11">
        <f t="shared" ca="1" si="0"/>
        <v>155</v>
      </c>
      <c r="J18" s="9" t="str">
        <f t="shared" ca="1" si="1"/>
        <v>NOT DUE</v>
      </c>
      <c r="K18" s="31" t="s">
        <v>463</v>
      </c>
      <c r="L18" s="10"/>
    </row>
    <row r="19" spans="1:12" ht="36" customHeight="1" x14ac:dyDescent="0.25">
      <c r="A19" s="78" t="s">
        <v>1082</v>
      </c>
      <c r="B19" s="31" t="s">
        <v>447</v>
      </c>
      <c r="C19" s="31" t="s">
        <v>393</v>
      </c>
      <c r="D19" s="20" t="s">
        <v>2</v>
      </c>
      <c r="E19" s="7">
        <v>41565</v>
      </c>
      <c r="F19" s="7">
        <f>F13</f>
        <v>44544</v>
      </c>
      <c r="G19" s="13"/>
      <c r="H19" s="8">
        <f>EDATE(F19-1,1)</f>
        <v>44574</v>
      </c>
      <c r="I19" s="11">
        <f t="shared" ca="1" si="0"/>
        <v>4</v>
      </c>
      <c r="J19" s="9" t="str">
        <f t="shared" ca="1" si="1"/>
        <v>NOT DUE</v>
      </c>
      <c r="K19" s="31"/>
      <c r="L19" s="10"/>
    </row>
    <row r="20" spans="1:12" ht="36" customHeight="1" x14ac:dyDescent="0.25">
      <c r="A20" s="78" t="s">
        <v>1083</v>
      </c>
      <c r="B20" s="31" t="s">
        <v>448</v>
      </c>
      <c r="C20" s="31" t="s">
        <v>449</v>
      </c>
      <c r="D20" s="20" t="s">
        <v>1</v>
      </c>
      <c r="E20" s="7">
        <v>41565</v>
      </c>
      <c r="F20" s="7">
        <f t="shared" ref="F20:F21" si="3">F18</f>
        <v>44544</v>
      </c>
      <c r="G20" s="13"/>
      <c r="H20" s="8">
        <f>DATE(YEAR(F20),MONTH(F20)+6,DAY(F20)-1)</f>
        <v>44725</v>
      </c>
      <c r="I20" s="11">
        <f t="shared" ca="1" si="0"/>
        <v>155</v>
      </c>
      <c r="J20" s="9" t="str">
        <f t="shared" ca="1" si="1"/>
        <v>NOT DUE</v>
      </c>
      <c r="K20" s="31" t="s">
        <v>464</v>
      </c>
      <c r="L20" s="10"/>
    </row>
    <row r="21" spans="1:12" ht="36" customHeight="1" x14ac:dyDescent="0.25">
      <c r="A21" s="78" t="s">
        <v>1084</v>
      </c>
      <c r="B21" s="31" t="s">
        <v>450</v>
      </c>
      <c r="C21" s="31" t="s">
        <v>451</v>
      </c>
      <c r="D21" s="20" t="s">
        <v>1</v>
      </c>
      <c r="E21" s="7">
        <v>41565</v>
      </c>
      <c r="F21" s="7">
        <f t="shared" si="3"/>
        <v>44544</v>
      </c>
      <c r="G21" s="13"/>
      <c r="H21" s="8">
        <f>DATE(YEAR(F21),MONTH(F21)+6,DAY(F21)-1)</f>
        <v>44725</v>
      </c>
      <c r="I21" s="11">
        <f t="shared" ca="1" si="0"/>
        <v>155</v>
      </c>
      <c r="J21" s="9" t="str">
        <f t="shared" ca="1" si="1"/>
        <v>NOT DUE</v>
      </c>
      <c r="K21" s="31"/>
      <c r="L21" s="10"/>
    </row>
    <row r="22" spans="1:12" ht="36" customHeight="1" x14ac:dyDescent="0.25">
      <c r="A22" s="78" t="s">
        <v>1085</v>
      </c>
      <c r="B22" s="31" t="s">
        <v>450</v>
      </c>
      <c r="C22" s="31" t="s">
        <v>393</v>
      </c>
      <c r="D22" s="20" t="s">
        <v>2</v>
      </c>
      <c r="E22" s="7">
        <v>41565</v>
      </c>
      <c r="F22" s="7">
        <f>F9</f>
        <v>44544</v>
      </c>
      <c r="G22" s="13"/>
      <c r="H22" s="8">
        <f>EDATE(F22-1,1)</f>
        <v>44574</v>
      </c>
      <c r="I22" s="11">
        <f t="shared" ca="1" si="0"/>
        <v>4</v>
      </c>
      <c r="J22" s="9" t="str">
        <f t="shared" ca="1" si="1"/>
        <v>NOT DUE</v>
      </c>
      <c r="K22" s="31"/>
      <c r="L22" s="10"/>
    </row>
    <row r="23" spans="1:12" ht="36" customHeight="1" x14ac:dyDescent="0.25">
      <c r="A23" s="78" t="s">
        <v>1086</v>
      </c>
      <c r="B23" s="31" t="s">
        <v>452</v>
      </c>
      <c r="C23" s="31" t="s">
        <v>401</v>
      </c>
      <c r="D23" s="20" t="s">
        <v>1</v>
      </c>
      <c r="E23" s="7">
        <v>41565</v>
      </c>
      <c r="F23" s="7">
        <f t="shared" ref="F23:F24" si="4">F21</f>
        <v>44544</v>
      </c>
      <c r="G23" s="13"/>
      <c r="H23" s="8">
        <f>DATE(YEAR(F23),MONTH(F23)+6,DAY(F23)-1)</f>
        <v>44725</v>
      </c>
      <c r="I23" s="11">
        <f t="shared" ca="1" si="0"/>
        <v>155</v>
      </c>
      <c r="J23" s="9" t="str">
        <f t="shared" ca="1" si="1"/>
        <v>NOT DUE</v>
      </c>
      <c r="K23" s="31"/>
      <c r="L23" s="10"/>
    </row>
    <row r="24" spans="1:12" ht="36" customHeight="1" x14ac:dyDescent="0.25">
      <c r="A24" s="78" t="s">
        <v>1087</v>
      </c>
      <c r="B24" s="31" t="s">
        <v>453</v>
      </c>
      <c r="C24" s="31" t="s">
        <v>395</v>
      </c>
      <c r="D24" s="20" t="s">
        <v>1</v>
      </c>
      <c r="E24" s="7">
        <v>41565</v>
      </c>
      <c r="F24" s="7">
        <f t="shared" si="4"/>
        <v>44544</v>
      </c>
      <c r="G24" s="13"/>
      <c r="H24" s="8">
        <f>DATE(YEAR(F24),MONTH(F24)+6,DAY(F24)-1)</f>
        <v>44725</v>
      </c>
      <c r="I24" s="11">
        <f t="shared" ca="1" si="0"/>
        <v>155</v>
      </c>
      <c r="J24" s="9" t="str">
        <f t="shared" ca="1" si="1"/>
        <v>NOT DUE</v>
      </c>
      <c r="K24" s="31"/>
      <c r="L24" s="10"/>
    </row>
    <row r="25" spans="1:12" ht="36" customHeight="1" x14ac:dyDescent="0.25">
      <c r="A25" s="78" t="s">
        <v>1088</v>
      </c>
      <c r="B25" s="31" t="s">
        <v>453</v>
      </c>
      <c r="C25" s="31" t="s">
        <v>393</v>
      </c>
      <c r="D25" s="20" t="s">
        <v>2</v>
      </c>
      <c r="E25" s="7">
        <v>41565</v>
      </c>
      <c r="F25" s="7">
        <f>F15</f>
        <v>44544</v>
      </c>
      <c r="G25" s="13"/>
      <c r="H25" s="8">
        <f>EDATE(F25-1,1)</f>
        <v>44574</v>
      </c>
      <c r="I25" s="11">
        <f t="shared" ca="1" si="0"/>
        <v>4</v>
      </c>
      <c r="J25" s="9" t="str">
        <f t="shared" ca="1" si="1"/>
        <v>NOT DUE</v>
      </c>
      <c r="K25" s="31"/>
      <c r="L25" s="10"/>
    </row>
    <row r="26" spans="1:12" ht="36" customHeight="1" x14ac:dyDescent="0.25">
      <c r="A26" s="78" t="s">
        <v>1089</v>
      </c>
      <c r="B26" s="31" t="s">
        <v>421</v>
      </c>
      <c r="C26" s="31" t="s">
        <v>422</v>
      </c>
      <c r="D26" s="20" t="s">
        <v>430</v>
      </c>
      <c r="E26" s="7">
        <v>41565</v>
      </c>
      <c r="F26" s="7">
        <f>F24</f>
        <v>44544</v>
      </c>
      <c r="G26" s="13"/>
      <c r="H26" s="8">
        <f>DATE(YEAR(F26),MONTH(F26)+2,DAY(F26)-1)</f>
        <v>44605</v>
      </c>
      <c r="I26" s="11">
        <f t="shared" ca="1" si="0"/>
        <v>35</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111</v>
      </c>
      <c r="J27" s="9" t="str">
        <f t="shared" ca="1" si="1"/>
        <v>NOT DUE</v>
      </c>
      <c r="K27" s="31" t="s">
        <v>432</v>
      </c>
      <c r="L27" s="10"/>
    </row>
    <row r="28" spans="1:12" ht="36" customHeight="1" x14ac:dyDescent="0.25">
      <c r="A28" s="78" t="s">
        <v>1091</v>
      </c>
      <c r="B28" s="31" t="s">
        <v>426</v>
      </c>
      <c r="C28" s="31" t="s">
        <v>2277</v>
      </c>
      <c r="D28" s="20" t="s">
        <v>2</v>
      </c>
      <c r="E28" s="7">
        <v>41565</v>
      </c>
      <c r="F28" s="7">
        <f>F9</f>
        <v>44544</v>
      </c>
      <c r="G28" s="7"/>
      <c r="H28" s="8">
        <f>EDATE(F28-1,1)</f>
        <v>44574</v>
      </c>
      <c r="I28" s="11">
        <f t="shared" ca="1" si="0"/>
        <v>4</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459</v>
      </c>
      <c r="J29" s="9" t="str">
        <f t="shared" ca="1" si="1"/>
        <v>NOT DUE</v>
      </c>
      <c r="K29" s="31"/>
      <c r="L29" s="10"/>
    </row>
    <row r="30" spans="1:12" ht="36" customHeight="1" x14ac:dyDescent="0.25">
      <c r="A30" s="78" t="s">
        <v>1093</v>
      </c>
      <c r="B30" s="31" t="s">
        <v>454</v>
      </c>
      <c r="C30" s="31" t="s">
        <v>455</v>
      </c>
      <c r="D30" s="20" t="s">
        <v>1</v>
      </c>
      <c r="E30" s="7">
        <v>41565</v>
      </c>
      <c r="F30" s="7">
        <f t="shared" ref="F30:F34" si="5">F28</f>
        <v>44544</v>
      </c>
      <c r="G30" s="13"/>
      <c r="H30" s="8">
        <f t="shared" ref="H30:H35" si="6">DATE(YEAR(F30),MONTH(F30)+6,DAY(F30)-1)</f>
        <v>44725</v>
      </c>
      <c r="I30" s="11">
        <f t="shared" ca="1" si="0"/>
        <v>155</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108</v>
      </c>
      <c r="J31" s="9" t="str">
        <f t="shared" ca="1" si="1"/>
        <v>NOT DUE</v>
      </c>
      <c r="K31" s="31"/>
      <c r="L31" s="10"/>
    </row>
    <row r="32" spans="1:12" ht="36" customHeight="1" x14ac:dyDescent="0.25">
      <c r="A32" s="78" t="s">
        <v>1095</v>
      </c>
      <c r="B32" s="31" t="s">
        <v>407</v>
      </c>
      <c r="C32" s="31" t="s">
        <v>455</v>
      </c>
      <c r="D32" s="20" t="s">
        <v>1</v>
      </c>
      <c r="E32" s="7">
        <v>41565</v>
      </c>
      <c r="F32" s="7">
        <f t="shared" si="5"/>
        <v>44544</v>
      </c>
      <c r="G32" s="13"/>
      <c r="H32" s="8">
        <f t="shared" si="6"/>
        <v>44725</v>
      </c>
      <c r="I32" s="11">
        <f t="shared" ca="1" si="0"/>
        <v>155</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108</v>
      </c>
      <c r="J33" s="9" t="str">
        <f t="shared" ca="1" si="1"/>
        <v>NOT DUE</v>
      </c>
      <c r="K33" s="31"/>
      <c r="L33" s="10"/>
    </row>
    <row r="34" spans="1:12" ht="36" customHeight="1" x14ac:dyDescent="0.25">
      <c r="A34" s="78" t="s">
        <v>1097</v>
      </c>
      <c r="B34" s="31" t="s">
        <v>409</v>
      </c>
      <c r="C34" s="31" t="s">
        <v>455</v>
      </c>
      <c r="D34" s="20" t="s">
        <v>1</v>
      </c>
      <c r="E34" s="7">
        <v>41565</v>
      </c>
      <c r="F34" s="7">
        <f t="shared" si="5"/>
        <v>44544</v>
      </c>
      <c r="G34" s="13"/>
      <c r="H34" s="8">
        <f t="shared" si="6"/>
        <v>44725</v>
      </c>
      <c r="I34" s="11">
        <f t="shared" ca="1" si="0"/>
        <v>155</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108</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44544</v>
      </c>
      <c r="G36" s="7"/>
      <c r="H36" s="8">
        <f>EDATE(F36-1,1)</f>
        <v>44574</v>
      </c>
      <c r="I36" s="11">
        <f t="shared" ca="1" si="7"/>
        <v>4</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108</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108</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108</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108</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108</v>
      </c>
      <c r="J41" s="9" t="str">
        <f t="shared" ca="1" si="8"/>
        <v>NOT DUE</v>
      </c>
      <c r="K41" s="31"/>
      <c r="L41" s="10"/>
    </row>
    <row r="42" spans="1:12" ht="36" customHeight="1" x14ac:dyDescent="0.25">
      <c r="A42" s="78" t="s">
        <v>1105</v>
      </c>
      <c r="B42" s="31" t="s">
        <v>403</v>
      </c>
      <c r="C42" s="31" t="s">
        <v>393</v>
      </c>
      <c r="D42" s="20" t="s">
        <v>2</v>
      </c>
      <c r="E42" s="7">
        <v>41565</v>
      </c>
      <c r="F42" s="7">
        <f>F9</f>
        <v>44544</v>
      </c>
      <c r="G42" s="13"/>
      <c r="H42" s="8">
        <f>EDATE(F42-1,1)</f>
        <v>44574</v>
      </c>
      <c r="I42" s="11">
        <f t="shared" ca="1" si="7"/>
        <v>4</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108</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249</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631</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108</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44544</v>
      </c>
      <c r="G9" s="13"/>
      <c r="H9" s="8">
        <f>EDATE(F9-1,1)</f>
        <v>44574</v>
      </c>
      <c r="I9" s="11">
        <f t="shared" ca="1" si="0"/>
        <v>4</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108</v>
      </c>
      <c r="J10" s="9" t="str">
        <f t="shared" ca="1" si="1"/>
        <v>NOT DUE</v>
      </c>
      <c r="K10" s="31"/>
      <c r="L10" s="10"/>
    </row>
    <row r="11" spans="1:12" ht="36" customHeight="1" x14ac:dyDescent="0.25">
      <c r="A11" s="78" t="s">
        <v>1113</v>
      </c>
      <c r="B11" s="31" t="s">
        <v>390</v>
      </c>
      <c r="C11" s="31" t="s">
        <v>441</v>
      </c>
      <c r="D11" s="20" t="s">
        <v>1</v>
      </c>
      <c r="E11" s="7">
        <v>41565</v>
      </c>
      <c r="F11" s="7">
        <f>F9</f>
        <v>44544</v>
      </c>
      <c r="G11" s="13"/>
      <c r="H11" s="8">
        <f>DATE(YEAR(F11),MONTH(F11)+6,DAY(F11)-1)</f>
        <v>44725</v>
      </c>
      <c r="I11" s="11">
        <f t="shared" ca="1" si="0"/>
        <v>155</v>
      </c>
      <c r="J11" s="9" t="str">
        <f t="shared" ca="1" si="1"/>
        <v>NOT DUE</v>
      </c>
      <c r="K11" s="31"/>
      <c r="L11" s="10"/>
    </row>
    <row r="12" spans="1:12" ht="36" customHeight="1" x14ac:dyDescent="0.25">
      <c r="A12" s="78" t="s">
        <v>1114</v>
      </c>
      <c r="B12" s="31" t="s">
        <v>390</v>
      </c>
      <c r="C12" s="31" t="s">
        <v>393</v>
      </c>
      <c r="D12" s="20" t="s">
        <v>2</v>
      </c>
      <c r="E12" s="7">
        <v>41565</v>
      </c>
      <c r="F12" s="7">
        <f>F9</f>
        <v>44544</v>
      </c>
      <c r="G12" s="13"/>
      <c r="H12" s="8">
        <f>EDATE(F12-1,1)</f>
        <v>44574</v>
      </c>
      <c r="I12" s="11">
        <f t="shared" ca="1" si="0"/>
        <v>4</v>
      </c>
      <c r="J12" s="9" t="str">
        <f t="shared" ca="1" si="1"/>
        <v>NOT DUE</v>
      </c>
      <c r="K12" s="31"/>
      <c r="L12" s="10"/>
    </row>
    <row r="13" spans="1:12" ht="36" customHeight="1" x14ac:dyDescent="0.25">
      <c r="A13" s="78" t="s">
        <v>1115</v>
      </c>
      <c r="B13" s="31" t="s">
        <v>442</v>
      </c>
      <c r="C13" s="31" t="s">
        <v>393</v>
      </c>
      <c r="D13" s="20" t="s">
        <v>2</v>
      </c>
      <c r="E13" s="7">
        <v>41565</v>
      </c>
      <c r="F13" s="7">
        <f>F9</f>
        <v>44544</v>
      </c>
      <c r="G13" s="13"/>
      <c r="H13" s="8">
        <f>EDATE(F13-1,1)</f>
        <v>44574</v>
      </c>
      <c r="I13" s="11">
        <f t="shared" ca="1" si="0"/>
        <v>4</v>
      </c>
      <c r="J13" s="9" t="str">
        <f t="shared" ca="1" si="1"/>
        <v>NOT DUE</v>
      </c>
      <c r="K13" s="31"/>
      <c r="L13" s="10"/>
    </row>
    <row r="14" spans="1:12" ht="36" customHeight="1" x14ac:dyDescent="0.25">
      <c r="A14" s="78" t="s">
        <v>1116</v>
      </c>
      <c r="B14" s="31" t="s">
        <v>442</v>
      </c>
      <c r="C14" s="31" t="s">
        <v>443</v>
      </c>
      <c r="D14" s="20" t="s">
        <v>1</v>
      </c>
      <c r="E14" s="7">
        <v>41565</v>
      </c>
      <c r="F14" s="7">
        <f>F12</f>
        <v>44544</v>
      </c>
      <c r="G14" s="13"/>
      <c r="H14" s="8">
        <f>DATE(YEAR(F14),MONTH(F14)+6,DAY(F14)-1)</f>
        <v>44725</v>
      </c>
      <c r="I14" s="11">
        <f t="shared" ca="1" si="0"/>
        <v>155</v>
      </c>
      <c r="J14" s="9" t="str">
        <f t="shared" ca="1" si="1"/>
        <v>NOT DUE</v>
      </c>
      <c r="K14" s="31"/>
      <c r="L14" s="10"/>
    </row>
    <row r="15" spans="1:12" ht="36" customHeight="1" x14ac:dyDescent="0.25">
      <c r="A15" s="78" t="s">
        <v>1117</v>
      </c>
      <c r="B15" s="31" t="s">
        <v>444</v>
      </c>
      <c r="C15" s="31" t="s">
        <v>393</v>
      </c>
      <c r="D15" s="20" t="s">
        <v>2</v>
      </c>
      <c r="E15" s="7">
        <v>41565</v>
      </c>
      <c r="F15" s="7">
        <f>F13</f>
        <v>44544</v>
      </c>
      <c r="G15" s="13"/>
      <c r="H15" s="8">
        <f>EDATE(F15-1,1)</f>
        <v>44574</v>
      </c>
      <c r="I15" s="11">
        <f t="shared" ca="1" si="0"/>
        <v>4</v>
      </c>
      <c r="J15" s="9" t="str">
        <f t="shared" ca="1" si="1"/>
        <v>NOT DUE</v>
      </c>
      <c r="K15" s="31"/>
      <c r="L15" s="10"/>
    </row>
    <row r="16" spans="1:12" ht="36" customHeight="1" x14ac:dyDescent="0.25">
      <c r="A16" s="78" t="s">
        <v>1118</v>
      </c>
      <c r="B16" s="31" t="s">
        <v>444</v>
      </c>
      <c r="C16" s="31" t="s">
        <v>445</v>
      </c>
      <c r="D16" s="20" t="s">
        <v>1</v>
      </c>
      <c r="E16" s="7">
        <v>41565</v>
      </c>
      <c r="F16" s="7">
        <f>F14</f>
        <v>44544</v>
      </c>
      <c r="G16" s="13"/>
      <c r="H16" s="8">
        <f>DATE(YEAR(F16),MONTH(F16)+6,DAY(F16)-1)</f>
        <v>44725</v>
      </c>
      <c r="I16" s="11">
        <f t="shared" ca="1" si="0"/>
        <v>155</v>
      </c>
      <c r="J16" s="9" t="str">
        <f t="shared" ca="1" si="1"/>
        <v>NOT DUE</v>
      </c>
      <c r="K16" s="31"/>
      <c r="L16" s="10"/>
    </row>
    <row r="17" spans="1:12" ht="36" customHeight="1" x14ac:dyDescent="0.25">
      <c r="A17" s="78" t="s">
        <v>1119</v>
      </c>
      <c r="B17" s="31" t="s">
        <v>446</v>
      </c>
      <c r="C17" s="31" t="s">
        <v>397</v>
      </c>
      <c r="D17" s="20" t="s">
        <v>1</v>
      </c>
      <c r="E17" s="7">
        <v>41565</v>
      </c>
      <c r="F17" s="7">
        <f>F15</f>
        <v>44544</v>
      </c>
      <c r="G17" s="13"/>
      <c r="H17" s="8">
        <f>DATE(YEAR(F17),MONTH(F17)+6,DAY(F17)-1)</f>
        <v>44725</v>
      </c>
      <c r="I17" s="11">
        <f t="shared" ca="1" si="0"/>
        <v>155</v>
      </c>
      <c r="J17" s="9" t="str">
        <f t="shared" ca="1" si="1"/>
        <v>NOT DUE</v>
      </c>
      <c r="K17" s="31"/>
      <c r="L17" s="10"/>
    </row>
    <row r="18" spans="1:12" ht="36" customHeight="1" x14ac:dyDescent="0.25">
      <c r="A18" s="78" t="s">
        <v>1120</v>
      </c>
      <c r="B18" s="31" t="s">
        <v>447</v>
      </c>
      <c r="C18" s="31" t="s">
        <v>440</v>
      </c>
      <c r="D18" s="20" t="s">
        <v>1</v>
      </c>
      <c r="E18" s="7">
        <v>41565</v>
      </c>
      <c r="F18" s="7">
        <f>F16</f>
        <v>44544</v>
      </c>
      <c r="G18" s="13"/>
      <c r="H18" s="8">
        <f>DATE(YEAR(F18),MONTH(F18)+6,DAY(F18)-1)</f>
        <v>44725</v>
      </c>
      <c r="I18" s="11">
        <f t="shared" ca="1" si="0"/>
        <v>155</v>
      </c>
      <c r="J18" s="9" t="str">
        <f t="shared" ca="1" si="1"/>
        <v>NOT DUE</v>
      </c>
      <c r="K18" s="31" t="s">
        <v>463</v>
      </c>
      <c r="L18" s="10"/>
    </row>
    <row r="19" spans="1:12" ht="36" customHeight="1" x14ac:dyDescent="0.25">
      <c r="A19" s="78" t="s">
        <v>1121</v>
      </c>
      <c r="B19" s="31" t="s">
        <v>447</v>
      </c>
      <c r="C19" s="31" t="s">
        <v>393</v>
      </c>
      <c r="D19" s="20" t="s">
        <v>2</v>
      </c>
      <c r="E19" s="7">
        <v>41565</v>
      </c>
      <c r="F19" s="7">
        <f>F13</f>
        <v>44544</v>
      </c>
      <c r="G19" s="13"/>
      <c r="H19" s="8">
        <f>EDATE(F19-1,1)</f>
        <v>44574</v>
      </c>
      <c r="I19" s="11">
        <f t="shared" ca="1" si="0"/>
        <v>4</v>
      </c>
      <c r="J19" s="9" t="str">
        <f t="shared" ca="1" si="1"/>
        <v>NOT DUE</v>
      </c>
      <c r="K19" s="31"/>
      <c r="L19" s="10"/>
    </row>
    <row r="20" spans="1:12" ht="36" customHeight="1" x14ac:dyDescent="0.25">
      <c r="A20" s="78" t="s">
        <v>1122</v>
      </c>
      <c r="B20" s="31" t="s">
        <v>448</v>
      </c>
      <c r="C20" s="31" t="s">
        <v>449</v>
      </c>
      <c r="D20" s="20" t="s">
        <v>1</v>
      </c>
      <c r="E20" s="7">
        <v>41565</v>
      </c>
      <c r="F20" s="7">
        <f>F18</f>
        <v>44544</v>
      </c>
      <c r="G20" s="13"/>
      <c r="H20" s="8">
        <f>DATE(YEAR(F20),MONTH(F20)+6,DAY(F20)-1)</f>
        <v>44725</v>
      </c>
      <c r="I20" s="11">
        <f t="shared" ca="1" si="0"/>
        <v>155</v>
      </c>
      <c r="J20" s="9" t="str">
        <f t="shared" ca="1" si="1"/>
        <v>NOT DUE</v>
      </c>
      <c r="K20" s="31" t="s">
        <v>464</v>
      </c>
      <c r="L20" s="10"/>
    </row>
    <row r="21" spans="1:12" ht="36" customHeight="1" x14ac:dyDescent="0.25">
      <c r="A21" s="78" t="s">
        <v>1123</v>
      </c>
      <c r="B21" s="31" t="s">
        <v>450</v>
      </c>
      <c r="C21" s="31" t="s">
        <v>451</v>
      </c>
      <c r="D21" s="20" t="s">
        <v>1</v>
      </c>
      <c r="E21" s="7">
        <v>41565</v>
      </c>
      <c r="F21" s="7">
        <f>F19</f>
        <v>44544</v>
      </c>
      <c r="G21" s="13"/>
      <c r="H21" s="8">
        <f>DATE(YEAR(F21),MONTH(F21)+6,DAY(F21)-1)</f>
        <v>44725</v>
      </c>
      <c r="I21" s="11">
        <f t="shared" ca="1" si="0"/>
        <v>155</v>
      </c>
      <c r="J21" s="9" t="str">
        <f t="shared" ca="1" si="1"/>
        <v>NOT DUE</v>
      </c>
      <c r="K21" s="31"/>
      <c r="L21" s="10"/>
    </row>
    <row r="22" spans="1:12" ht="36" customHeight="1" x14ac:dyDescent="0.25">
      <c r="A22" s="78" t="s">
        <v>1124</v>
      </c>
      <c r="B22" s="31" t="s">
        <v>450</v>
      </c>
      <c r="C22" s="31" t="s">
        <v>393</v>
      </c>
      <c r="D22" s="20" t="s">
        <v>2</v>
      </c>
      <c r="E22" s="7">
        <v>41565</v>
      </c>
      <c r="F22" s="7">
        <f>F9</f>
        <v>44544</v>
      </c>
      <c r="G22" s="13"/>
      <c r="H22" s="8">
        <f>EDATE(F22-1,1)</f>
        <v>44574</v>
      </c>
      <c r="I22" s="11">
        <f t="shared" ca="1" si="0"/>
        <v>4</v>
      </c>
      <c r="J22" s="9" t="str">
        <f t="shared" ca="1" si="1"/>
        <v>NOT DUE</v>
      </c>
      <c r="K22" s="31"/>
      <c r="L22" s="10"/>
    </row>
    <row r="23" spans="1:12" ht="36" customHeight="1" x14ac:dyDescent="0.25">
      <c r="A23" s="78" t="s">
        <v>1125</v>
      </c>
      <c r="B23" s="31" t="s">
        <v>452</v>
      </c>
      <c r="C23" s="31" t="s">
        <v>401</v>
      </c>
      <c r="D23" s="20" t="s">
        <v>1</v>
      </c>
      <c r="E23" s="7">
        <v>41565</v>
      </c>
      <c r="F23" s="7">
        <f>F21</f>
        <v>44544</v>
      </c>
      <c r="G23" s="13"/>
      <c r="H23" s="8">
        <f>DATE(YEAR(F23),MONTH(F23)+6,DAY(F23)-1)</f>
        <v>44725</v>
      </c>
      <c r="I23" s="11">
        <f t="shared" ca="1" si="0"/>
        <v>155</v>
      </c>
      <c r="J23" s="9" t="str">
        <f t="shared" ca="1" si="1"/>
        <v>NOT DUE</v>
      </c>
      <c r="K23" s="31"/>
      <c r="L23" s="10"/>
    </row>
    <row r="24" spans="1:12" ht="36" customHeight="1" x14ac:dyDescent="0.25">
      <c r="A24" s="78" t="s">
        <v>1126</v>
      </c>
      <c r="B24" s="31" t="s">
        <v>453</v>
      </c>
      <c r="C24" s="31" t="s">
        <v>395</v>
      </c>
      <c r="D24" s="20" t="s">
        <v>1</v>
      </c>
      <c r="E24" s="7">
        <v>41565</v>
      </c>
      <c r="F24" s="7">
        <f>F22</f>
        <v>44544</v>
      </c>
      <c r="G24" s="13"/>
      <c r="H24" s="8">
        <f>DATE(YEAR(F24),MONTH(F24)+6,DAY(F24)-1)</f>
        <v>44725</v>
      </c>
      <c r="I24" s="11">
        <f t="shared" ca="1" si="0"/>
        <v>155</v>
      </c>
      <c r="J24" s="9" t="str">
        <f t="shared" ca="1" si="1"/>
        <v>NOT DUE</v>
      </c>
      <c r="K24" s="31"/>
      <c r="L24" s="10"/>
    </row>
    <row r="25" spans="1:12" ht="36" customHeight="1" x14ac:dyDescent="0.25">
      <c r="A25" s="78" t="s">
        <v>1127</v>
      </c>
      <c r="B25" s="31" t="s">
        <v>453</v>
      </c>
      <c r="C25" s="31" t="s">
        <v>393</v>
      </c>
      <c r="D25" s="20" t="s">
        <v>2</v>
      </c>
      <c r="E25" s="7">
        <v>41565</v>
      </c>
      <c r="F25" s="7">
        <f>F9</f>
        <v>44544</v>
      </c>
      <c r="G25" s="13"/>
      <c r="H25" s="8">
        <f>EDATE(F25-1,1)</f>
        <v>44574</v>
      </c>
      <c r="I25" s="11">
        <f t="shared" ca="1" si="0"/>
        <v>4</v>
      </c>
      <c r="J25" s="9" t="str">
        <f t="shared" ca="1" si="1"/>
        <v>NOT DUE</v>
      </c>
      <c r="K25" s="31"/>
      <c r="L25" s="10"/>
    </row>
    <row r="26" spans="1:12" ht="36" customHeight="1" x14ac:dyDescent="0.25">
      <c r="A26" s="78" t="s">
        <v>1128</v>
      </c>
      <c r="B26" s="31" t="s">
        <v>421</v>
      </c>
      <c r="C26" s="31" t="s">
        <v>422</v>
      </c>
      <c r="D26" s="20" t="s">
        <v>430</v>
      </c>
      <c r="E26" s="7">
        <v>41565</v>
      </c>
      <c r="F26" s="7">
        <f>F24</f>
        <v>44544</v>
      </c>
      <c r="G26" s="13"/>
      <c r="H26" s="8">
        <f>DATE(YEAR(F26),MONTH(F26)+2,DAY(F26)-1)</f>
        <v>44605</v>
      </c>
      <c r="I26" s="11">
        <f t="shared" ca="1" si="0"/>
        <v>35</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111</v>
      </c>
      <c r="J27" s="9" t="str">
        <f t="shared" ca="1" si="1"/>
        <v>NOT DUE</v>
      </c>
      <c r="K27" s="31" t="s">
        <v>432</v>
      </c>
      <c r="L27" s="10"/>
    </row>
    <row r="28" spans="1:12" ht="36" customHeight="1" x14ac:dyDescent="0.25">
      <c r="A28" s="78" t="s">
        <v>1130</v>
      </c>
      <c r="B28" s="31" t="s">
        <v>426</v>
      </c>
      <c r="C28" s="31" t="s">
        <v>2277</v>
      </c>
      <c r="D28" s="20" t="s">
        <v>2</v>
      </c>
      <c r="E28" s="7">
        <v>41565</v>
      </c>
      <c r="F28" s="7">
        <f>F9</f>
        <v>44544</v>
      </c>
      <c r="G28" s="7"/>
      <c r="H28" s="8">
        <f>EDATE(F28-1,1)</f>
        <v>44574</v>
      </c>
      <c r="I28" s="11">
        <f t="shared" ca="1" si="0"/>
        <v>4</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459</v>
      </c>
      <c r="J29" s="9" t="str">
        <f t="shared" ca="1" si="1"/>
        <v>NOT DUE</v>
      </c>
      <c r="K29" s="31"/>
      <c r="L29" s="10"/>
    </row>
    <row r="30" spans="1:12" ht="36" customHeight="1" x14ac:dyDescent="0.25">
      <c r="A30" s="78" t="s">
        <v>1132</v>
      </c>
      <c r="B30" s="31" t="s">
        <v>454</v>
      </c>
      <c r="C30" s="31" t="s">
        <v>455</v>
      </c>
      <c r="D30" s="20" t="s">
        <v>1</v>
      </c>
      <c r="E30" s="7">
        <v>41565</v>
      </c>
      <c r="F30" s="7">
        <f>F28</f>
        <v>44544</v>
      </c>
      <c r="G30" s="13"/>
      <c r="H30" s="8">
        <f t="shared" ref="H30:H35" si="2">DATE(YEAR(F30),MONTH(F30)+6,DAY(F30)-1)</f>
        <v>44725</v>
      </c>
      <c r="I30" s="11">
        <f t="shared" ca="1" si="0"/>
        <v>155</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108</v>
      </c>
      <c r="J31" s="9" t="str">
        <f t="shared" ca="1" si="1"/>
        <v>NOT DUE</v>
      </c>
      <c r="K31" s="31"/>
      <c r="L31" s="10"/>
    </row>
    <row r="32" spans="1:12" ht="36" customHeight="1" x14ac:dyDescent="0.25">
      <c r="A32" s="78" t="s">
        <v>1134</v>
      </c>
      <c r="B32" s="31" t="s">
        <v>407</v>
      </c>
      <c r="C32" s="31" t="s">
        <v>455</v>
      </c>
      <c r="D32" s="20" t="s">
        <v>1</v>
      </c>
      <c r="E32" s="7">
        <v>41565</v>
      </c>
      <c r="F32" s="7">
        <f>F30</f>
        <v>44544</v>
      </c>
      <c r="G32" s="13"/>
      <c r="H32" s="8">
        <f t="shared" si="2"/>
        <v>44725</v>
      </c>
      <c r="I32" s="11">
        <f t="shared" ca="1" si="0"/>
        <v>155</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108</v>
      </c>
      <c r="J33" s="9" t="str">
        <f t="shared" ca="1" si="1"/>
        <v>NOT DUE</v>
      </c>
      <c r="K33" s="31"/>
      <c r="L33" s="10"/>
    </row>
    <row r="34" spans="1:12" ht="36" customHeight="1" x14ac:dyDescent="0.25">
      <c r="A34" s="78" t="s">
        <v>1136</v>
      </c>
      <c r="B34" s="31" t="s">
        <v>409</v>
      </c>
      <c r="C34" s="31" t="s">
        <v>455</v>
      </c>
      <c r="D34" s="20" t="s">
        <v>1</v>
      </c>
      <c r="E34" s="7">
        <v>41565</v>
      </c>
      <c r="F34" s="7">
        <f>F32</f>
        <v>44544</v>
      </c>
      <c r="G34" s="13"/>
      <c r="H34" s="8">
        <f t="shared" si="2"/>
        <v>44725</v>
      </c>
      <c r="I34" s="11">
        <f t="shared" ca="1" si="0"/>
        <v>155</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108</v>
      </c>
      <c r="J35" s="9" t="str">
        <f t="shared" ca="1" si="1"/>
        <v>NOT DUE</v>
      </c>
      <c r="K35" s="31"/>
      <c r="L35" s="10"/>
    </row>
    <row r="36" spans="1:12" ht="36" customHeight="1" x14ac:dyDescent="0.25">
      <c r="A36" s="78" t="s">
        <v>1138</v>
      </c>
      <c r="B36" s="31" t="s">
        <v>411</v>
      </c>
      <c r="C36" s="31" t="s">
        <v>455</v>
      </c>
      <c r="D36" s="20" t="s">
        <v>2</v>
      </c>
      <c r="E36" s="7">
        <v>41565</v>
      </c>
      <c r="F36" s="7">
        <f>F9</f>
        <v>44544</v>
      </c>
      <c r="G36" s="7"/>
      <c r="H36" s="8">
        <f>EDATE(F36-1,1)</f>
        <v>44574</v>
      </c>
      <c r="I36" s="11">
        <f t="shared" ca="1" si="0"/>
        <v>4</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108</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108</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108</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108</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108</v>
      </c>
      <c r="J41" s="9" t="str">
        <f t="shared" ca="1" si="1"/>
        <v>NOT DUE</v>
      </c>
      <c r="K41" s="31"/>
      <c r="L41" s="10"/>
    </row>
    <row r="42" spans="1:12" ht="36" customHeight="1" x14ac:dyDescent="0.25">
      <c r="A42" s="78" t="s">
        <v>1144</v>
      </c>
      <c r="B42" s="31" t="s">
        <v>403</v>
      </c>
      <c r="C42" s="31" t="s">
        <v>393</v>
      </c>
      <c r="D42" s="20" t="s">
        <v>2</v>
      </c>
      <c r="E42" s="7">
        <v>41565</v>
      </c>
      <c r="F42" s="7">
        <f>F9</f>
        <v>44544</v>
      </c>
      <c r="G42" s="13"/>
      <c r="H42" s="8">
        <f>EDATE(F42-1,1)</f>
        <v>44574</v>
      </c>
      <c r="I42" s="11">
        <f t="shared" ca="1" si="0"/>
        <v>4</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108</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249</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631</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40</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40</v>
      </c>
      <c r="J9" s="9" t="str">
        <f ca="1">IF(I9="","",IF(I9&lt;0,"OVERDUE","NOT DUE"))</f>
        <v>NOT DUE</v>
      </c>
      <c r="K9" s="14"/>
      <c r="L9" s="10"/>
    </row>
    <row r="12" spans="1:12" x14ac:dyDescent="0.25">
      <c r="B12" t="s">
        <v>2413</v>
      </c>
      <c r="G12" t="s">
        <v>2418</v>
      </c>
    </row>
    <row r="13" spans="1:12" x14ac:dyDescent="0.25">
      <c r="C13" s="91" t="s">
        <v>3264</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8" zoomScaleNormal="68"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44543</v>
      </c>
      <c r="G8" s="7"/>
      <c r="H8" s="8">
        <f>EDATE(F8-1,1)</f>
        <v>44573</v>
      </c>
      <c r="I8" s="11">
        <f t="shared" ref="I8:I45" ca="1" si="0">IF(ISBLANK(H8),"",H8-DATE(YEAR(NOW()),MONTH(NOW()),DAY(NOW())))</f>
        <v>3</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291</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41</v>
      </c>
      <c r="J10" s="9" t="str">
        <f t="shared" ca="1" si="1"/>
        <v>NOT DUE</v>
      </c>
      <c r="K10" s="31"/>
      <c r="L10" s="162"/>
    </row>
    <row r="11" spans="1:12" ht="36" customHeight="1" x14ac:dyDescent="0.25">
      <c r="A11" s="9" t="s">
        <v>542</v>
      </c>
      <c r="B11" s="31" t="s">
        <v>474</v>
      </c>
      <c r="C11" s="31" t="s">
        <v>475</v>
      </c>
      <c r="D11" s="20" t="s">
        <v>2</v>
      </c>
      <c r="E11" s="7">
        <v>41565</v>
      </c>
      <c r="F11" s="7">
        <f>F8</f>
        <v>44543</v>
      </c>
      <c r="G11" s="7"/>
      <c r="H11" s="8">
        <f>EDATE(F11-1,1)</f>
        <v>44573</v>
      </c>
      <c r="I11" s="11">
        <f t="shared" ca="1" si="0"/>
        <v>3</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76</v>
      </c>
      <c r="J12" s="9" t="str">
        <f t="shared" ca="1" si="1"/>
        <v>NOT DUE</v>
      </c>
      <c r="K12" s="31"/>
      <c r="L12" s="162"/>
    </row>
    <row r="13" spans="1:12" ht="36" customHeight="1" x14ac:dyDescent="0.25">
      <c r="A13" s="9" t="s">
        <v>544</v>
      </c>
      <c r="B13" s="31" t="s">
        <v>478</v>
      </c>
      <c r="C13" s="31" t="s">
        <v>479</v>
      </c>
      <c r="D13" s="20" t="s">
        <v>2</v>
      </c>
      <c r="E13" s="7">
        <v>41565</v>
      </c>
      <c r="F13" s="7">
        <f>F11</f>
        <v>44543</v>
      </c>
      <c r="G13" s="7"/>
      <c r="H13" s="8">
        <f>EDATE(F13-1,1)</f>
        <v>44573</v>
      </c>
      <c r="I13" s="11">
        <f t="shared" ca="1" si="0"/>
        <v>3</v>
      </c>
      <c r="J13" s="9" t="str">
        <f t="shared" ca="1" si="1"/>
        <v>NOT DUE</v>
      </c>
      <c r="K13" s="31" t="s">
        <v>592</v>
      </c>
      <c r="L13" s="162"/>
    </row>
    <row r="14" spans="1:12" ht="36" customHeight="1" x14ac:dyDescent="0.25">
      <c r="A14" s="9" t="s">
        <v>545</v>
      </c>
      <c r="B14" s="31" t="s">
        <v>474</v>
      </c>
      <c r="C14" s="31" t="s">
        <v>480</v>
      </c>
      <c r="D14" s="20" t="s">
        <v>2</v>
      </c>
      <c r="E14" s="7">
        <v>41565</v>
      </c>
      <c r="F14" s="7">
        <f>F13</f>
        <v>44543</v>
      </c>
      <c r="G14" s="7"/>
      <c r="H14" s="8">
        <f>EDATE(F14-1,1)</f>
        <v>44573</v>
      </c>
      <c r="I14" s="11">
        <f t="shared" ca="1" si="0"/>
        <v>3</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631</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41</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-464</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291</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-464</v>
      </c>
      <c r="J19" s="9" t="str">
        <f t="shared" ca="1" si="1"/>
        <v>OVERDUE</v>
      </c>
      <c r="K19" s="31" t="s">
        <v>595</v>
      </c>
      <c r="L19" s="162"/>
    </row>
    <row r="20" spans="1:12" ht="36" customHeight="1" x14ac:dyDescent="0.25">
      <c r="A20" s="9" t="s">
        <v>551</v>
      </c>
      <c r="B20" s="31" t="s">
        <v>488</v>
      </c>
      <c r="C20" s="31" t="s">
        <v>489</v>
      </c>
      <c r="D20" s="20" t="s">
        <v>1</v>
      </c>
      <c r="E20" s="7">
        <v>41565</v>
      </c>
      <c r="F20" s="7">
        <f>F13</f>
        <v>44543</v>
      </c>
      <c r="G20" s="13"/>
      <c r="H20" s="8">
        <f>DATE(YEAR(F20),MONTH(F20)+6,DAY(F20)-1)</f>
        <v>44724</v>
      </c>
      <c r="I20" s="11">
        <f t="shared" ca="1" si="0"/>
        <v>154</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291</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1362</v>
      </c>
      <c r="J22" s="9" t="str">
        <f t="shared" ca="1" si="1"/>
        <v>NOT DUE</v>
      </c>
      <c r="K22" s="31"/>
      <c r="L22" s="162"/>
    </row>
    <row r="23" spans="1:12" ht="36" customHeight="1" x14ac:dyDescent="0.25">
      <c r="A23" s="9" t="s">
        <v>554</v>
      </c>
      <c r="B23" s="79" t="s">
        <v>493</v>
      </c>
      <c r="C23" s="79" t="s">
        <v>494</v>
      </c>
      <c r="D23" s="20" t="s">
        <v>1</v>
      </c>
      <c r="E23" s="7">
        <v>41565</v>
      </c>
      <c r="F23" s="7">
        <f>F20</f>
        <v>44543</v>
      </c>
      <c r="G23" s="13"/>
      <c r="H23" s="8">
        <f>DATE(YEAR(F23),MONTH(F23)+6,DAY(F23)-1)</f>
        <v>44724</v>
      </c>
      <c r="I23" s="11">
        <f t="shared" ca="1" si="0"/>
        <v>154</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631</v>
      </c>
      <c r="J24" s="9" t="str">
        <f t="shared" ca="1" si="1"/>
        <v>NOT DUE</v>
      </c>
      <c r="K24" s="31"/>
      <c r="L24" s="162"/>
    </row>
    <row r="25" spans="1:12" ht="36" customHeight="1" x14ac:dyDescent="0.25">
      <c r="A25" s="9" t="s">
        <v>556</v>
      </c>
      <c r="B25" s="79" t="s">
        <v>496</v>
      </c>
      <c r="C25" s="79" t="s">
        <v>497</v>
      </c>
      <c r="D25" s="20" t="s">
        <v>1</v>
      </c>
      <c r="E25" s="7">
        <v>41565</v>
      </c>
      <c r="F25" s="7">
        <f>F23</f>
        <v>44543</v>
      </c>
      <c r="G25" s="13"/>
      <c r="H25" s="8">
        <f t="shared" ref="H25:H32" si="2">DATE(YEAR(F25),MONTH(F25)+6,DAY(F25)-1)</f>
        <v>44724</v>
      </c>
      <c r="I25" s="11">
        <f t="shared" ca="1" si="0"/>
        <v>154</v>
      </c>
      <c r="J25" s="9" t="str">
        <f t="shared" ca="1" si="1"/>
        <v>NOT DUE</v>
      </c>
      <c r="K25" s="31"/>
      <c r="L25" s="162"/>
    </row>
    <row r="26" spans="1:12" ht="36" customHeight="1" x14ac:dyDescent="0.25">
      <c r="A26" s="9" t="s">
        <v>557</v>
      </c>
      <c r="B26" s="79" t="s">
        <v>498</v>
      </c>
      <c r="C26" s="79" t="s">
        <v>499</v>
      </c>
      <c r="D26" s="20" t="s">
        <v>1</v>
      </c>
      <c r="E26" s="7">
        <v>41565</v>
      </c>
      <c r="F26" s="7">
        <f t="shared" ref="F26:F32" si="3">F25</f>
        <v>44543</v>
      </c>
      <c r="G26" s="13"/>
      <c r="H26" s="8">
        <f t="shared" si="2"/>
        <v>44724</v>
      </c>
      <c r="I26" s="11">
        <f t="shared" ca="1" si="0"/>
        <v>154</v>
      </c>
      <c r="J26" s="9" t="str">
        <f t="shared" ca="1" si="1"/>
        <v>NOT DUE</v>
      </c>
      <c r="K26" s="31"/>
      <c r="L26" s="162"/>
    </row>
    <row r="27" spans="1:12" ht="36" customHeight="1" x14ac:dyDescent="0.25">
      <c r="A27" s="9" t="s">
        <v>558</v>
      </c>
      <c r="B27" s="79" t="s">
        <v>500</v>
      </c>
      <c r="C27" s="79" t="s">
        <v>501</v>
      </c>
      <c r="D27" s="20" t="s">
        <v>1</v>
      </c>
      <c r="E27" s="7">
        <v>41565</v>
      </c>
      <c r="F27" s="7">
        <f t="shared" si="3"/>
        <v>44543</v>
      </c>
      <c r="G27" s="13"/>
      <c r="H27" s="8">
        <f t="shared" si="2"/>
        <v>44724</v>
      </c>
      <c r="I27" s="11">
        <f t="shared" ca="1" si="0"/>
        <v>154</v>
      </c>
      <c r="J27" s="9" t="str">
        <f t="shared" ca="1" si="1"/>
        <v>NOT DUE</v>
      </c>
      <c r="K27" s="31"/>
      <c r="L27" s="162"/>
    </row>
    <row r="28" spans="1:12" ht="36" customHeight="1" x14ac:dyDescent="0.25">
      <c r="A28" s="9" t="s">
        <v>559</v>
      </c>
      <c r="B28" s="79" t="s">
        <v>502</v>
      </c>
      <c r="C28" s="79" t="s">
        <v>503</v>
      </c>
      <c r="D28" s="20" t="s">
        <v>1</v>
      </c>
      <c r="E28" s="7">
        <v>41565</v>
      </c>
      <c r="F28" s="7">
        <f t="shared" si="3"/>
        <v>44543</v>
      </c>
      <c r="G28" s="13"/>
      <c r="H28" s="8">
        <f t="shared" si="2"/>
        <v>44724</v>
      </c>
      <c r="I28" s="11">
        <f t="shared" ca="1" si="0"/>
        <v>154</v>
      </c>
      <c r="J28" s="9" t="str">
        <f t="shared" ca="1" si="1"/>
        <v>NOT DUE</v>
      </c>
      <c r="K28" s="31"/>
      <c r="L28" s="162"/>
    </row>
    <row r="29" spans="1:12" ht="36" customHeight="1" x14ac:dyDescent="0.25">
      <c r="A29" s="9" t="s">
        <v>560</v>
      </c>
      <c r="B29" s="79" t="s">
        <v>504</v>
      </c>
      <c r="C29" s="79" t="s">
        <v>505</v>
      </c>
      <c r="D29" s="20" t="s">
        <v>1</v>
      </c>
      <c r="E29" s="7">
        <v>41565</v>
      </c>
      <c r="F29" s="7">
        <f t="shared" si="3"/>
        <v>44543</v>
      </c>
      <c r="G29" s="13"/>
      <c r="H29" s="8">
        <f t="shared" si="2"/>
        <v>44724</v>
      </c>
      <c r="I29" s="11">
        <f t="shared" ca="1" si="0"/>
        <v>154</v>
      </c>
      <c r="J29" s="9" t="str">
        <f t="shared" ca="1" si="1"/>
        <v>NOT DUE</v>
      </c>
      <c r="K29" s="31"/>
      <c r="L29" s="162"/>
    </row>
    <row r="30" spans="1:12" ht="36" customHeight="1" x14ac:dyDescent="0.25">
      <c r="A30" s="9" t="s">
        <v>561</v>
      </c>
      <c r="B30" s="79" t="s">
        <v>506</v>
      </c>
      <c r="C30" s="79" t="s">
        <v>507</v>
      </c>
      <c r="D30" s="20" t="s">
        <v>1</v>
      </c>
      <c r="E30" s="7">
        <v>41565</v>
      </c>
      <c r="F30" s="7">
        <f t="shared" si="3"/>
        <v>44543</v>
      </c>
      <c r="G30" s="13"/>
      <c r="H30" s="8">
        <f t="shared" si="2"/>
        <v>44724</v>
      </c>
      <c r="I30" s="11">
        <f t="shared" ca="1" si="0"/>
        <v>154</v>
      </c>
      <c r="J30" s="9" t="str">
        <f t="shared" ca="1" si="1"/>
        <v>NOT DUE</v>
      </c>
      <c r="K30" s="31"/>
      <c r="L30" s="162"/>
    </row>
    <row r="31" spans="1:12" ht="36" customHeight="1" x14ac:dyDescent="0.25">
      <c r="A31" s="9" t="s">
        <v>562</v>
      </c>
      <c r="B31" s="79" t="s">
        <v>508</v>
      </c>
      <c r="C31" s="79" t="s">
        <v>509</v>
      </c>
      <c r="D31" s="20" t="s">
        <v>1</v>
      </c>
      <c r="E31" s="7">
        <v>41565</v>
      </c>
      <c r="F31" s="7">
        <f t="shared" si="3"/>
        <v>44543</v>
      </c>
      <c r="G31" s="13"/>
      <c r="H31" s="8">
        <f t="shared" si="2"/>
        <v>44724</v>
      </c>
      <c r="I31" s="11">
        <f t="shared" ca="1" si="0"/>
        <v>154</v>
      </c>
      <c r="J31" s="9" t="str">
        <f t="shared" ca="1" si="1"/>
        <v>NOT DUE</v>
      </c>
      <c r="K31" s="31"/>
      <c r="L31" s="162"/>
    </row>
    <row r="32" spans="1:12" ht="36" customHeight="1" x14ac:dyDescent="0.25">
      <c r="A32" s="9" t="s">
        <v>563</v>
      </c>
      <c r="B32" s="79" t="s">
        <v>510</v>
      </c>
      <c r="C32" s="79" t="s">
        <v>511</v>
      </c>
      <c r="D32" s="20" t="s">
        <v>1</v>
      </c>
      <c r="E32" s="7">
        <v>41565</v>
      </c>
      <c r="F32" s="7">
        <f t="shared" si="3"/>
        <v>44543</v>
      </c>
      <c r="G32" s="13"/>
      <c r="H32" s="8">
        <f t="shared" si="2"/>
        <v>44724</v>
      </c>
      <c r="I32" s="11">
        <f t="shared" ca="1" si="0"/>
        <v>154</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-99</v>
      </c>
      <c r="J33" s="9" t="str">
        <f t="shared" ca="1" si="1"/>
        <v>OVERDUE</v>
      </c>
      <c r="K33" s="31" t="s">
        <v>597</v>
      </c>
      <c r="L33" s="162"/>
    </row>
    <row r="34" spans="1:12" ht="36" customHeight="1" x14ac:dyDescent="0.25">
      <c r="A34" s="9" t="s">
        <v>565</v>
      </c>
      <c r="B34" s="79" t="s">
        <v>513</v>
      </c>
      <c r="C34" s="79" t="s">
        <v>514</v>
      </c>
      <c r="D34" s="20" t="s">
        <v>1</v>
      </c>
      <c r="E34" s="7">
        <v>41565</v>
      </c>
      <c r="F34" s="7">
        <f>F32</f>
        <v>44543</v>
      </c>
      <c r="G34" s="13"/>
      <c r="H34" s="8">
        <f>DATE(YEAR(F34),MONTH(F34)+6,DAY(F34)-1)</f>
        <v>44724</v>
      </c>
      <c r="I34" s="11">
        <f t="shared" ca="1" si="0"/>
        <v>154</v>
      </c>
      <c r="J34" s="9" t="str">
        <f t="shared" ca="1" si="1"/>
        <v>NOT DUE</v>
      </c>
      <c r="K34" s="31"/>
      <c r="L34" s="162"/>
    </row>
    <row r="35" spans="1:12" ht="36" customHeight="1" x14ac:dyDescent="0.25">
      <c r="A35" s="9" t="s">
        <v>566</v>
      </c>
      <c r="B35" s="31" t="s">
        <v>515</v>
      </c>
      <c r="C35" s="31" t="s">
        <v>516</v>
      </c>
      <c r="D35" s="20" t="s">
        <v>1</v>
      </c>
      <c r="E35" s="7">
        <v>41565</v>
      </c>
      <c r="F35" s="7">
        <f>F34</f>
        <v>44543</v>
      </c>
      <c r="G35" s="13"/>
      <c r="H35" s="8">
        <f>DATE(YEAR(F35),MONTH(F35)+6,DAY(F35)-1)</f>
        <v>44724</v>
      </c>
      <c r="I35" s="11">
        <f t="shared" ca="1" si="0"/>
        <v>154</v>
      </c>
      <c r="J35" s="9" t="str">
        <f t="shared" ca="1" si="1"/>
        <v>NOT DUE</v>
      </c>
      <c r="K35" s="31"/>
      <c r="L35" s="162"/>
    </row>
    <row r="36" spans="1:12" ht="36" customHeight="1" x14ac:dyDescent="0.25">
      <c r="A36" s="9" t="s">
        <v>567</v>
      </c>
      <c r="B36" s="31" t="s">
        <v>515</v>
      </c>
      <c r="C36" s="31" t="s">
        <v>517</v>
      </c>
      <c r="D36" s="20" t="s">
        <v>1</v>
      </c>
      <c r="E36" s="7">
        <v>41565</v>
      </c>
      <c r="F36" s="7">
        <f>F35</f>
        <v>44543</v>
      </c>
      <c r="G36" s="13"/>
      <c r="H36" s="8">
        <f>DATE(YEAR(F36),MONTH(F36)+6,DAY(F36)-1)</f>
        <v>44724</v>
      </c>
      <c r="I36" s="11">
        <f t="shared" ca="1" si="0"/>
        <v>154</v>
      </c>
      <c r="J36" s="9" t="str">
        <f t="shared" ca="1" si="1"/>
        <v>NOT DUE</v>
      </c>
      <c r="K36" s="31"/>
      <c r="L36" s="162"/>
    </row>
    <row r="37" spans="1:12" ht="36" customHeight="1" x14ac:dyDescent="0.25">
      <c r="A37" s="9" t="s">
        <v>568</v>
      </c>
      <c r="B37" s="31" t="s">
        <v>518</v>
      </c>
      <c r="C37" s="31" t="s">
        <v>519</v>
      </c>
      <c r="D37" s="20" t="s">
        <v>1</v>
      </c>
      <c r="E37" s="7">
        <v>41565</v>
      </c>
      <c r="F37" s="7">
        <f>F36</f>
        <v>44543</v>
      </c>
      <c r="G37" s="13"/>
      <c r="H37" s="8">
        <f>DATE(YEAR(F37),MONTH(F37)+6,DAY(F37)-1)</f>
        <v>44724</v>
      </c>
      <c r="I37" s="11">
        <f t="shared" ca="1" si="0"/>
        <v>154</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631</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41</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1362</v>
      </c>
      <c r="J40" s="9" t="str">
        <f t="shared" ca="1" si="1"/>
        <v>NOT DUE</v>
      </c>
      <c r="K40" s="31"/>
      <c r="L40" s="162"/>
    </row>
    <row r="41" spans="1:12" ht="36" customHeight="1" x14ac:dyDescent="0.25">
      <c r="A41" s="9" t="s">
        <v>572</v>
      </c>
      <c r="B41" s="31" t="s">
        <v>518</v>
      </c>
      <c r="C41" s="31" t="s">
        <v>523</v>
      </c>
      <c r="D41" s="20" t="s">
        <v>1</v>
      </c>
      <c r="E41" s="7">
        <v>41565</v>
      </c>
      <c r="F41" s="7">
        <f>F37</f>
        <v>44543</v>
      </c>
      <c r="G41" s="13"/>
      <c r="H41" s="8">
        <f>DATE(YEAR(F41),MONTH(F41)+6,DAY(F41)-1)</f>
        <v>44724</v>
      </c>
      <c r="I41" s="11">
        <f t="shared" ca="1" si="0"/>
        <v>154</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-99</v>
      </c>
      <c r="J42" s="9" t="str">
        <f t="shared" ca="1" si="1"/>
        <v>OVERDUE</v>
      </c>
      <c r="K42" s="31"/>
      <c r="L42" s="162"/>
    </row>
    <row r="43" spans="1:12" ht="36" customHeight="1" x14ac:dyDescent="0.25">
      <c r="A43" s="9" t="s">
        <v>574</v>
      </c>
      <c r="B43" s="31" t="s">
        <v>518</v>
      </c>
      <c r="C43" s="31" t="s">
        <v>525</v>
      </c>
      <c r="D43" s="20" t="s">
        <v>1</v>
      </c>
      <c r="E43" s="7">
        <v>41565</v>
      </c>
      <c r="F43" s="7">
        <f>F41</f>
        <v>44543</v>
      </c>
      <c r="G43" s="13"/>
      <c r="H43" s="8">
        <f>DATE(YEAR(F43),MONTH(F43)+6,DAY(F43)-1)</f>
        <v>44724</v>
      </c>
      <c r="I43" s="11">
        <f t="shared" ca="1" si="0"/>
        <v>154</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-99</v>
      </c>
      <c r="J44" s="9" t="str">
        <f t="shared" ca="1" si="1"/>
        <v>OVERDUE</v>
      </c>
      <c r="K44" s="31"/>
      <c r="L44" s="162"/>
    </row>
    <row r="45" spans="1:12" ht="36" customHeight="1" x14ac:dyDescent="0.25">
      <c r="A45" s="9" t="s">
        <v>576</v>
      </c>
      <c r="B45" s="31" t="s">
        <v>518</v>
      </c>
      <c r="C45" s="31" t="s">
        <v>527</v>
      </c>
      <c r="D45" s="20" t="s">
        <v>1</v>
      </c>
      <c r="E45" s="7">
        <v>41565</v>
      </c>
      <c r="F45" s="7">
        <f>F43</f>
        <v>44543</v>
      </c>
      <c r="G45" s="13"/>
      <c r="H45" s="8">
        <f>DATE(YEAR(F45),MONTH(F45)+6,DAY(F45)-1)</f>
        <v>44724</v>
      </c>
      <c r="I45" s="11">
        <f t="shared" ca="1" si="0"/>
        <v>154</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1362</v>
      </c>
      <c r="J46" s="9" t="str">
        <f t="shared" ca="1" si="1"/>
        <v>NOT DUE</v>
      </c>
      <c r="K46" s="31"/>
      <c r="L46" s="162"/>
    </row>
    <row r="47" spans="1:12" ht="36" customHeight="1" x14ac:dyDescent="0.25">
      <c r="A47" s="9" t="s">
        <v>578</v>
      </c>
      <c r="B47" s="31" t="s">
        <v>518</v>
      </c>
      <c r="C47" s="31" t="s">
        <v>529</v>
      </c>
      <c r="D47" s="20" t="s">
        <v>1</v>
      </c>
      <c r="E47" s="7">
        <v>41565</v>
      </c>
      <c r="F47" s="7">
        <f>F45</f>
        <v>44543</v>
      </c>
      <c r="G47" s="13"/>
      <c r="H47" s="8">
        <f>DATE(YEAR(F47),MONTH(F47)+6,DAY(F47)-1)</f>
        <v>44724</v>
      </c>
      <c r="I47" s="11">
        <f t="shared" ca="1" si="4"/>
        <v>154</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-99</v>
      </c>
      <c r="J48" s="9" t="str">
        <f t="shared" ca="1" si="5"/>
        <v>OVERDUE</v>
      </c>
      <c r="K48" s="31"/>
      <c r="L48" s="162"/>
    </row>
    <row r="49" spans="1:12" ht="36" customHeight="1" x14ac:dyDescent="0.25">
      <c r="A49" s="9" t="s">
        <v>580</v>
      </c>
      <c r="B49" s="31" t="s">
        <v>518</v>
      </c>
      <c r="C49" s="31" t="s">
        <v>531</v>
      </c>
      <c r="D49" s="20" t="s">
        <v>1</v>
      </c>
      <c r="E49" s="7">
        <v>41565</v>
      </c>
      <c r="F49" s="7">
        <f>F47</f>
        <v>44543</v>
      </c>
      <c r="G49" s="13"/>
      <c r="H49" s="8">
        <f>DATE(YEAR(F49),MONTH(F49)+6,DAY(F49)-1)</f>
        <v>44724</v>
      </c>
      <c r="I49" s="11">
        <f t="shared" ca="1" si="4"/>
        <v>154</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-99</v>
      </c>
      <c r="J50" s="9" t="str">
        <f t="shared" ca="1" si="5"/>
        <v>OVERDUE</v>
      </c>
      <c r="K50" s="31"/>
      <c r="L50" s="162"/>
    </row>
    <row r="51" spans="1:12" ht="36" customHeight="1" x14ac:dyDescent="0.25">
      <c r="A51" s="9" t="s">
        <v>582</v>
      </c>
      <c r="B51" s="31" t="s">
        <v>518</v>
      </c>
      <c r="C51" s="31" t="s">
        <v>533</v>
      </c>
      <c r="D51" s="20" t="s">
        <v>1</v>
      </c>
      <c r="E51" s="7">
        <v>41565</v>
      </c>
      <c r="F51" s="7">
        <f>F49</f>
        <v>44543</v>
      </c>
      <c r="G51" s="13"/>
      <c r="H51" s="8">
        <f>DATE(YEAR(F51),MONTH(F51)+6,DAY(F51)-1)</f>
        <v>44724</v>
      </c>
      <c r="I51" s="11">
        <f t="shared" ca="1" si="4"/>
        <v>154</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1362</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1362</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1362</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1362</v>
      </c>
      <c r="J55" s="9" t="str">
        <f t="shared" ca="1" si="5"/>
        <v>NOT DUE</v>
      </c>
      <c r="K55" s="31"/>
      <c r="L55" s="162"/>
    </row>
    <row r="56" spans="1:12" ht="36" customHeight="1" x14ac:dyDescent="0.25">
      <c r="A56" s="84" t="s">
        <v>2280</v>
      </c>
      <c r="B56" s="31" t="s">
        <v>2281</v>
      </c>
      <c r="C56" s="62" t="s">
        <v>2282</v>
      </c>
      <c r="D56" s="153" t="s">
        <v>2</v>
      </c>
      <c r="E56" s="7">
        <v>41565</v>
      </c>
      <c r="F56" s="7">
        <f>F8</f>
        <v>44543</v>
      </c>
      <c r="G56" s="13"/>
      <c r="H56" s="8">
        <f>EDATE(F56-1,1)</f>
        <v>44573</v>
      </c>
      <c r="I56" s="11">
        <f t="shared" ca="1" si="4"/>
        <v>3</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-160</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28" zoomScale="62" zoomScaleNormal="62"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44543</v>
      </c>
      <c r="G8" s="7"/>
      <c r="H8" s="8">
        <f>EDATE(F8-1,1)</f>
        <v>44573</v>
      </c>
      <c r="I8" s="11">
        <f t="shared" ref="I8:I57" ca="1" si="0">IF(ISBLANK(H8),"",H8-DATE(YEAR(NOW()),MONTH(NOW()),DAY(NOW())))</f>
        <v>3</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286</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42</v>
      </c>
      <c r="J10" s="9" t="str">
        <f t="shared" ca="1" si="1"/>
        <v>NOT DUE</v>
      </c>
      <c r="K10" s="31"/>
      <c r="L10" s="156"/>
    </row>
    <row r="11" spans="1:12" ht="36" customHeight="1" x14ac:dyDescent="0.25">
      <c r="A11" s="9" t="s">
        <v>1158</v>
      </c>
      <c r="B11" s="31" t="s">
        <v>474</v>
      </c>
      <c r="C11" s="31" t="s">
        <v>475</v>
      </c>
      <c r="D11" s="20" t="s">
        <v>2</v>
      </c>
      <c r="E11" s="7">
        <v>41565</v>
      </c>
      <c r="F11" s="7">
        <f>F8</f>
        <v>44543</v>
      </c>
      <c r="G11" s="7"/>
      <c r="H11" s="8">
        <f>EDATE(F11-1,1)</f>
        <v>44573</v>
      </c>
      <c r="I11" s="11">
        <f t="shared" ca="1" si="0"/>
        <v>3</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76</v>
      </c>
      <c r="J12" s="9" t="str">
        <f t="shared" ca="1" si="1"/>
        <v>NOT DUE</v>
      </c>
      <c r="K12" s="90" t="s">
        <v>2438</v>
      </c>
      <c r="L12" s="156"/>
    </row>
    <row r="13" spans="1:12" ht="36" customHeight="1" x14ac:dyDescent="0.25">
      <c r="A13" s="9" t="s">
        <v>1160</v>
      </c>
      <c r="B13" s="31" t="s">
        <v>478</v>
      </c>
      <c r="C13" s="31" t="s">
        <v>479</v>
      </c>
      <c r="D13" s="20" t="s">
        <v>2</v>
      </c>
      <c r="E13" s="7">
        <v>41565</v>
      </c>
      <c r="F13" s="7">
        <f>F8</f>
        <v>44543</v>
      </c>
      <c r="G13" s="7"/>
      <c r="H13" s="8">
        <f>EDATE(F13-1,1)</f>
        <v>44573</v>
      </c>
      <c r="I13" s="11">
        <f t="shared" ca="1" si="0"/>
        <v>3</v>
      </c>
      <c r="J13" s="9" t="str">
        <f t="shared" ca="1" si="1"/>
        <v>NOT DUE</v>
      </c>
      <c r="K13" s="31" t="s">
        <v>592</v>
      </c>
      <c r="L13" s="156"/>
    </row>
    <row r="14" spans="1:12" ht="36" customHeight="1" x14ac:dyDescent="0.25">
      <c r="A14" s="9" t="s">
        <v>1161</v>
      </c>
      <c r="B14" s="31" t="s">
        <v>474</v>
      </c>
      <c r="C14" s="31" t="s">
        <v>480</v>
      </c>
      <c r="D14" s="20" t="s">
        <v>2</v>
      </c>
      <c r="E14" s="7">
        <v>41565</v>
      </c>
      <c r="F14" s="7">
        <f>F8</f>
        <v>44543</v>
      </c>
      <c r="G14" s="7"/>
      <c r="H14" s="8">
        <f>EDATE(F14-1,1)</f>
        <v>44573</v>
      </c>
      <c r="I14" s="11">
        <f t="shared" ca="1" si="0"/>
        <v>3</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631</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42</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-464</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-446</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-464</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42</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-446</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1362</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42</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631</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42</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42</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42</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42</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42</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42</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42</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42</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-99</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42</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42</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42</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42</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631</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42</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1362</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42</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-99</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42</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-99</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168</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1362</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42</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-99</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42</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-99</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42</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1362</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1362</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1362</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1362</v>
      </c>
      <c r="J55" s="9" t="str">
        <f t="shared" ca="1" si="1"/>
        <v>NOT DUE</v>
      </c>
      <c r="K55" s="31"/>
      <c r="L55" s="156"/>
    </row>
    <row r="56" spans="1:12" ht="36" customHeight="1" x14ac:dyDescent="0.25">
      <c r="A56" s="84" t="s">
        <v>2280</v>
      </c>
      <c r="B56" s="31" t="s">
        <v>2281</v>
      </c>
      <c r="C56" s="62" t="s">
        <v>2282</v>
      </c>
      <c r="D56" s="153" t="s">
        <v>2</v>
      </c>
      <c r="E56" s="7">
        <v>41565</v>
      </c>
      <c r="F56" s="7">
        <f>F8</f>
        <v>44543</v>
      </c>
      <c r="G56" s="13"/>
      <c r="H56" s="8">
        <f>EDATE(F56-1,1)</f>
        <v>44573</v>
      </c>
      <c r="I56" s="11">
        <f t="shared" ca="1" si="0"/>
        <v>3</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-548</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44492</v>
      </c>
      <c r="G8" s="7"/>
      <c r="H8" s="8">
        <f>DATE(YEAR(F8),MONTH(F8)+3,DAY(F8)-1)</f>
        <v>44583</v>
      </c>
      <c r="I8" s="11">
        <f t="shared" ref="I8:I13" ca="1" si="0">IF(ISBLANK(H8),"",H8-DATE(YEAR(NOW()),MONTH(NOW()),DAY(NOW())))</f>
        <v>13</v>
      </c>
      <c r="J8" s="9" t="str">
        <f t="shared" ref="J8:J13" ca="1" si="1">IF(I8="","",IF(I8&lt;0,"OVERDUE","NOT DUE"))</f>
        <v>NOT DUE</v>
      </c>
      <c r="K8" s="31" t="s">
        <v>592</v>
      </c>
      <c r="L8" s="10"/>
    </row>
    <row r="9" spans="1:12" ht="38.25" x14ac:dyDescent="0.25">
      <c r="A9" s="9" t="s">
        <v>1150</v>
      </c>
      <c r="B9" s="31" t="s">
        <v>470</v>
      </c>
      <c r="C9" s="31" t="s">
        <v>471</v>
      </c>
      <c r="D9" s="20" t="s">
        <v>378</v>
      </c>
      <c r="E9" s="7">
        <v>41565</v>
      </c>
      <c r="F9" s="7">
        <f>F8</f>
        <v>44492</v>
      </c>
      <c r="G9" s="7"/>
      <c r="H9" s="8">
        <f>DATE(YEAR(F9),MONTH(F9)+3,DAY(F9)-1)</f>
        <v>44583</v>
      </c>
      <c r="I9" s="11">
        <f t="shared" ca="1" si="0"/>
        <v>13</v>
      </c>
      <c r="J9" s="9" t="str">
        <f t="shared" ca="1" si="1"/>
        <v>NOT DUE</v>
      </c>
      <c r="K9" s="14"/>
      <c r="L9" s="10"/>
    </row>
    <row r="10" spans="1:12" x14ac:dyDescent="0.25">
      <c r="A10" s="78" t="s">
        <v>1151</v>
      </c>
      <c r="B10" s="31" t="s">
        <v>815</v>
      </c>
      <c r="C10" s="31" t="s">
        <v>816</v>
      </c>
      <c r="D10" s="20" t="s">
        <v>2</v>
      </c>
      <c r="E10" s="7">
        <v>41565</v>
      </c>
      <c r="F10" s="7">
        <v>44543</v>
      </c>
      <c r="G10" s="13"/>
      <c r="H10" s="8">
        <f>EDATE(F10-1,1)</f>
        <v>44573</v>
      </c>
      <c r="I10" s="11">
        <f t="shared" ca="1" si="0"/>
        <v>3</v>
      </c>
      <c r="J10" s="9" t="str">
        <f t="shared" ca="1" si="1"/>
        <v>NOT DUE</v>
      </c>
      <c r="K10" s="31"/>
      <c r="L10" s="90"/>
    </row>
    <row r="11" spans="1:12" ht="25.5" x14ac:dyDescent="0.25">
      <c r="A11" s="78" t="s">
        <v>1152</v>
      </c>
      <c r="B11" s="31" t="s">
        <v>817</v>
      </c>
      <c r="C11" s="31" t="s">
        <v>818</v>
      </c>
      <c r="D11" s="20" t="s">
        <v>378</v>
      </c>
      <c r="E11" s="7">
        <v>41565</v>
      </c>
      <c r="F11" s="7">
        <f>F9</f>
        <v>44492</v>
      </c>
      <c r="G11" s="13"/>
      <c r="H11" s="8">
        <f>DATE(YEAR(F11),MONTH(F11)+3,DAY(F11)-1)</f>
        <v>44583</v>
      </c>
      <c r="I11" s="11">
        <f t="shared" ca="1" si="0"/>
        <v>13</v>
      </c>
      <c r="J11" s="9" t="str">
        <f t="shared" ca="1" si="1"/>
        <v>NOT DUE</v>
      </c>
      <c r="K11" s="14"/>
      <c r="L11" s="10"/>
    </row>
    <row r="12" spans="1:12" x14ac:dyDescent="0.25">
      <c r="A12" s="78" t="s">
        <v>1153</v>
      </c>
      <c r="B12" s="31" t="s">
        <v>819</v>
      </c>
      <c r="C12" s="31" t="s">
        <v>820</v>
      </c>
      <c r="D12" s="20" t="s">
        <v>2</v>
      </c>
      <c r="E12" s="7">
        <v>41565</v>
      </c>
      <c r="F12" s="7">
        <f>F10</f>
        <v>44543</v>
      </c>
      <c r="G12" s="13"/>
      <c r="H12" s="8">
        <f>EDATE(F12-1,1)</f>
        <v>44573</v>
      </c>
      <c r="I12" s="11">
        <f t="shared" ca="1" si="0"/>
        <v>3</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142</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44543</v>
      </c>
      <c r="G8" s="7"/>
      <c r="H8" s="8">
        <f>EDATE(F8-1,1)</f>
        <v>44573</v>
      </c>
      <c r="I8" s="11">
        <f ca="1">IF(ISBLANK(H8),"",H8-DATE(YEAR(NOW()),MONTH(NOW()),DAY(NOW())))</f>
        <v>3</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34</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34</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34</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1647</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6" zoomScale="70" zoomScaleNormal="90" zoomScaleSheetLayoutView="70"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44555</v>
      </c>
      <c r="G8" s="13"/>
      <c r="H8" s="8">
        <f>EDATE(F8-1,1)</f>
        <v>44585</v>
      </c>
      <c r="I8" s="11">
        <f t="shared" ref="I8:I17" ca="1" si="0">IF(ISBLANK(H8),"",H8-DATE(YEAR(NOW()),MONTH(NOW()),DAY(NOW())))</f>
        <v>15</v>
      </c>
      <c r="J8" s="9" t="str">
        <f t="shared" ref="J8:J17" ca="1" si="1">IF(I8="","",IF(I8&lt;0,"OVERDUE","NOT DUE"))</f>
        <v>NOT DUE</v>
      </c>
      <c r="K8" s="14"/>
      <c r="L8" s="10"/>
    </row>
    <row r="9" spans="1:12" ht="38.25" x14ac:dyDescent="0.25">
      <c r="A9" s="9" t="s">
        <v>1205</v>
      </c>
      <c r="B9" s="14" t="s">
        <v>617</v>
      </c>
      <c r="C9" s="31" t="s">
        <v>618</v>
      </c>
      <c r="D9" s="20" t="s">
        <v>2</v>
      </c>
      <c r="E9" s="7">
        <v>41565</v>
      </c>
      <c r="F9" s="7">
        <f>F8</f>
        <v>44555</v>
      </c>
      <c r="G9" s="13"/>
      <c r="H9" s="8">
        <f>EDATE(F9-1,1)</f>
        <v>44585</v>
      </c>
      <c r="I9" s="11">
        <f t="shared" ca="1" si="0"/>
        <v>15</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41</v>
      </c>
      <c r="J10" s="9" t="str">
        <f t="shared" ca="1" si="1"/>
        <v>NOT DUE</v>
      </c>
      <c r="K10" s="31"/>
      <c r="L10" s="10"/>
    </row>
    <row r="11" spans="1:12" ht="30" customHeight="1" x14ac:dyDescent="0.25">
      <c r="A11" s="9" t="s">
        <v>1207</v>
      </c>
      <c r="B11" s="14" t="s">
        <v>620</v>
      </c>
      <c r="C11" s="31" t="s">
        <v>621</v>
      </c>
      <c r="D11" s="20" t="s">
        <v>2</v>
      </c>
      <c r="E11" s="7">
        <v>41565</v>
      </c>
      <c r="F11" s="7">
        <f>F8</f>
        <v>44555</v>
      </c>
      <c r="G11" s="13"/>
      <c r="H11" s="8">
        <f>EDATE(F11-1,1)</f>
        <v>44585</v>
      </c>
      <c r="I11" s="11">
        <f t="shared" ca="1" si="0"/>
        <v>15</v>
      </c>
      <c r="J11" s="9" t="str">
        <f t="shared" ca="1" si="1"/>
        <v>NOT DUE</v>
      </c>
      <c r="K11" s="14"/>
      <c r="L11" s="10"/>
    </row>
    <row r="12" spans="1:12" ht="38.25" x14ac:dyDescent="0.25">
      <c r="A12" s="9" t="s">
        <v>1208</v>
      </c>
      <c r="B12" s="14" t="s">
        <v>622</v>
      </c>
      <c r="C12" s="31" t="s">
        <v>623</v>
      </c>
      <c r="D12" s="20" t="s">
        <v>2</v>
      </c>
      <c r="E12" s="7">
        <v>41565</v>
      </c>
      <c r="F12" s="7">
        <f>F8</f>
        <v>44555</v>
      </c>
      <c r="G12" s="13"/>
      <c r="H12" s="8">
        <f>EDATE(F12-1,1)</f>
        <v>44585</v>
      </c>
      <c r="I12" s="11">
        <f t="shared" ca="1" si="0"/>
        <v>15</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41</v>
      </c>
      <c r="J13" s="9" t="str">
        <f t="shared" ca="1" si="1"/>
        <v>NOT DUE</v>
      </c>
      <c r="K13" s="14"/>
      <c r="L13" s="10"/>
    </row>
    <row r="14" spans="1:12" ht="58.5" customHeight="1" x14ac:dyDescent="0.25">
      <c r="A14" s="9" t="s">
        <v>1210</v>
      </c>
      <c r="B14" s="14" t="s">
        <v>625</v>
      </c>
      <c r="C14" s="31" t="s">
        <v>626</v>
      </c>
      <c r="D14" s="20" t="s">
        <v>2</v>
      </c>
      <c r="E14" s="7">
        <v>41565</v>
      </c>
      <c r="F14" s="7">
        <f>F8</f>
        <v>44555</v>
      </c>
      <c r="G14" s="13"/>
      <c r="H14" s="8">
        <f>EDATE(F14-1,1)</f>
        <v>44585</v>
      </c>
      <c r="I14" s="11">
        <f t="shared" ca="1" si="0"/>
        <v>15</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103</v>
      </c>
      <c r="J15" s="9" t="str">
        <f t="shared" ca="1" si="1"/>
        <v>NOT DUE</v>
      </c>
      <c r="K15" s="14"/>
      <c r="L15" s="10"/>
    </row>
    <row r="16" spans="1:12" ht="34.5" customHeight="1" x14ac:dyDescent="0.25">
      <c r="A16" s="9" t="s">
        <v>1212</v>
      </c>
      <c r="B16" s="14" t="s">
        <v>628</v>
      </c>
      <c r="C16" s="31" t="s">
        <v>629</v>
      </c>
      <c r="D16" s="20" t="s">
        <v>2</v>
      </c>
      <c r="E16" s="7">
        <v>41565</v>
      </c>
      <c r="F16" s="7">
        <f>F8</f>
        <v>44555</v>
      </c>
      <c r="G16" s="13"/>
      <c r="H16" s="8">
        <f>EDATE(F16-1,1)</f>
        <v>44585</v>
      </c>
      <c r="I16" s="11">
        <f t="shared" ca="1" si="0"/>
        <v>15</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103</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103</v>
      </c>
      <c r="J18" s="9" t="str">
        <f ca="1">IF(I18="","",IF(I18&lt;0,"OVERDUE","NOT DUE"))</f>
        <v>NOT DUE</v>
      </c>
      <c r="K18" s="14"/>
      <c r="L18" s="10"/>
    </row>
    <row r="19" spans="1:12" ht="49.5" customHeight="1" x14ac:dyDescent="0.25">
      <c r="A19" s="95" t="s">
        <v>2422</v>
      </c>
      <c r="B19" s="55" t="s">
        <v>1883</v>
      </c>
      <c r="C19" s="55" t="s">
        <v>1886</v>
      </c>
      <c r="D19" s="96" t="s">
        <v>2</v>
      </c>
      <c r="E19" s="7">
        <v>41565</v>
      </c>
      <c r="F19" s="7">
        <f>F8</f>
        <v>44555</v>
      </c>
      <c r="G19" s="13"/>
      <c r="H19" s="8">
        <f>EDATE(F19-1,1)</f>
        <v>44585</v>
      </c>
      <c r="I19" s="11">
        <f ca="1">IF(ISBLANK(H19),"",H19-DATE(YEAR(NOW()),MONTH(NOW()),DAY(NOW())))</f>
        <v>15</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41</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284</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660</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3268</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L19" sqref="L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44558</v>
      </c>
      <c r="G8" s="7"/>
      <c r="H8" s="8">
        <f t="shared" ref="H8:H13" si="0">EDATE(F8-1,1)</f>
        <v>44588</v>
      </c>
      <c r="I8" s="11">
        <f t="shared" ref="I8:I18" ca="1" si="1">IF(ISBLANK(H8),"",H8-DATE(YEAR(NOW()),MONTH(NOW()),DAY(NOW())))</f>
        <v>18</v>
      </c>
      <c r="J8" s="9" t="str">
        <f t="shared" ref="J8:J18" ca="1" si="2">IF(I8="","",IF(I8&lt;0,"OVERDUE","NOT DUE"))</f>
        <v>NOT DUE</v>
      </c>
      <c r="K8" s="31"/>
      <c r="L8" s="10"/>
    </row>
    <row r="9" spans="1:12" x14ac:dyDescent="0.25">
      <c r="A9" s="9" t="s">
        <v>638</v>
      </c>
      <c r="B9" s="14" t="s">
        <v>680</v>
      </c>
      <c r="C9" s="31" t="s">
        <v>681</v>
      </c>
      <c r="D9" s="20" t="s">
        <v>2</v>
      </c>
      <c r="E9" s="7">
        <v>41565</v>
      </c>
      <c r="F9" s="7">
        <f>F8</f>
        <v>44558</v>
      </c>
      <c r="G9" s="7"/>
      <c r="H9" s="8">
        <f t="shared" si="0"/>
        <v>44588</v>
      </c>
      <c r="I9" s="11">
        <f t="shared" ca="1" si="1"/>
        <v>18</v>
      </c>
      <c r="J9" s="9" t="str">
        <f t="shared" ca="1" si="2"/>
        <v>NOT DUE</v>
      </c>
      <c r="K9" s="31"/>
      <c r="L9" s="10"/>
    </row>
    <row r="10" spans="1:12" x14ac:dyDescent="0.25">
      <c r="A10" s="9" t="s">
        <v>639</v>
      </c>
      <c r="B10" s="102" t="s">
        <v>682</v>
      </c>
      <c r="C10" s="31" t="s">
        <v>683</v>
      </c>
      <c r="D10" s="20" t="s">
        <v>2</v>
      </c>
      <c r="E10" s="7">
        <v>41565</v>
      </c>
      <c r="F10" s="7">
        <f>F8</f>
        <v>44558</v>
      </c>
      <c r="G10" s="7"/>
      <c r="H10" s="8">
        <f t="shared" si="0"/>
        <v>44588</v>
      </c>
      <c r="I10" s="11">
        <f t="shared" ca="1" si="1"/>
        <v>18</v>
      </c>
      <c r="J10" s="9" t="str">
        <f t="shared" ca="1" si="2"/>
        <v>NOT DUE</v>
      </c>
      <c r="K10" s="31"/>
      <c r="L10" s="10"/>
    </row>
    <row r="11" spans="1:12" x14ac:dyDescent="0.25">
      <c r="A11" s="9" t="s">
        <v>640</v>
      </c>
      <c r="B11" s="32" t="s">
        <v>684</v>
      </c>
      <c r="C11" s="31" t="s">
        <v>685</v>
      </c>
      <c r="D11" s="20" t="s">
        <v>2</v>
      </c>
      <c r="E11" s="7">
        <v>41565</v>
      </c>
      <c r="F11" s="7">
        <f>F8</f>
        <v>44558</v>
      </c>
      <c r="G11" s="7"/>
      <c r="H11" s="8">
        <f t="shared" si="0"/>
        <v>44588</v>
      </c>
      <c r="I11" s="11">
        <f t="shared" ca="1" si="1"/>
        <v>18</v>
      </c>
      <c r="J11" s="9" t="str">
        <f t="shared" ca="1" si="2"/>
        <v>NOT DUE</v>
      </c>
      <c r="K11" s="31"/>
      <c r="L11" s="10"/>
    </row>
    <row r="12" spans="1:12" x14ac:dyDescent="0.25">
      <c r="A12" s="9" t="s">
        <v>641</v>
      </c>
      <c r="B12" s="32" t="s">
        <v>686</v>
      </c>
      <c r="C12" s="31" t="s">
        <v>687</v>
      </c>
      <c r="D12" s="20" t="s">
        <v>2</v>
      </c>
      <c r="E12" s="7">
        <v>41565</v>
      </c>
      <c r="F12" s="7">
        <f>F8</f>
        <v>44558</v>
      </c>
      <c r="G12" s="7"/>
      <c r="H12" s="8">
        <f t="shared" si="0"/>
        <v>44588</v>
      </c>
      <c r="I12" s="11">
        <f t="shared" ca="1" si="1"/>
        <v>18</v>
      </c>
      <c r="J12" s="9" t="str">
        <f t="shared" ca="1" si="2"/>
        <v>NOT DUE</v>
      </c>
      <c r="K12" s="31"/>
      <c r="L12" s="10"/>
    </row>
    <row r="13" spans="1:12" ht="25.5" x14ac:dyDescent="0.25">
      <c r="A13" s="9" t="s">
        <v>642</v>
      </c>
      <c r="B13" s="32" t="s">
        <v>688</v>
      </c>
      <c r="C13" s="31" t="s">
        <v>689</v>
      </c>
      <c r="D13" s="20" t="s">
        <v>2</v>
      </c>
      <c r="E13" s="7">
        <v>41565</v>
      </c>
      <c r="F13" s="7">
        <f>F8</f>
        <v>44558</v>
      </c>
      <c r="G13" s="7"/>
      <c r="H13" s="8">
        <f t="shared" si="0"/>
        <v>44588</v>
      </c>
      <c r="I13" s="11">
        <f t="shared" ca="1" si="1"/>
        <v>18</v>
      </c>
      <c r="J13" s="9" t="str">
        <f t="shared" ca="1" si="2"/>
        <v>NOT DUE</v>
      </c>
      <c r="K13" s="31"/>
      <c r="L13" s="10"/>
    </row>
    <row r="14" spans="1:12" x14ac:dyDescent="0.25">
      <c r="A14" s="9" t="s">
        <v>643</v>
      </c>
      <c r="B14" s="32" t="s">
        <v>684</v>
      </c>
      <c r="C14" s="31" t="s">
        <v>484</v>
      </c>
      <c r="D14" s="20" t="s">
        <v>378</v>
      </c>
      <c r="E14" s="7">
        <v>41565</v>
      </c>
      <c r="F14" s="7">
        <v>44491</v>
      </c>
      <c r="G14" s="7"/>
      <c r="H14" s="8">
        <f>DATE(YEAR(F14),MONTH(F14)+3,DAY(F14)-1)</f>
        <v>44582</v>
      </c>
      <c r="I14" s="11">
        <f t="shared" ca="1" si="1"/>
        <v>12</v>
      </c>
      <c r="J14" s="9" t="str">
        <f t="shared" ca="1" si="2"/>
        <v>NOT DUE</v>
      </c>
      <c r="K14" s="31"/>
      <c r="L14" s="10"/>
    </row>
    <row r="15" spans="1:12" x14ac:dyDescent="0.25">
      <c r="A15" s="9" t="s">
        <v>644</v>
      </c>
      <c r="B15" s="32" t="s">
        <v>690</v>
      </c>
      <c r="C15" s="31" t="s">
        <v>691</v>
      </c>
      <c r="D15" s="20" t="s">
        <v>378</v>
      </c>
      <c r="E15" s="7">
        <v>41565</v>
      </c>
      <c r="F15" s="7">
        <f>F14</f>
        <v>44491</v>
      </c>
      <c r="G15" s="7"/>
      <c r="H15" s="8">
        <f>DATE(YEAR(F15),MONTH(F15)+3,DAY(F15)-1)</f>
        <v>44582</v>
      </c>
      <c r="I15" s="11">
        <f t="shared" ca="1" si="1"/>
        <v>12</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-44480</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-44480</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103</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285</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285</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285</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285</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285</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102</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102</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102</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102</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102</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102</v>
      </c>
      <c r="J29" s="9" t="str">
        <f t="shared" ca="1" si="5"/>
        <v>NOT DUE</v>
      </c>
      <c r="K29" s="31"/>
      <c r="L29" s="10"/>
    </row>
    <row r="30" spans="1:12" ht="25.5" x14ac:dyDescent="0.25">
      <c r="A30" s="9" t="s">
        <v>659</v>
      </c>
      <c r="B30" s="14" t="s">
        <v>714</v>
      </c>
      <c r="C30" s="31" t="s">
        <v>715</v>
      </c>
      <c r="D30" s="20" t="s">
        <v>378</v>
      </c>
      <c r="E30" s="7">
        <v>41565</v>
      </c>
      <c r="F30" s="7">
        <f>F14</f>
        <v>44491</v>
      </c>
      <c r="G30" s="7"/>
      <c r="H30" s="8">
        <f>DATE(YEAR(F30),MONTH(F30)+3,DAY(F30)-1)</f>
        <v>44582</v>
      </c>
      <c r="I30" s="11">
        <f t="shared" ca="1" si="4"/>
        <v>12</v>
      </c>
      <c r="J30" s="9" t="str">
        <f t="shared" ca="1" si="5"/>
        <v>NOT DUE</v>
      </c>
      <c r="K30" s="31" t="s">
        <v>742</v>
      </c>
      <c r="L30" s="10"/>
    </row>
    <row r="31" spans="1:12" x14ac:dyDescent="0.25">
      <c r="A31" s="9" t="s">
        <v>660</v>
      </c>
      <c r="B31" s="14" t="s">
        <v>680</v>
      </c>
      <c r="C31" s="31" t="s">
        <v>716</v>
      </c>
      <c r="D31" s="20" t="s">
        <v>88</v>
      </c>
      <c r="E31" s="7">
        <v>41565</v>
      </c>
      <c r="F31" s="7">
        <f t="shared" ref="F31:F35" si="9">F30</f>
        <v>44491</v>
      </c>
      <c r="G31" s="13"/>
      <c r="H31" s="8">
        <f>DATE(YEAR(F31)+1,MONTH(F31),DAY(F31)-1)</f>
        <v>44855</v>
      </c>
      <c r="I31" s="11">
        <f t="shared" ca="1" si="4"/>
        <v>285</v>
      </c>
      <c r="J31" s="9" t="str">
        <f t="shared" ca="1" si="5"/>
        <v>NOT DUE</v>
      </c>
      <c r="K31" s="31"/>
      <c r="L31" s="10"/>
    </row>
    <row r="32" spans="1:12" ht="25.5" x14ac:dyDescent="0.25">
      <c r="A32" s="9" t="s">
        <v>661</v>
      </c>
      <c r="B32" s="14" t="s">
        <v>680</v>
      </c>
      <c r="C32" s="31" t="s">
        <v>717</v>
      </c>
      <c r="D32" s="20" t="s">
        <v>88</v>
      </c>
      <c r="E32" s="7">
        <v>41565</v>
      </c>
      <c r="F32" s="7">
        <f t="shared" si="9"/>
        <v>44491</v>
      </c>
      <c r="G32" s="13"/>
      <c r="H32" s="8">
        <f>DATE(YEAR(F32)+1,MONTH(F32),DAY(F32)-1)</f>
        <v>44855</v>
      </c>
      <c r="I32" s="11">
        <f t="shared" ca="1" si="4"/>
        <v>285</v>
      </c>
      <c r="J32" s="9" t="str">
        <f t="shared" ca="1" si="5"/>
        <v>NOT DUE</v>
      </c>
      <c r="K32" s="31"/>
      <c r="L32" s="10"/>
    </row>
    <row r="33" spans="1:12" ht="25.5" x14ac:dyDescent="0.25">
      <c r="A33" s="9" t="s">
        <v>662</v>
      </c>
      <c r="B33" s="102" t="s">
        <v>718</v>
      </c>
      <c r="C33" s="79" t="s">
        <v>719</v>
      </c>
      <c r="D33" s="20" t="s">
        <v>1</v>
      </c>
      <c r="E33" s="7">
        <v>41565</v>
      </c>
      <c r="F33" s="7">
        <f t="shared" si="9"/>
        <v>44491</v>
      </c>
      <c r="G33" s="13"/>
      <c r="H33" s="8">
        <f>DATE(YEAR(F33),MONTH(F33)+6,DAY(F33)-1)</f>
        <v>44672</v>
      </c>
      <c r="I33" s="11">
        <f t="shared" ca="1" si="4"/>
        <v>102</v>
      </c>
      <c r="J33" s="9" t="str">
        <f t="shared" ca="1" si="5"/>
        <v>NOT DUE</v>
      </c>
      <c r="K33" s="31"/>
      <c r="L33" s="10"/>
    </row>
    <row r="34" spans="1:12" ht="25.5" x14ac:dyDescent="0.25">
      <c r="A34" s="9" t="s">
        <v>663</v>
      </c>
      <c r="B34" s="102" t="s">
        <v>718</v>
      </c>
      <c r="C34" s="79" t="s">
        <v>720</v>
      </c>
      <c r="D34" s="20" t="s">
        <v>1</v>
      </c>
      <c r="E34" s="7">
        <v>41565</v>
      </c>
      <c r="F34" s="7">
        <f t="shared" si="9"/>
        <v>44491</v>
      </c>
      <c r="G34" s="13"/>
      <c r="H34" s="8">
        <f>DATE(YEAR(F34),MONTH(F34)+6,DAY(F34)-1)</f>
        <v>44672</v>
      </c>
      <c r="I34" s="11">
        <f t="shared" ca="1" si="4"/>
        <v>102</v>
      </c>
      <c r="J34" s="9" t="str">
        <f t="shared" ca="1" si="5"/>
        <v>NOT DUE</v>
      </c>
      <c r="K34" s="31" t="s">
        <v>743</v>
      </c>
      <c r="L34" s="90"/>
    </row>
    <row r="35" spans="1:12" ht="24.75" customHeight="1" x14ac:dyDescent="0.25">
      <c r="A35" s="9" t="s">
        <v>664</v>
      </c>
      <c r="B35" s="102" t="s">
        <v>721</v>
      </c>
      <c r="C35" s="79" t="s">
        <v>720</v>
      </c>
      <c r="D35" s="20" t="s">
        <v>1</v>
      </c>
      <c r="E35" s="7">
        <v>41565</v>
      </c>
      <c r="F35" s="7">
        <f t="shared" si="9"/>
        <v>44491</v>
      </c>
      <c r="G35" s="13"/>
      <c r="H35" s="8">
        <f>DATE(YEAR(F35),MONTH(F35)+6,DAY(F35)-1)</f>
        <v>44672</v>
      </c>
      <c r="I35" s="11">
        <f t="shared" ca="1" si="4"/>
        <v>102</v>
      </c>
      <c r="J35" s="9" t="str">
        <f t="shared" ca="1" si="5"/>
        <v>NOT DUE</v>
      </c>
      <c r="K35" s="31" t="s">
        <v>743</v>
      </c>
      <c r="L35" s="90"/>
    </row>
    <row r="36" spans="1:12" x14ac:dyDescent="0.25">
      <c r="A36" s="9" t="s">
        <v>665</v>
      </c>
      <c r="B36" s="102" t="s">
        <v>721</v>
      </c>
      <c r="C36" s="79" t="s">
        <v>722</v>
      </c>
      <c r="D36" s="20" t="s">
        <v>2</v>
      </c>
      <c r="E36" s="7">
        <v>41565</v>
      </c>
      <c r="F36" s="7">
        <f>F13</f>
        <v>44558</v>
      </c>
      <c r="G36" s="7"/>
      <c r="H36" s="8">
        <f>EDATE(F36-1,1)</f>
        <v>44588</v>
      </c>
      <c r="I36" s="11">
        <f t="shared" ca="1" si="4"/>
        <v>18</v>
      </c>
      <c r="J36" s="9" t="str">
        <f t="shared" ca="1" si="5"/>
        <v>NOT DUE</v>
      </c>
      <c r="K36" s="31"/>
      <c r="L36" s="10"/>
    </row>
    <row r="37" spans="1:12" x14ac:dyDescent="0.25">
      <c r="A37" s="9" t="s">
        <v>666</v>
      </c>
      <c r="B37" s="102" t="s">
        <v>721</v>
      </c>
      <c r="C37" s="79" t="s">
        <v>723</v>
      </c>
      <c r="D37" s="20" t="s">
        <v>2</v>
      </c>
      <c r="E37" s="7">
        <v>41565</v>
      </c>
      <c r="F37" s="7">
        <f>F36</f>
        <v>44558</v>
      </c>
      <c r="G37" s="7"/>
      <c r="H37" s="8">
        <f>EDATE(F37-1,1)</f>
        <v>44588</v>
      </c>
      <c r="I37" s="11">
        <f t="shared" ca="1" si="4"/>
        <v>18</v>
      </c>
      <c r="J37" s="9" t="str">
        <f t="shared" ca="1" si="5"/>
        <v>NOT DUE</v>
      </c>
      <c r="K37" s="31"/>
      <c r="L37" s="10"/>
    </row>
    <row r="38" spans="1:12" x14ac:dyDescent="0.25">
      <c r="A38" s="9" t="s">
        <v>667</v>
      </c>
      <c r="B38" s="102" t="s">
        <v>721</v>
      </c>
      <c r="C38" s="79" t="s">
        <v>724</v>
      </c>
      <c r="D38" s="20" t="s">
        <v>2</v>
      </c>
      <c r="E38" s="7">
        <v>41565</v>
      </c>
      <c r="F38" s="7">
        <f>F37</f>
        <v>44558</v>
      </c>
      <c r="G38" s="7"/>
      <c r="H38" s="8">
        <f>EDATE(F38-1,1)</f>
        <v>44588</v>
      </c>
      <c r="I38" s="11">
        <f t="shared" ca="1" si="4"/>
        <v>18</v>
      </c>
      <c r="J38" s="9" t="str">
        <f t="shared" ca="1" si="5"/>
        <v>NOT DUE</v>
      </c>
      <c r="K38" s="31"/>
      <c r="L38" s="10"/>
    </row>
    <row r="39" spans="1:12" x14ac:dyDescent="0.25">
      <c r="A39" s="9" t="s">
        <v>668</v>
      </c>
      <c r="B39" s="102" t="s">
        <v>721</v>
      </c>
      <c r="C39" s="79" t="s">
        <v>725</v>
      </c>
      <c r="D39" s="20" t="s">
        <v>2</v>
      </c>
      <c r="E39" s="7">
        <v>41565</v>
      </c>
      <c r="F39" s="7">
        <f>F38</f>
        <v>44558</v>
      </c>
      <c r="G39" s="7"/>
      <c r="H39" s="8">
        <f>EDATE(F39-1,1)</f>
        <v>44588</v>
      </c>
      <c r="I39" s="11">
        <f t="shared" ca="1" si="4"/>
        <v>18</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285</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285</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285</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285</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285</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285</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285</v>
      </c>
      <c r="J46" s="9" t="str">
        <f t="shared" ca="1" si="5"/>
        <v>NOT DUE</v>
      </c>
      <c r="K46" s="31"/>
      <c r="L46" s="10"/>
    </row>
    <row r="47" spans="1:12" ht="38.25" x14ac:dyDescent="0.25">
      <c r="A47" s="9" t="s">
        <v>676</v>
      </c>
      <c r="B47" s="14" t="s">
        <v>735</v>
      </c>
      <c r="C47" s="31" t="s">
        <v>736</v>
      </c>
      <c r="D47" s="20" t="s">
        <v>2</v>
      </c>
      <c r="E47" s="7">
        <v>41565</v>
      </c>
      <c r="F47" s="7">
        <f>F13</f>
        <v>44558</v>
      </c>
      <c r="G47" s="7"/>
      <c r="H47" s="8">
        <f>EDATE(F47-1,1)</f>
        <v>44588</v>
      </c>
      <c r="I47" s="11">
        <f t="shared" ca="1" si="4"/>
        <v>18</v>
      </c>
      <c r="J47" s="9" t="str">
        <f t="shared" ca="1" si="5"/>
        <v>NOT DUE</v>
      </c>
      <c r="K47" s="31"/>
      <c r="L47" s="10"/>
    </row>
    <row r="48" spans="1:12" ht="25.5" x14ac:dyDescent="0.25">
      <c r="A48" s="9" t="s">
        <v>677</v>
      </c>
      <c r="B48" s="14" t="s">
        <v>737</v>
      </c>
      <c r="C48" s="31" t="s">
        <v>738</v>
      </c>
      <c r="D48" s="20" t="s">
        <v>2</v>
      </c>
      <c r="E48" s="7">
        <v>41565</v>
      </c>
      <c r="F48" s="7">
        <f>F47</f>
        <v>44558</v>
      </c>
      <c r="G48" s="7"/>
      <c r="H48" s="8">
        <f>EDATE(F48-1,1)</f>
        <v>44588</v>
      </c>
      <c r="I48" s="11">
        <f t="shared" ca="1" si="4"/>
        <v>18</v>
      </c>
      <c r="J48" s="9" t="str">
        <f t="shared" ca="1" si="5"/>
        <v>NOT DUE</v>
      </c>
      <c r="K48" s="31"/>
      <c r="L48" s="10"/>
    </row>
    <row r="49" spans="1:12" ht="25.5" x14ac:dyDescent="0.25">
      <c r="A49" s="9" t="s">
        <v>678</v>
      </c>
      <c r="B49" s="32" t="s">
        <v>739</v>
      </c>
      <c r="C49" s="31" t="s">
        <v>740</v>
      </c>
      <c r="D49" s="20" t="s">
        <v>2</v>
      </c>
      <c r="E49" s="7">
        <v>41565</v>
      </c>
      <c r="F49" s="7">
        <f>F8</f>
        <v>44558</v>
      </c>
      <c r="G49" s="7"/>
      <c r="H49" s="8">
        <f>EDATE(F49-1,1)</f>
        <v>44588</v>
      </c>
      <c r="I49" s="11">
        <f t="shared" ca="1" si="4"/>
        <v>18</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6" zoomScaleNormal="96" workbookViewId="0">
      <selection activeCell="K16" sqref="K16: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44558</v>
      </c>
      <c r="G8" s="13"/>
      <c r="H8" s="8">
        <f t="shared" ref="H8:H13" si="0">EDATE(F8-1,1)</f>
        <v>44588</v>
      </c>
      <c r="I8" s="11">
        <f t="shared" ref="I8:I49" ca="1" si="1">IF(ISBLANK(H8),"",H8-DATE(YEAR(NOW()),MONTH(NOW()),DAY(NOW())))</f>
        <v>18</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44558</v>
      </c>
      <c r="G9" s="7"/>
      <c r="H9" s="8">
        <f t="shared" si="0"/>
        <v>44588</v>
      </c>
      <c r="I9" s="11">
        <f t="shared" ca="1" si="1"/>
        <v>18</v>
      </c>
      <c r="J9" s="9" t="str">
        <f t="shared" ca="1" si="2"/>
        <v>NOT DUE</v>
      </c>
      <c r="K9" s="31"/>
      <c r="L9" s="10"/>
    </row>
    <row r="10" spans="1:12" x14ac:dyDescent="0.25">
      <c r="A10" s="9" t="s">
        <v>749</v>
      </c>
      <c r="B10" s="102" t="s">
        <v>682</v>
      </c>
      <c r="C10" s="31" t="s">
        <v>683</v>
      </c>
      <c r="D10" s="20" t="s">
        <v>2</v>
      </c>
      <c r="E10" s="7">
        <v>41565</v>
      </c>
      <c r="F10" s="7">
        <f>'Windlass Starboard Side'!F10</f>
        <v>44558</v>
      </c>
      <c r="G10" s="7"/>
      <c r="H10" s="8">
        <f t="shared" si="0"/>
        <v>44588</v>
      </c>
      <c r="I10" s="11">
        <f t="shared" ca="1" si="1"/>
        <v>18</v>
      </c>
      <c r="J10" s="9" t="str">
        <f t="shared" ca="1" si="2"/>
        <v>NOT DUE</v>
      </c>
      <c r="K10" s="31"/>
      <c r="L10" s="10"/>
    </row>
    <row r="11" spans="1:12" x14ac:dyDescent="0.25">
      <c r="A11" s="9" t="s">
        <v>750</v>
      </c>
      <c r="B11" s="32" t="s">
        <v>684</v>
      </c>
      <c r="C11" s="31" t="s">
        <v>685</v>
      </c>
      <c r="D11" s="20" t="s">
        <v>2</v>
      </c>
      <c r="E11" s="7">
        <v>41565</v>
      </c>
      <c r="F11" s="7">
        <f>'Windlass Starboard Side'!F11</f>
        <v>44558</v>
      </c>
      <c r="G11" s="7"/>
      <c r="H11" s="8">
        <f t="shared" si="0"/>
        <v>44588</v>
      </c>
      <c r="I11" s="11">
        <f t="shared" ca="1" si="1"/>
        <v>18</v>
      </c>
      <c r="J11" s="9" t="str">
        <f t="shared" ca="1" si="2"/>
        <v>NOT DUE</v>
      </c>
      <c r="K11" s="31"/>
      <c r="L11" s="10"/>
    </row>
    <row r="12" spans="1:12" x14ac:dyDescent="0.25">
      <c r="A12" s="9" t="s">
        <v>751</v>
      </c>
      <c r="B12" s="32" t="s">
        <v>686</v>
      </c>
      <c r="C12" s="31" t="s">
        <v>687</v>
      </c>
      <c r="D12" s="20" t="s">
        <v>2</v>
      </c>
      <c r="E12" s="7">
        <v>41565</v>
      </c>
      <c r="F12" s="7">
        <f>'Windlass Starboard Side'!F12</f>
        <v>44558</v>
      </c>
      <c r="G12" s="7"/>
      <c r="H12" s="8">
        <f t="shared" si="0"/>
        <v>44588</v>
      </c>
      <c r="I12" s="11">
        <f t="shared" ca="1" si="1"/>
        <v>18</v>
      </c>
      <c r="J12" s="9" t="str">
        <f t="shared" ca="1" si="2"/>
        <v>NOT DUE</v>
      </c>
      <c r="K12" s="31"/>
      <c r="L12" s="10"/>
    </row>
    <row r="13" spans="1:12" ht="25.5" x14ac:dyDescent="0.25">
      <c r="A13" s="9" t="s">
        <v>752</v>
      </c>
      <c r="B13" s="32" t="s">
        <v>688</v>
      </c>
      <c r="C13" s="31" t="s">
        <v>689</v>
      </c>
      <c r="D13" s="20" t="s">
        <v>2</v>
      </c>
      <c r="E13" s="7">
        <v>41565</v>
      </c>
      <c r="F13" s="7">
        <f>'Windlass Starboard Side'!F13</f>
        <v>44558</v>
      </c>
      <c r="G13" s="7"/>
      <c r="H13" s="8">
        <f t="shared" si="0"/>
        <v>44588</v>
      </c>
      <c r="I13" s="11">
        <f t="shared" ca="1" si="1"/>
        <v>18</v>
      </c>
      <c r="J13" s="9" t="str">
        <f t="shared" ca="1" si="2"/>
        <v>NOT DUE</v>
      </c>
      <c r="K13" s="31"/>
      <c r="L13" s="10"/>
    </row>
    <row r="14" spans="1:12" x14ac:dyDescent="0.25">
      <c r="A14" s="9" t="s">
        <v>753</v>
      </c>
      <c r="B14" s="32" t="s">
        <v>684</v>
      </c>
      <c r="C14" s="31" t="s">
        <v>484</v>
      </c>
      <c r="D14" s="20" t="s">
        <v>378</v>
      </c>
      <c r="E14" s="7">
        <v>41565</v>
      </c>
      <c r="F14" s="7">
        <v>44491</v>
      </c>
      <c r="G14" s="7"/>
      <c r="H14" s="8">
        <f>DATE(YEAR(F14),MONTH(F14)+3,DAY(F14)-1)</f>
        <v>44582</v>
      </c>
      <c r="I14" s="11">
        <f t="shared" ca="1" si="1"/>
        <v>12</v>
      </c>
      <c r="J14" s="9" t="str">
        <f t="shared" ca="1" si="2"/>
        <v>NOT DUE</v>
      </c>
      <c r="K14" s="31"/>
      <c r="L14" s="10"/>
    </row>
    <row r="15" spans="1:12" x14ac:dyDescent="0.25">
      <c r="A15" s="9" t="s">
        <v>754</v>
      </c>
      <c r="B15" s="32" t="s">
        <v>690</v>
      </c>
      <c r="C15" s="31" t="s">
        <v>691</v>
      </c>
      <c r="D15" s="20" t="s">
        <v>378</v>
      </c>
      <c r="E15" s="7">
        <v>41565</v>
      </c>
      <c r="F15" s="7">
        <f>F14</f>
        <v>44491</v>
      </c>
      <c r="G15" s="7"/>
      <c r="H15" s="8">
        <f>DATE(YEAR(F15),MONTH(F15)+3,DAY(F15)-1)</f>
        <v>44582</v>
      </c>
      <c r="I15" s="11">
        <f t="shared" ca="1" si="1"/>
        <v>12</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-44480</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-44480</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103</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285</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285</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285</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285</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285</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102</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102</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102</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102</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102</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102</v>
      </c>
      <c r="J29" s="9" t="str">
        <f t="shared" ca="1" si="2"/>
        <v>NOT DUE</v>
      </c>
      <c r="K29" s="31"/>
      <c r="L29" s="10"/>
    </row>
    <row r="30" spans="1:12" ht="25.5" x14ac:dyDescent="0.25">
      <c r="A30" s="9" t="s">
        <v>769</v>
      </c>
      <c r="B30" s="14" t="s">
        <v>714</v>
      </c>
      <c r="C30" s="31" t="s">
        <v>715</v>
      </c>
      <c r="D30" s="20" t="s">
        <v>378</v>
      </c>
      <c r="E30" s="7">
        <v>41565</v>
      </c>
      <c r="F30" s="7">
        <f>F14</f>
        <v>44491</v>
      </c>
      <c r="G30" s="7"/>
      <c r="H30" s="8">
        <f>DATE(YEAR(F30),MONTH(F30)+3,DAY(F30)-1)</f>
        <v>44582</v>
      </c>
      <c r="I30" s="11">
        <f t="shared" ca="1" si="1"/>
        <v>12</v>
      </c>
      <c r="J30" s="9" t="str">
        <f t="shared" ca="1" si="2"/>
        <v>NOT DUE</v>
      </c>
      <c r="K30" s="31" t="s">
        <v>742</v>
      </c>
      <c r="L30" s="10"/>
    </row>
    <row r="31" spans="1:12" x14ac:dyDescent="0.25">
      <c r="A31" s="9" t="s">
        <v>770</v>
      </c>
      <c r="B31" s="14" t="s">
        <v>680</v>
      </c>
      <c r="C31" s="31" t="s">
        <v>716</v>
      </c>
      <c r="D31" s="20" t="s">
        <v>88</v>
      </c>
      <c r="E31" s="7">
        <v>41565</v>
      </c>
      <c r="F31" s="7">
        <f t="shared" ref="F31:F35" si="7">F30</f>
        <v>44491</v>
      </c>
      <c r="G31" s="13"/>
      <c r="H31" s="8">
        <f>DATE(YEAR(F31)+1,MONTH(F31),DAY(F31)-1)</f>
        <v>44855</v>
      </c>
      <c r="I31" s="11">
        <f t="shared" ca="1" si="1"/>
        <v>285</v>
      </c>
      <c r="J31" s="9" t="str">
        <f t="shared" ca="1" si="2"/>
        <v>NOT DUE</v>
      </c>
      <c r="K31" s="31"/>
      <c r="L31" s="10"/>
    </row>
    <row r="32" spans="1:12" ht="25.5" x14ac:dyDescent="0.25">
      <c r="A32" s="9" t="s">
        <v>771</v>
      </c>
      <c r="B32" s="14" t="s">
        <v>680</v>
      </c>
      <c r="C32" s="31" t="s">
        <v>717</v>
      </c>
      <c r="D32" s="20" t="s">
        <v>88</v>
      </c>
      <c r="E32" s="7">
        <v>41565</v>
      </c>
      <c r="F32" s="7">
        <f t="shared" si="7"/>
        <v>44491</v>
      </c>
      <c r="G32" s="13"/>
      <c r="H32" s="8">
        <f>DATE(YEAR(F32)+1,MONTH(F32),DAY(F32)-1)</f>
        <v>44855</v>
      </c>
      <c r="I32" s="11">
        <f t="shared" ca="1" si="1"/>
        <v>285</v>
      </c>
      <c r="J32" s="9" t="str">
        <f t="shared" ca="1" si="2"/>
        <v>NOT DUE</v>
      </c>
      <c r="K32" s="31"/>
      <c r="L32" s="10"/>
    </row>
    <row r="33" spans="1:12" ht="25.5" x14ac:dyDescent="0.25">
      <c r="A33" s="9" t="s">
        <v>772</v>
      </c>
      <c r="B33" s="14" t="s">
        <v>718</v>
      </c>
      <c r="C33" s="31" t="s">
        <v>719</v>
      </c>
      <c r="D33" s="20" t="s">
        <v>1</v>
      </c>
      <c r="E33" s="7">
        <v>41565</v>
      </c>
      <c r="F33" s="7">
        <f t="shared" si="7"/>
        <v>44491</v>
      </c>
      <c r="G33" s="13"/>
      <c r="H33" s="8">
        <f>DATE(YEAR(F33),MONTH(F33)+6,DAY(F33)-1)</f>
        <v>44672</v>
      </c>
      <c r="I33" s="11">
        <f t="shared" ca="1" si="1"/>
        <v>102</v>
      </c>
      <c r="J33" s="9" t="str">
        <f t="shared" ca="1" si="2"/>
        <v>NOT DUE</v>
      </c>
      <c r="K33" s="31"/>
      <c r="L33" s="10"/>
    </row>
    <row r="34" spans="1:12" ht="25.5" x14ac:dyDescent="0.25">
      <c r="A34" s="9" t="s">
        <v>773</v>
      </c>
      <c r="B34" s="14" t="s">
        <v>718</v>
      </c>
      <c r="C34" s="31" t="s">
        <v>720</v>
      </c>
      <c r="D34" s="20" t="s">
        <v>1</v>
      </c>
      <c r="E34" s="7">
        <v>41565</v>
      </c>
      <c r="F34" s="7">
        <f t="shared" si="7"/>
        <v>44491</v>
      </c>
      <c r="G34" s="13"/>
      <c r="H34" s="8">
        <f>DATE(YEAR(F34),MONTH(F34)+6,DAY(F34)-1)</f>
        <v>44672</v>
      </c>
      <c r="I34" s="11">
        <f t="shared" ca="1" si="1"/>
        <v>102</v>
      </c>
      <c r="J34" s="9" t="str">
        <f t="shared" ca="1" si="2"/>
        <v>NOT DUE</v>
      </c>
      <c r="K34" s="31" t="s">
        <v>743</v>
      </c>
      <c r="L34" s="90"/>
    </row>
    <row r="35" spans="1:12" ht="22.5" customHeight="1" x14ac:dyDescent="0.25">
      <c r="A35" s="9" t="s">
        <v>774</v>
      </c>
      <c r="B35" s="14" t="s">
        <v>721</v>
      </c>
      <c r="C35" s="31" t="s">
        <v>720</v>
      </c>
      <c r="D35" s="20" t="s">
        <v>1</v>
      </c>
      <c r="E35" s="7">
        <v>41565</v>
      </c>
      <c r="F35" s="7">
        <f t="shared" si="7"/>
        <v>44491</v>
      </c>
      <c r="G35" s="13"/>
      <c r="H35" s="8">
        <f>DATE(YEAR(F35),MONTH(F35)+6,DAY(F35)-1)</f>
        <v>44672</v>
      </c>
      <c r="I35" s="11">
        <f t="shared" ca="1" si="1"/>
        <v>102</v>
      </c>
      <c r="J35" s="9" t="str">
        <f t="shared" ca="1" si="2"/>
        <v>NOT DUE</v>
      </c>
      <c r="K35" s="31" t="s">
        <v>743</v>
      </c>
      <c r="L35" s="90"/>
    </row>
    <row r="36" spans="1:12" x14ac:dyDescent="0.25">
      <c r="A36" s="9" t="s">
        <v>775</v>
      </c>
      <c r="B36" s="14" t="s">
        <v>721</v>
      </c>
      <c r="C36" s="31" t="s">
        <v>722</v>
      </c>
      <c r="D36" s="20" t="s">
        <v>2</v>
      </c>
      <c r="E36" s="7">
        <v>41565</v>
      </c>
      <c r="F36" s="7">
        <f>F13</f>
        <v>44558</v>
      </c>
      <c r="G36" s="7"/>
      <c r="H36" s="8">
        <f>EDATE(F36-1,1)</f>
        <v>44588</v>
      </c>
      <c r="I36" s="11">
        <f t="shared" ca="1" si="1"/>
        <v>18</v>
      </c>
      <c r="J36" s="9" t="str">
        <f t="shared" ca="1" si="2"/>
        <v>NOT DUE</v>
      </c>
      <c r="K36" s="31"/>
      <c r="L36" s="10"/>
    </row>
    <row r="37" spans="1:12" x14ac:dyDescent="0.25">
      <c r="A37" s="9" t="s">
        <v>776</v>
      </c>
      <c r="B37" s="14" t="s">
        <v>721</v>
      </c>
      <c r="C37" s="31" t="s">
        <v>723</v>
      </c>
      <c r="D37" s="20" t="s">
        <v>2</v>
      </c>
      <c r="E37" s="7">
        <v>41565</v>
      </c>
      <c r="F37" s="7">
        <f>F36</f>
        <v>44558</v>
      </c>
      <c r="G37" s="7"/>
      <c r="H37" s="8">
        <f>EDATE(F37-1,1)</f>
        <v>44588</v>
      </c>
      <c r="I37" s="11">
        <f t="shared" ca="1" si="1"/>
        <v>18</v>
      </c>
      <c r="J37" s="9" t="str">
        <f t="shared" ca="1" si="2"/>
        <v>NOT DUE</v>
      </c>
      <c r="K37" s="31"/>
      <c r="L37" s="10"/>
    </row>
    <row r="38" spans="1:12" x14ac:dyDescent="0.25">
      <c r="A38" s="9" t="s">
        <v>777</v>
      </c>
      <c r="B38" s="14" t="s">
        <v>721</v>
      </c>
      <c r="C38" s="31" t="s">
        <v>724</v>
      </c>
      <c r="D38" s="20" t="s">
        <v>2</v>
      </c>
      <c r="E38" s="7">
        <v>41565</v>
      </c>
      <c r="F38" s="7">
        <f>F37</f>
        <v>44558</v>
      </c>
      <c r="G38" s="7"/>
      <c r="H38" s="8">
        <f>EDATE(F38-1,1)</f>
        <v>44588</v>
      </c>
      <c r="I38" s="11">
        <f t="shared" ca="1" si="1"/>
        <v>18</v>
      </c>
      <c r="J38" s="9" t="str">
        <f t="shared" ca="1" si="2"/>
        <v>NOT DUE</v>
      </c>
      <c r="K38" s="31"/>
      <c r="L38" s="10"/>
    </row>
    <row r="39" spans="1:12" x14ac:dyDescent="0.25">
      <c r="A39" s="9" t="s">
        <v>778</v>
      </c>
      <c r="B39" s="14" t="s">
        <v>721</v>
      </c>
      <c r="C39" s="31" t="s">
        <v>725</v>
      </c>
      <c r="D39" s="20" t="s">
        <v>2</v>
      </c>
      <c r="E39" s="7">
        <v>41565</v>
      </c>
      <c r="F39" s="7">
        <f>F38</f>
        <v>44558</v>
      </c>
      <c r="G39" s="7"/>
      <c r="H39" s="8">
        <f>EDATE(F39-1,1)</f>
        <v>44588</v>
      </c>
      <c r="I39" s="11">
        <f t="shared" ca="1" si="1"/>
        <v>18</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285</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285</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285</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285</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285</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285</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285</v>
      </c>
      <c r="J46" s="9" t="str">
        <f t="shared" ca="1" si="2"/>
        <v>NOT DUE</v>
      </c>
      <c r="K46" s="31"/>
      <c r="L46" s="10"/>
    </row>
    <row r="47" spans="1:12" ht="38.25" x14ac:dyDescent="0.25">
      <c r="A47" s="9" t="s">
        <v>786</v>
      </c>
      <c r="B47" s="14" t="s">
        <v>735</v>
      </c>
      <c r="C47" s="31" t="s">
        <v>736</v>
      </c>
      <c r="D47" s="20" t="s">
        <v>2</v>
      </c>
      <c r="E47" s="7">
        <v>41565</v>
      </c>
      <c r="F47" s="7">
        <f>F13</f>
        <v>44558</v>
      </c>
      <c r="G47" s="7"/>
      <c r="H47" s="8">
        <f>EDATE(F47-1,1)</f>
        <v>44588</v>
      </c>
      <c r="I47" s="11">
        <f t="shared" ca="1" si="1"/>
        <v>18</v>
      </c>
      <c r="J47" s="9" t="str">
        <f t="shared" ca="1" si="2"/>
        <v>NOT DUE</v>
      </c>
      <c r="K47" s="31"/>
      <c r="L47" s="10"/>
    </row>
    <row r="48" spans="1:12" ht="25.5" x14ac:dyDescent="0.25">
      <c r="A48" s="9" t="s">
        <v>787</v>
      </c>
      <c r="B48" s="14" t="s">
        <v>737</v>
      </c>
      <c r="C48" s="31" t="s">
        <v>738</v>
      </c>
      <c r="D48" s="20" t="s">
        <v>2</v>
      </c>
      <c r="E48" s="7">
        <v>41565</v>
      </c>
      <c r="F48" s="7">
        <f>F47</f>
        <v>44558</v>
      </c>
      <c r="G48" s="7"/>
      <c r="H48" s="8">
        <f>EDATE(F48-1,1)</f>
        <v>44588</v>
      </c>
      <c r="I48" s="11">
        <f t="shared" ca="1" si="1"/>
        <v>18</v>
      </c>
      <c r="J48" s="9" t="str">
        <f t="shared" ca="1" si="2"/>
        <v>NOT DUE</v>
      </c>
      <c r="K48" s="31"/>
      <c r="L48" s="10"/>
    </row>
    <row r="49" spans="1:12" ht="25.5" x14ac:dyDescent="0.25">
      <c r="A49" s="9" t="s">
        <v>788</v>
      </c>
      <c r="B49" s="32" t="s">
        <v>739</v>
      </c>
      <c r="C49" s="31" t="s">
        <v>740</v>
      </c>
      <c r="D49" s="20" t="s">
        <v>2</v>
      </c>
      <c r="E49" s="7">
        <v>41565</v>
      </c>
      <c r="F49" s="7">
        <f>F8</f>
        <v>44558</v>
      </c>
      <c r="G49" s="7"/>
      <c r="H49" s="8">
        <f>EDATE(F49-1,1)</f>
        <v>44588</v>
      </c>
      <c r="I49" s="11">
        <f t="shared" ca="1" si="1"/>
        <v>18</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71" zoomScaleNormal="71"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44558</v>
      </c>
      <c r="G8" s="13"/>
      <c r="H8" s="8">
        <f t="shared" ref="H8:H15" si="0">EDATE(F8-1,1)</f>
        <v>44588</v>
      </c>
      <c r="I8" s="11">
        <f t="shared" ref="I8:I49" ca="1" si="1">IF(ISBLANK(H8),"",H8-DATE(YEAR(NOW()),MONTH(NOW()),DAY(NOW())))</f>
        <v>18</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44558</v>
      </c>
      <c r="G9" s="7"/>
      <c r="H9" s="8">
        <f t="shared" si="0"/>
        <v>44588</v>
      </c>
      <c r="I9" s="11">
        <f t="shared" ca="1" si="1"/>
        <v>18</v>
      </c>
      <c r="J9" s="9" t="str">
        <f t="shared" ca="1" si="2"/>
        <v>NOT DUE</v>
      </c>
      <c r="K9" s="31"/>
      <c r="L9" s="10"/>
    </row>
    <row r="10" spans="1:12" ht="36" customHeight="1" x14ac:dyDescent="0.25">
      <c r="A10" s="9" t="s">
        <v>1218</v>
      </c>
      <c r="B10" s="14" t="s">
        <v>792</v>
      </c>
      <c r="C10" s="31" t="s">
        <v>791</v>
      </c>
      <c r="D10" s="20" t="s">
        <v>2</v>
      </c>
      <c r="E10" s="7">
        <v>41565</v>
      </c>
      <c r="F10" s="7">
        <f>'Windlass Port Side'!F10</f>
        <v>44558</v>
      </c>
      <c r="G10" s="7"/>
      <c r="H10" s="8">
        <f t="shared" si="0"/>
        <v>44588</v>
      </c>
      <c r="I10" s="11">
        <f t="shared" ca="1" si="1"/>
        <v>18</v>
      </c>
      <c r="J10" s="9" t="str">
        <f t="shared" ca="1" si="2"/>
        <v>NOT DUE</v>
      </c>
      <c r="K10" s="31"/>
      <c r="L10" s="10"/>
    </row>
    <row r="11" spans="1:12" ht="36" customHeight="1" x14ac:dyDescent="0.25">
      <c r="A11" s="9" t="s">
        <v>1219</v>
      </c>
      <c r="B11" s="14" t="s">
        <v>739</v>
      </c>
      <c r="C11" s="31" t="s">
        <v>791</v>
      </c>
      <c r="D11" s="20" t="s">
        <v>2</v>
      </c>
      <c r="E11" s="7">
        <v>41565</v>
      </c>
      <c r="F11" s="7">
        <f t="shared" ref="F11:F15" si="3">F10</f>
        <v>44558</v>
      </c>
      <c r="G11" s="7"/>
      <c r="H11" s="8">
        <f t="shared" si="0"/>
        <v>44588</v>
      </c>
      <c r="I11" s="11">
        <f t="shared" ca="1" si="1"/>
        <v>18</v>
      </c>
      <c r="J11" s="9" t="str">
        <f t="shared" ca="1" si="2"/>
        <v>NOT DUE</v>
      </c>
      <c r="K11" s="31"/>
      <c r="L11" s="10"/>
    </row>
    <row r="12" spans="1:12" ht="36" customHeight="1" x14ac:dyDescent="0.25">
      <c r="A12" s="9" t="s">
        <v>1220</v>
      </c>
      <c r="B12" s="14" t="s">
        <v>680</v>
      </c>
      <c r="C12" s="31" t="s">
        <v>681</v>
      </c>
      <c r="D12" s="20" t="s">
        <v>2</v>
      </c>
      <c r="E12" s="7">
        <v>41565</v>
      </c>
      <c r="F12" s="7">
        <f t="shared" si="3"/>
        <v>44558</v>
      </c>
      <c r="G12" s="7"/>
      <c r="H12" s="8">
        <f t="shared" si="0"/>
        <v>44588</v>
      </c>
      <c r="I12" s="11">
        <f t="shared" ca="1" si="1"/>
        <v>18</v>
      </c>
      <c r="J12" s="9" t="str">
        <f t="shared" ca="1" si="2"/>
        <v>NOT DUE</v>
      </c>
      <c r="K12" s="31"/>
      <c r="L12" s="10"/>
    </row>
    <row r="13" spans="1:12" ht="36" customHeight="1" x14ac:dyDescent="0.25">
      <c r="A13" s="9" t="s">
        <v>1221</v>
      </c>
      <c r="B13" s="32" t="s">
        <v>684</v>
      </c>
      <c r="C13" s="31" t="s">
        <v>685</v>
      </c>
      <c r="D13" s="20" t="s">
        <v>2</v>
      </c>
      <c r="E13" s="7">
        <v>41565</v>
      </c>
      <c r="F13" s="7">
        <f t="shared" si="3"/>
        <v>44558</v>
      </c>
      <c r="G13" s="7"/>
      <c r="H13" s="8">
        <f t="shared" si="0"/>
        <v>44588</v>
      </c>
      <c r="I13" s="11">
        <f t="shared" ca="1" si="1"/>
        <v>18</v>
      </c>
      <c r="J13" s="9" t="str">
        <f t="shared" ca="1" si="2"/>
        <v>NOT DUE</v>
      </c>
      <c r="K13" s="31"/>
      <c r="L13" s="10"/>
    </row>
    <row r="14" spans="1:12" ht="36" customHeight="1" x14ac:dyDescent="0.25">
      <c r="A14" s="9" t="s">
        <v>1222</v>
      </c>
      <c r="B14" s="14" t="s">
        <v>686</v>
      </c>
      <c r="C14" s="31" t="s">
        <v>687</v>
      </c>
      <c r="D14" s="20" t="s">
        <v>2</v>
      </c>
      <c r="E14" s="7">
        <v>41565</v>
      </c>
      <c r="F14" s="7">
        <f t="shared" si="3"/>
        <v>44558</v>
      </c>
      <c r="G14" s="7"/>
      <c r="H14" s="8">
        <f t="shared" si="0"/>
        <v>44588</v>
      </c>
      <c r="I14" s="11">
        <f t="shared" ca="1" si="1"/>
        <v>18</v>
      </c>
      <c r="J14" s="9" t="str">
        <f t="shared" ca="1" si="2"/>
        <v>NOT DUE</v>
      </c>
      <c r="K14" s="31"/>
      <c r="L14" s="10"/>
    </row>
    <row r="15" spans="1:12" ht="36" customHeight="1" x14ac:dyDescent="0.25">
      <c r="A15" s="9" t="s">
        <v>1223</v>
      </c>
      <c r="B15" s="14" t="s">
        <v>688</v>
      </c>
      <c r="C15" s="31" t="s">
        <v>689</v>
      </c>
      <c r="D15" s="20" t="s">
        <v>2</v>
      </c>
      <c r="E15" s="7">
        <v>41565</v>
      </c>
      <c r="F15" s="7">
        <f t="shared" si="3"/>
        <v>44558</v>
      </c>
      <c r="G15" s="7"/>
      <c r="H15" s="8">
        <f t="shared" si="0"/>
        <v>44588</v>
      </c>
      <c r="I15" s="11">
        <f t="shared" ca="1" si="1"/>
        <v>18</v>
      </c>
      <c r="J15" s="9" t="str">
        <f t="shared" ca="1" si="2"/>
        <v>NOT DUE</v>
      </c>
      <c r="K15" s="31"/>
      <c r="L15" s="10"/>
    </row>
    <row r="16" spans="1:12" ht="36" customHeight="1" x14ac:dyDescent="0.25">
      <c r="A16" s="9" t="s">
        <v>1224</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103</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285</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285</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285</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102</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102</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102</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102</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102</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102</v>
      </c>
      <c r="J27" s="9" t="str">
        <f t="shared" ca="1" si="2"/>
        <v>NOT DUE</v>
      </c>
      <c r="K27" s="31"/>
      <c r="L27" s="10" t="s">
        <v>2439</v>
      </c>
    </row>
    <row r="28" spans="1:12" ht="36" customHeight="1" x14ac:dyDescent="0.25">
      <c r="A28" s="9" t="s">
        <v>1236</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44491</v>
      </c>
      <c r="G29" s="13"/>
      <c r="H29" s="8">
        <f>DATE(YEAR(F29)+1,MONTH(F29),DAY(F29)-1)</f>
        <v>44855</v>
      </c>
      <c r="I29" s="11">
        <f t="shared" ca="1" si="1"/>
        <v>285</v>
      </c>
      <c r="J29" s="9" t="str">
        <f t="shared" ca="1" si="2"/>
        <v>NOT DUE</v>
      </c>
      <c r="K29" s="31"/>
      <c r="L29" s="10"/>
    </row>
    <row r="30" spans="1:12" ht="36" customHeight="1" x14ac:dyDescent="0.25">
      <c r="A30" s="9" t="s">
        <v>1238</v>
      </c>
      <c r="B30" s="14" t="s">
        <v>680</v>
      </c>
      <c r="C30" s="31" t="s">
        <v>717</v>
      </c>
      <c r="D30" s="20" t="s">
        <v>88</v>
      </c>
      <c r="E30" s="7">
        <v>41565</v>
      </c>
      <c r="F30" s="7">
        <f t="shared" si="7"/>
        <v>44491</v>
      </c>
      <c r="G30" s="13"/>
      <c r="H30" s="8">
        <f>DATE(YEAR(F30)+1,MONTH(F30),DAY(F30)-1)</f>
        <v>44855</v>
      </c>
      <c r="I30" s="11">
        <f t="shared" ca="1" si="1"/>
        <v>285</v>
      </c>
      <c r="J30" s="9" t="str">
        <f t="shared" ca="1" si="2"/>
        <v>NOT DUE</v>
      </c>
      <c r="K30" s="31"/>
      <c r="L30" s="10"/>
    </row>
    <row r="31" spans="1:12" ht="36" customHeight="1" x14ac:dyDescent="0.25">
      <c r="A31" s="9" t="s">
        <v>1239</v>
      </c>
      <c r="B31" s="14" t="s">
        <v>718</v>
      </c>
      <c r="C31" s="31" t="s">
        <v>719</v>
      </c>
      <c r="D31" s="20" t="s">
        <v>1</v>
      </c>
      <c r="E31" s="7">
        <v>41565</v>
      </c>
      <c r="F31" s="7">
        <f t="shared" si="7"/>
        <v>44491</v>
      </c>
      <c r="G31" s="13"/>
      <c r="H31" s="8">
        <f>DATE(YEAR(F31),MONTH(F31)+6,DAY(F31)-1)</f>
        <v>44672</v>
      </c>
      <c r="I31" s="11">
        <f t="shared" ca="1" si="1"/>
        <v>102</v>
      </c>
      <c r="J31" s="9" t="str">
        <f t="shared" ca="1" si="2"/>
        <v>NOT DUE</v>
      </c>
      <c r="K31" s="31"/>
      <c r="L31" s="10"/>
    </row>
    <row r="32" spans="1:12" ht="36" customHeight="1" x14ac:dyDescent="0.25">
      <c r="A32" s="9" t="s">
        <v>1240</v>
      </c>
      <c r="B32" s="14" t="s">
        <v>718</v>
      </c>
      <c r="C32" s="31" t="s">
        <v>720</v>
      </c>
      <c r="D32" s="20" t="s">
        <v>1</v>
      </c>
      <c r="E32" s="7">
        <v>41565</v>
      </c>
      <c r="F32" s="7">
        <f t="shared" si="7"/>
        <v>44491</v>
      </c>
      <c r="G32" s="13"/>
      <c r="H32" s="8">
        <f>DATE(YEAR(F32),MONTH(F32)+6,DAY(F32)-1)</f>
        <v>44672</v>
      </c>
      <c r="I32" s="11">
        <f t="shared" ca="1" si="1"/>
        <v>102</v>
      </c>
      <c r="J32" s="9" t="str">
        <f t="shared" ca="1" si="2"/>
        <v>NOT DUE</v>
      </c>
      <c r="K32" s="31" t="s">
        <v>743</v>
      </c>
      <c r="L32" s="90"/>
    </row>
    <row r="33" spans="1:12" ht="36" customHeight="1" x14ac:dyDescent="0.25">
      <c r="A33" s="9" t="s">
        <v>1241</v>
      </c>
      <c r="B33" s="32" t="s">
        <v>721</v>
      </c>
      <c r="C33" s="31" t="s">
        <v>720</v>
      </c>
      <c r="D33" s="20" t="s">
        <v>1</v>
      </c>
      <c r="E33" s="7">
        <v>41565</v>
      </c>
      <c r="F33" s="7">
        <f t="shared" si="7"/>
        <v>44491</v>
      </c>
      <c r="G33" s="13"/>
      <c r="H33" s="8">
        <f>DATE(YEAR(F33),MONTH(F33)+6,DAY(F33)-1)</f>
        <v>44672</v>
      </c>
      <c r="I33" s="11">
        <f t="shared" ca="1" si="1"/>
        <v>102</v>
      </c>
      <c r="J33" s="9" t="str">
        <f t="shared" ca="1" si="2"/>
        <v>NOT DUE</v>
      </c>
      <c r="K33" s="31" t="s">
        <v>743</v>
      </c>
      <c r="L33" s="90"/>
    </row>
    <row r="34" spans="1:12" ht="36" customHeight="1" x14ac:dyDescent="0.25">
      <c r="A34" s="9" t="s">
        <v>1242</v>
      </c>
      <c r="B34" s="32" t="s">
        <v>721</v>
      </c>
      <c r="C34" s="31" t="s">
        <v>722</v>
      </c>
      <c r="D34" s="20" t="s">
        <v>2</v>
      </c>
      <c r="E34" s="7">
        <v>41565</v>
      </c>
      <c r="F34" s="7">
        <f>F15</f>
        <v>44558</v>
      </c>
      <c r="G34" s="7"/>
      <c r="H34" s="8">
        <f>EDATE(F34-1,1)</f>
        <v>44588</v>
      </c>
      <c r="I34" s="11">
        <f t="shared" ca="1" si="1"/>
        <v>18</v>
      </c>
      <c r="J34" s="9" t="str">
        <f t="shared" ca="1" si="2"/>
        <v>NOT DUE</v>
      </c>
      <c r="K34" s="31"/>
      <c r="L34" s="10"/>
    </row>
    <row r="35" spans="1:12" ht="36" customHeight="1" x14ac:dyDescent="0.25">
      <c r="A35" s="9" t="s">
        <v>1243</v>
      </c>
      <c r="B35" s="32" t="s">
        <v>721</v>
      </c>
      <c r="C35" s="31" t="s">
        <v>723</v>
      </c>
      <c r="D35" s="20" t="s">
        <v>2</v>
      </c>
      <c r="E35" s="7">
        <v>41565</v>
      </c>
      <c r="F35" s="7">
        <f>F34</f>
        <v>44558</v>
      </c>
      <c r="G35" s="7"/>
      <c r="H35" s="8">
        <f>EDATE(F35-1,1)</f>
        <v>44588</v>
      </c>
      <c r="I35" s="11">
        <f t="shared" ca="1" si="1"/>
        <v>18</v>
      </c>
      <c r="J35" s="9" t="str">
        <f t="shared" ca="1" si="2"/>
        <v>NOT DUE</v>
      </c>
      <c r="K35" s="31"/>
      <c r="L35" s="10"/>
    </row>
    <row r="36" spans="1:12" ht="36" customHeight="1" x14ac:dyDescent="0.25">
      <c r="A36" s="9" t="s">
        <v>1244</v>
      </c>
      <c r="B36" s="32" t="s">
        <v>721</v>
      </c>
      <c r="C36" s="31" t="s">
        <v>724</v>
      </c>
      <c r="D36" s="20" t="s">
        <v>2</v>
      </c>
      <c r="E36" s="7">
        <v>41565</v>
      </c>
      <c r="F36" s="7">
        <f>F35</f>
        <v>44558</v>
      </c>
      <c r="G36" s="7"/>
      <c r="H36" s="8">
        <f>EDATE(F36-1,1)</f>
        <v>44588</v>
      </c>
      <c r="I36" s="11">
        <f t="shared" ca="1" si="1"/>
        <v>18</v>
      </c>
      <c r="J36" s="9" t="str">
        <f t="shared" ca="1" si="2"/>
        <v>NOT DUE</v>
      </c>
      <c r="K36" s="31"/>
      <c r="L36" s="10"/>
    </row>
    <row r="37" spans="1:12" ht="36" customHeight="1" x14ac:dyDescent="0.25">
      <c r="A37" s="9" t="s">
        <v>1245</v>
      </c>
      <c r="B37" s="32" t="s">
        <v>721</v>
      </c>
      <c r="C37" s="31" t="s">
        <v>725</v>
      </c>
      <c r="D37" s="20" t="s">
        <v>2</v>
      </c>
      <c r="E37" s="7">
        <v>41565</v>
      </c>
      <c r="F37" s="7">
        <f>F36</f>
        <v>44558</v>
      </c>
      <c r="G37" s="7"/>
      <c r="H37" s="8">
        <f>EDATE(F37-1,1)</f>
        <v>44588</v>
      </c>
      <c r="I37" s="11">
        <f t="shared" ca="1" si="1"/>
        <v>18</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285</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285</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285</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285</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285</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285</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285</v>
      </c>
      <c r="J44" s="9" t="str">
        <f t="shared" ca="1" si="2"/>
        <v>NOT DUE</v>
      </c>
      <c r="K44" s="31"/>
      <c r="L44" s="10"/>
    </row>
    <row r="45" spans="1:12" ht="36" customHeight="1" x14ac:dyDescent="0.25">
      <c r="A45" s="9" t="s">
        <v>1253</v>
      </c>
      <c r="B45" s="32" t="s">
        <v>735</v>
      </c>
      <c r="C45" s="31" t="s">
        <v>736</v>
      </c>
      <c r="D45" s="20" t="s">
        <v>2</v>
      </c>
      <c r="E45" s="7">
        <v>41565</v>
      </c>
      <c r="F45" s="7">
        <f>F37</f>
        <v>44558</v>
      </c>
      <c r="G45" s="7"/>
      <c r="H45" s="8">
        <f>EDATE(F45-1,1)</f>
        <v>44588</v>
      </c>
      <c r="I45" s="11">
        <f t="shared" ca="1" si="1"/>
        <v>18</v>
      </c>
      <c r="J45" s="9" t="str">
        <f t="shared" ca="1" si="2"/>
        <v>NOT DUE</v>
      </c>
      <c r="K45" s="31"/>
      <c r="L45" s="10"/>
    </row>
    <row r="46" spans="1:12" ht="36" customHeight="1" x14ac:dyDescent="0.25">
      <c r="A46" s="9" t="s">
        <v>1254</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18</v>
      </c>
      <c r="J48" s="9" t="str">
        <f t="shared" ca="1" si="2"/>
        <v>NOT DUE</v>
      </c>
      <c r="K48" s="64"/>
      <c r="L48" s="64"/>
    </row>
    <row r="49" spans="1:12" ht="36" customHeight="1"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I24" sqref="I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44558</v>
      </c>
      <c r="G8" s="13"/>
      <c r="H8" s="8">
        <f t="shared" ref="H8:H15" si="0">EDATE(F8-1,1)</f>
        <v>44588</v>
      </c>
      <c r="I8" s="11">
        <f t="shared" ref="I8:I49" ca="1" si="1">IF(ISBLANK(H8),"",H8-DATE(YEAR(NOW()),MONTH(NOW()),DAY(NOW())))</f>
        <v>18</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44558</v>
      </c>
      <c r="G9" s="7"/>
      <c r="H9" s="8">
        <f t="shared" si="0"/>
        <v>44588</v>
      </c>
      <c r="I9" s="11">
        <f t="shared" ca="1" si="1"/>
        <v>18</v>
      </c>
      <c r="J9" s="9" t="str">
        <f t="shared" ca="1" si="2"/>
        <v>NOT DUE</v>
      </c>
      <c r="K9" s="31"/>
      <c r="L9" s="10"/>
    </row>
    <row r="10" spans="1:12" ht="36" customHeight="1" x14ac:dyDescent="0.25">
      <c r="A10" s="9" t="s">
        <v>1258</v>
      </c>
      <c r="B10" s="14" t="s">
        <v>792</v>
      </c>
      <c r="C10" s="31" t="s">
        <v>791</v>
      </c>
      <c r="D10" s="20" t="s">
        <v>2</v>
      </c>
      <c r="E10" s="7">
        <v>41565</v>
      </c>
      <c r="F10" s="7">
        <f t="shared" ref="F10:F15" si="3">F9</f>
        <v>44558</v>
      </c>
      <c r="G10" s="7"/>
      <c r="H10" s="8">
        <f t="shared" si="0"/>
        <v>44588</v>
      </c>
      <c r="I10" s="11">
        <f t="shared" ca="1" si="1"/>
        <v>18</v>
      </c>
      <c r="J10" s="9" t="str">
        <f t="shared" ca="1" si="2"/>
        <v>NOT DUE</v>
      </c>
      <c r="K10" s="31"/>
      <c r="L10" s="10"/>
    </row>
    <row r="11" spans="1:12" ht="36" customHeight="1" x14ac:dyDescent="0.25">
      <c r="A11" s="9" t="s">
        <v>1259</v>
      </c>
      <c r="B11" s="14" t="s">
        <v>739</v>
      </c>
      <c r="C11" s="31" t="s">
        <v>791</v>
      </c>
      <c r="D11" s="20" t="s">
        <v>2</v>
      </c>
      <c r="E11" s="7">
        <v>41565</v>
      </c>
      <c r="F11" s="7">
        <f t="shared" si="3"/>
        <v>44558</v>
      </c>
      <c r="G11" s="7"/>
      <c r="H11" s="8">
        <f t="shared" si="0"/>
        <v>44588</v>
      </c>
      <c r="I11" s="11">
        <f t="shared" ca="1" si="1"/>
        <v>18</v>
      </c>
      <c r="J11" s="9" t="str">
        <f t="shared" ca="1" si="2"/>
        <v>NOT DUE</v>
      </c>
      <c r="K11" s="31"/>
      <c r="L11" s="10"/>
    </row>
    <row r="12" spans="1:12" ht="36" customHeight="1" x14ac:dyDescent="0.25">
      <c r="A12" s="9" t="s">
        <v>1260</v>
      </c>
      <c r="B12" s="14" t="s">
        <v>680</v>
      </c>
      <c r="C12" s="31" t="s">
        <v>681</v>
      </c>
      <c r="D12" s="20" t="s">
        <v>2</v>
      </c>
      <c r="E12" s="7">
        <v>41565</v>
      </c>
      <c r="F12" s="7">
        <f t="shared" si="3"/>
        <v>44558</v>
      </c>
      <c r="G12" s="7"/>
      <c r="H12" s="8">
        <f t="shared" si="0"/>
        <v>44588</v>
      </c>
      <c r="I12" s="11">
        <f t="shared" ca="1" si="1"/>
        <v>18</v>
      </c>
      <c r="J12" s="9" t="str">
        <f t="shared" ca="1" si="2"/>
        <v>NOT DUE</v>
      </c>
      <c r="K12" s="31"/>
      <c r="L12" s="10"/>
    </row>
    <row r="13" spans="1:12" ht="36" customHeight="1" x14ac:dyDescent="0.25">
      <c r="A13" s="9" t="s">
        <v>1261</v>
      </c>
      <c r="B13" s="32" t="s">
        <v>684</v>
      </c>
      <c r="C13" s="31" t="s">
        <v>685</v>
      </c>
      <c r="D13" s="20" t="s">
        <v>2</v>
      </c>
      <c r="E13" s="7">
        <v>41565</v>
      </c>
      <c r="F13" s="7">
        <f t="shared" si="3"/>
        <v>44558</v>
      </c>
      <c r="G13" s="7"/>
      <c r="H13" s="8">
        <f t="shared" si="0"/>
        <v>44588</v>
      </c>
      <c r="I13" s="11">
        <f t="shared" ca="1" si="1"/>
        <v>18</v>
      </c>
      <c r="J13" s="9" t="str">
        <f t="shared" ca="1" si="2"/>
        <v>NOT DUE</v>
      </c>
      <c r="K13" s="31"/>
      <c r="L13" s="10"/>
    </row>
    <row r="14" spans="1:12" ht="36" customHeight="1" x14ac:dyDescent="0.25">
      <c r="A14" s="9" t="s">
        <v>1262</v>
      </c>
      <c r="B14" s="14" t="s">
        <v>686</v>
      </c>
      <c r="C14" s="31" t="s">
        <v>687</v>
      </c>
      <c r="D14" s="20" t="s">
        <v>2</v>
      </c>
      <c r="E14" s="7">
        <v>41565</v>
      </c>
      <c r="F14" s="7">
        <f t="shared" si="3"/>
        <v>44558</v>
      </c>
      <c r="G14" s="7"/>
      <c r="H14" s="8">
        <f t="shared" si="0"/>
        <v>44588</v>
      </c>
      <c r="I14" s="11">
        <f t="shared" ca="1" si="1"/>
        <v>18</v>
      </c>
      <c r="J14" s="9" t="str">
        <f t="shared" ca="1" si="2"/>
        <v>NOT DUE</v>
      </c>
      <c r="K14" s="31"/>
      <c r="L14" s="10"/>
    </row>
    <row r="15" spans="1:12" ht="36" customHeight="1" x14ac:dyDescent="0.25">
      <c r="A15" s="9" t="s">
        <v>1263</v>
      </c>
      <c r="B15" s="14" t="s">
        <v>688</v>
      </c>
      <c r="C15" s="31" t="s">
        <v>689</v>
      </c>
      <c r="D15" s="20" t="s">
        <v>2</v>
      </c>
      <c r="E15" s="7">
        <v>41565</v>
      </c>
      <c r="F15" s="7">
        <f t="shared" si="3"/>
        <v>44558</v>
      </c>
      <c r="G15" s="7"/>
      <c r="H15" s="8">
        <f t="shared" si="0"/>
        <v>44588</v>
      </c>
      <c r="I15" s="11">
        <f t="shared" ca="1" si="1"/>
        <v>18</v>
      </c>
      <c r="J15" s="9" t="str">
        <f t="shared" ca="1" si="2"/>
        <v>NOT DUE</v>
      </c>
      <c r="K15" s="31"/>
      <c r="L15" s="10"/>
    </row>
    <row r="16" spans="1:12" ht="36" customHeight="1" x14ac:dyDescent="0.25">
      <c r="A16" s="9" t="s">
        <v>1264</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103</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285</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285</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285</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102</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102</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102</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102</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102</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102</v>
      </c>
      <c r="J27" s="9" t="str">
        <f t="shared" ca="1" si="2"/>
        <v>NOT DUE</v>
      </c>
      <c r="K27" s="31"/>
      <c r="L27" s="10"/>
    </row>
    <row r="28" spans="1:12" ht="36" customHeight="1" x14ac:dyDescent="0.25">
      <c r="A28" s="9" t="s">
        <v>1276</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285</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285</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102</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102</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102</v>
      </c>
      <c r="J33" s="9" t="str">
        <f t="shared" ca="1" si="2"/>
        <v>NOT DUE</v>
      </c>
      <c r="K33" s="31" t="s">
        <v>743</v>
      </c>
      <c r="L33" s="90"/>
    </row>
    <row r="34" spans="1:12" ht="36" customHeight="1" x14ac:dyDescent="0.25">
      <c r="A34" s="9" t="s">
        <v>1282</v>
      </c>
      <c r="B34" s="32" t="s">
        <v>721</v>
      </c>
      <c r="C34" s="31" t="s">
        <v>722</v>
      </c>
      <c r="D34" s="20" t="s">
        <v>2</v>
      </c>
      <c r="E34" s="7">
        <v>41565</v>
      </c>
      <c r="F34" s="7">
        <f>F15</f>
        <v>44558</v>
      </c>
      <c r="G34" s="7"/>
      <c r="H34" s="8">
        <f>EDATE(F34-1,1)</f>
        <v>44588</v>
      </c>
      <c r="I34" s="11">
        <f t="shared" ca="1" si="1"/>
        <v>18</v>
      </c>
      <c r="J34" s="9" t="str">
        <f t="shared" ca="1" si="2"/>
        <v>NOT DUE</v>
      </c>
      <c r="K34" s="31"/>
      <c r="L34" s="10"/>
    </row>
    <row r="35" spans="1:12" ht="36" customHeight="1" x14ac:dyDescent="0.25">
      <c r="A35" s="9" t="s">
        <v>1283</v>
      </c>
      <c r="B35" s="32" t="s">
        <v>721</v>
      </c>
      <c r="C35" s="31" t="s">
        <v>723</v>
      </c>
      <c r="D35" s="20" t="s">
        <v>2</v>
      </c>
      <c r="E35" s="7">
        <v>41565</v>
      </c>
      <c r="F35" s="7">
        <f>F11</f>
        <v>44558</v>
      </c>
      <c r="G35" s="7"/>
      <c r="H35" s="8">
        <f>EDATE(F35-1,1)</f>
        <v>44588</v>
      </c>
      <c r="I35" s="11">
        <f t="shared" ca="1" si="1"/>
        <v>18</v>
      </c>
      <c r="J35" s="9" t="str">
        <f t="shared" ca="1" si="2"/>
        <v>NOT DUE</v>
      </c>
      <c r="K35" s="31"/>
      <c r="L35" s="10"/>
    </row>
    <row r="36" spans="1:12" ht="36" customHeight="1" x14ac:dyDescent="0.25">
      <c r="A36" s="9" t="s">
        <v>1284</v>
      </c>
      <c r="B36" s="32" t="s">
        <v>721</v>
      </c>
      <c r="C36" s="31" t="s">
        <v>724</v>
      </c>
      <c r="D36" s="20" t="s">
        <v>2</v>
      </c>
      <c r="E36" s="7">
        <v>41565</v>
      </c>
      <c r="F36" s="7">
        <f>F15</f>
        <v>44558</v>
      </c>
      <c r="G36" s="7"/>
      <c r="H36" s="8">
        <f>EDATE(F36-1,1)</f>
        <v>44588</v>
      </c>
      <c r="I36" s="11">
        <f t="shared" ca="1" si="1"/>
        <v>18</v>
      </c>
      <c r="J36" s="9" t="str">
        <f t="shared" ca="1" si="2"/>
        <v>NOT DUE</v>
      </c>
      <c r="K36" s="31"/>
      <c r="L36" s="10"/>
    </row>
    <row r="37" spans="1:12" ht="36" customHeight="1" x14ac:dyDescent="0.25">
      <c r="A37" s="9" t="s">
        <v>1285</v>
      </c>
      <c r="B37" s="32" t="s">
        <v>721</v>
      </c>
      <c r="C37" s="31" t="s">
        <v>725</v>
      </c>
      <c r="D37" s="20" t="s">
        <v>2</v>
      </c>
      <c r="E37" s="7">
        <v>41565</v>
      </c>
      <c r="F37" s="7">
        <f>F15</f>
        <v>44558</v>
      </c>
      <c r="G37" s="7"/>
      <c r="H37" s="8">
        <f>EDATE(F37-1,1)</f>
        <v>44588</v>
      </c>
      <c r="I37" s="11">
        <f t="shared" ca="1" si="1"/>
        <v>18</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285</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285</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285</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285</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285</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285</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285</v>
      </c>
      <c r="J44" s="9" t="str">
        <f t="shared" ca="1" si="2"/>
        <v>NOT DUE</v>
      </c>
      <c r="K44" s="31"/>
      <c r="L44" s="10"/>
    </row>
    <row r="45" spans="1:12" ht="36" customHeight="1" x14ac:dyDescent="0.25">
      <c r="A45" s="9" t="s">
        <v>1293</v>
      </c>
      <c r="B45" s="32" t="s">
        <v>735</v>
      </c>
      <c r="C45" s="31" t="s">
        <v>736</v>
      </c>
      <c r="D45" s="20" t="s">
        <v>2</v>
      </c>
      <c r="E45" s="7">
        <v>41565</v>
      </c>
      <c r="F45" s="7">
        <f>F15</f>
        <v>44558</v>
      </c>
      <c r="G45" s="7"/>
      <c r="H45" s="8">
        <f>EDATE(F45-1,1)</f>
        <v>44588</v>
      </c>
      <c r="I45" s="11">
        <f t="shared" ca="1" si="1"/>
        <v>18</v>
      </c>
      <c r="J45" s="9" t="str">
        <f t="shared" ca="1" si="2"/>
        <v>NOT DUE</v>
      </c>
      <c r="K45" s="31"/>
      <c r="L45" s="10"/>
    </row>
    <row r="46" spans="1:12" ht="36" customHeight="1" x14ac:dyDescent="0.25">
      <c r="A46" s="9" t="s">
        <v>1294</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18</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F29" sqref="F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44558</v>
      </c>
      <c r="G8" s="13"/>
      <c r="H8" s="8">
        <f t="shared" ref="H8:H15" si="0">EDATE(F8-1,1)</f>
        <v>44588</v>
      </c>
      <c r="I8" s="11">
        <f t="shared" ref="I8:I49" ca="1" si="1">IF(ISBLANK(H8),"",H8-DATE(YEAR(NOW()),MONTH(NOW()),DAY(NOW())))</f>
        <v>18</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44558</v>
      </c>
      <c r="G9" s="7"/>
      <c r="H9" s="8">
        <f t="shared" si="0"/>
        <v>44588</v>
      </c>
      <c r="I9" s="11">
        <f t="shared" ca="1" si="1"/>
        <v>18</v>
      </c>
      <c r="J9" s="9" t="str">
        <f t="shared" ca="1" si="2"/>
        <v>NOT DUE</v>
      </c>
      <c r="K9" s="31"/>
      <c r="L9" s="10"/>
    </row>
    <row r="10" spans="1:12" ht="36" customHeight="1" x14ac:dyDescent="0.25">
      <c r="A10" s="9" t="s">
        <v>1298</v>
      </c>
      <c r="B10" s="14" t="s">
        <v>792</v>
      </c>
      <c r="C10" s="31" t="s">
        <v>791</v>
      </c>
      <c r="D10" s="20" t="s">
        <v>2</v>
      </c>
      <c r="E10" s="7">
        <v>41565</v>
      </c>
      <c r="F10" s="7">
        <f t="shared" ref="F10:F15" si="3">F9</f>
        <v>44558</v>
      </c>
      <c r="G10" s="7"/>
      <c r="H10" s="8">
        <f t="shared" si="0"/>
        <v>44588</v>
      </c>
      <c r="I10" s="11">
        <f t="shared" ca="1" si="1"/>
        <v>18</v>
      </c>
      <c r="J10" s="9" t="str">
        <f t="shared" ca="1" si="2"/>
        <v>NOT DUE</v>
      </c>
      <c r="K10" s="31"/>
      <c r="L10" s="10"/>
    </row>
    <row r="11" spans="1:12" ht="36" customHeight="1" x14ac:dyDescent="0.25">
      <c r="A11" s="9" t="s">
        <v>1299</v>
      </c>
      <c r="B11" s="14" t="s">
        <v>739</v>
      </c>
      <c r="C11" s="31" t="s">
        <v>791</v>
      </c>
      <c r="D11" s="20" t="s">
        <v>2</v>
      </c>
      <c r="E11" s="7">
        <v>41565</v>
      </c>
      <c r="F11" s="7">
        <f t="shared" si="3"/>
        <v>44558</v>
      </c>
      <c r="G11" s="7"/>
      <c r="H11" s="8">
        <f t="shared" si="0"/>
        <v>44588</v>
      </c>
      <c r="I11" s="11">
        <f t="shared" ca="1" si="1"/>
        <v>18</v>
      </c>
      <c r="J11" s="9" t="str">
        <f t="shared" ca="1" si="2"/>
        <v>NOT DUE</v>
      </c>
      <c r="K11" s="31"/>
      <c r="L11" s="10"/>
    </row>
    <row r="12" spans="1:12" ht="36" customHeight="1" x14ac:dyDescent="0.25">
      <c r="A12" s="9" t="s">
        <v>1300</v>
      </c>
      <c r="B12" s="14" t="s">
        <v>680</v>
      </c>
      <c r="C12" s="31" t="s">
        <v>681</v>
      </c>
      <c r="D12" s="20" t="s">
        <v>2</v>
      </c>
      <c r="E12" s="7">
        <v>41565</v>
      </c>
      <c r="F12" s="7">
        <f t="shared" si="3"/>
        <v>44558</v>
      </c>
      <c r="G12" s="7"/>
      <c r="H12" s="8">
        <f t="shared" si="0"/>
        <v>44588</v>
      </c>
      <c r="I12" s="11">
        <f t="shared" ca="1" si="1"/>
        <v>18</v>
      </c>
      <c r="J12" s="9" t="str">
        <f t="shared" ca="1" si="2"/>
        <v>NOT DUE</v>
      </c>
      <c r="K12" s="31"/>
      <c r="L12" s="10"/>
    </row>
    <row r="13" spans="1:12" ht="36" customHeight="1" x14ac:dyDescent="0.25">
      <c r="A13" s="9" t="s">
        <v>1301</v>
      </c>
      <c r="B13" s="32" t="s">
        <v>684</v>
      </c>
      <c r="C13" s="31" t="s">
        <v>685</v>
      </c>
      <c r="D13" s="20" t="s">
        <v>2</v>
      </c>
      <c r="E13" s="7">
        <v>41565</v>
      </c>
      <c r="F13" s="7">
        <f t="shared" si="3"/>
        <v>44558</v>
      </c>
      <c r="G13" s="7"/>
      <c r="H13" s="8">
        <f t="shared" si="0"/>
        <v>44588</v>
      </c>
      <c r="I13" s="11">
        <f t="shared" ca="1" si="1"/>
        <v>18</v>
      </c>
      <c r="J13" s="9" t="str">
        <f t="shared" ca="1" si="2"/>
        <v>NOT DUE</v>
      </c>
      <c r="K13" s="31"/>
      <c r="L13" s="10"/>
    </row>
    <row r="14" spans="1:12" ht="36" customHeight="1" x14ac:dyDescent="0.25">
      <c r="A14" s="9" t="s">
        <v>1302</v>
      </c>
      <c r="B14" s="14" t="s">
        <v>686</v>
      </c>
      <c r="C14" s="31" t="s">
        <v>687</v>
      </c>
      <c r="D14" s="20" t="s">
        <v>2</v>
      </c>
      <c r="E14" s="7">
        <v>41565</v>
      </c>
      <c r="F14" s="7">
        <f t="shared" si="3"/>
        <v>44558</v>
      </c>
      <c r="G14" s="7"/>
      <c r="H14" s="8">
        <f t="shared" si="0"/>
        <v>44588</v>
      </c>
      <c r="I14" s="11">
        <f t="shared" ca="1" si="1"/>
        <v>18</v>
      </c>
      <c r="J14" s="9" t="str">
        <f t="shared" ca="1" si="2"/>
        <v>NOT DUE</v>
      </c>
      <c r="K14" s="31"/>
      <c r="L14" s="10"/>
    </row>
    <row r="15" spans="1:12" ht="36" customHeight="1" x14ac:dyDescent="0.25">
      <c r="A15" s="9" t="s">
        <v>1303</v>
      </c>
      <c r="B15" s="14" t="s">
        <v>688</v>
      </c>
      <c r="C15" s="31" t="s">
        <v>689</v>
      </c>
      <c r="D15" s="20" t="s">
        <v>2</v>
      </c>
      <c r="E15" s="7">
        <v>41565</v>
      </c>
      <c r="F15" s="7">
        <f t="shared" si="3"/>
        <v>44558</v>
      </c>
      <c r="G15" s="7"/>
      <c r="H15" s="8">
        <f t="shared" si="0"/>
        <v>44588</v>
      </c>
      <c r="I15" s="11">
        <f t="shared" ca="1" si="1"/>
        <v>18</v>
      </c>
      <c r="J15" s="9" t="str">
        <f t="shared" ca="1" si="2"/>
        <v>NOT DUE</v>
      </c>
      <c r="K15" s="31"/>
      <c r="L15" s="10"/>
    </row>
    <row r="16" spans="1:12" ht="36" customHeight="1" x14ac:dyDescent="0.25">
      <c r="A16" s="9" t="s">
        <v>1304</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103</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285</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285</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285</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102</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102</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102</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102</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102</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102</v>
      </c>
      <c r="J27" s="9" t="str">
        <f t="shared" ca="1" si="2"/>
        <v>NOT DUE</v>
      </c>
      <c r="K27" s="31"/>
      <c r="L27" s="10"/>
    </row>
    <row r="28" spans="1:12" ht="36" customHeight="1" x14ac:dyDescent="0.25">
      <c r="A28" s="9" t="s">
        <v>1316</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285</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285</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102</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102</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102</v>
      </c>
      <c r="J33" s="9" t="str">
        <f t="shared" ca="1" si="2"/>
        <v>NOT DUE</v>
      </c>
      <c r="K33" s="31" t="s">
        <v>743</v>
      </c>
      <c r="L33" s="90"/>
    </row>
    <row r="34" spans="1:12" ht="36" customHeight="1" x14ac:dyDescent="0.25">
      <c r="A34" s="9" t="s">
        <v>1322</v>
      </c>
      <c r="B34" s="32" t="s">
        <v>721</v>
      </c>
      <c r="C34" s="31" t="s">
        <v>722</v>
      </c>
      <c r="D34" s="20" t="s">
        <v>2</v>
      </c>
      <c r="E34" s="7">
        <v>41565</v>
      </c>
      <c r="F34" s="7">
        <f>F15</f>
        <v>44558</v>
      </c>
      <c r="G34" s="7"/>
      <c r="H34" s="8">
        <f>EDATE(F34-1,1)</f>
        <v>44588</v>
      </c>
      <c r="I34" s="11">
        <f t="shared" ca="1" si="1"/>
        <v>18</v>
      </c>
      <c r="J34" s="9" t="str">
        <f t="shared" ca="1" si="2"/>
        <v>NOT DUE</v>
      </c>
      <c r="K34" s="31"/>
      <c r="L34" s="10"/>
    </row>
    <row r="35" spans="1:12" ht="36" customHeight="1" x14ac:dyDescent="0.25">
      <c r="A35" s="9" t="s">
        <v>1323</v>
      </c>
      <c r="B35" s="32" t="s">
        <v>721</v>
      </c>
      <c r="C35" s="31" t="s">
        <v>723</v>
      </c>
      <c r="D35" s="20" t="s">
        <v>2</v>
      </c>
      <c r="E35" s="7">
        <v>41565</v>
      </c>
      <c r="F35" s="7">
        <f>F34</f>
        <v>44558</v>
      </c>
      <c r="G35" s="7"/>
      <c r="H35" s="8">
        <f>EDATE(F35-1,1)</f>
        <v>44588</v>
      </c>
      <c r="I35" s="11">
        <f t="shared" ca="1" si="1"/>
        <v>18</v>
      </c>
      <c r="J35" s="9" t="str">
        <f t="shared" ca="1" si="2"/>
        <v>NOT DUE</v>
      </c>
      <c r="K35" s="31"/>
      <c r="L35" s="10"/>
    </row>
    <row r="36" spans="1:12" ht="36" customHeight="1" x14ac:dyDescent="0.25">
      <c r="A36" s="9" t="s">
        <v>1324</v>
      </c>
      <c r="B36" s="32" t="s">
        <v>721</v>
      </c>
      <c r="C36" s="31" t="s">
        <v>724</v>
      </c>
      <c r="D36" s="20" t="s">
        <v>2</v>
      </c>
      <c r="E36" s="7">
        <v>41565</v>
      </c>
      <c r="F36" s="7">
        <f>F35</f>
        <v>44558</v>
      </c>
      <c r="G36" s="7"/>
      <c r="H36" s="8">
        <f>EDATE(F36-1,1)</f>
        <v>44588</v>
      </c>
      <c r="I36" s="11">
        <f t="shared" ca="1" si="1"/>
        <v>18</v>
      </c>
      <c r="J36" s="9" t="str">
        <f t="shared" ca="1" si="2"/>
        <v>NOT DUE</v>
      </c>
      <c r="K36" s="31"/>
      <c r="L36" s="10"/>
    </row>
    <row r="37" spans="1:12" ht="36" customHeight="1" x14ac:dyDescent="0.25">
      <c r="A37" s="9" t="s">
        <v>1325</v>
      </c>
      <c r="B37" s="32" t="s">
        <v>721</v>
      </c>
      <c r="C37" s="31" t="s">
        <v>725</v>
      </c>
      <c r="D37" s="20" t="s">
        <v>2</v>
      </c>
      <c r="E37" s="7">
        <v>41565</v>
      </c>
      <c r="F37" s="7">
        <f>F36</f>
        <v>44558</v>
      </c>
      <c r="G37" s="7"/>
      <c r="H37" s="8">
        <f>EDATE(F37-1,1)</f>
        <v>44588</v>
      </c>
      <c r="I37" s="11">
        <f t="shared" ca="1" si="1"/>
        <v>18</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285</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285</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285</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285</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285</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285</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285</v>
      </c>
      <c r="J44" s="9" t="str">
        <f t="shared" ca="1" si="2"/>
        <v>NOT DUE</v>
      </c>
      <c r="K44" s="31"/>
      <c r="L44" s="10"/>
    </row>
    <row r="45" spans="1:12" ht="36" customHeight="1" x14ac:dyDescent="0.25">
      <c r="A45" s="9" t="s">
        <v>1333</v>
      </c>
      <c r="B45" s="32" t="s">
        <v>735</v>
      </c>
      <c r="C45" s="31" t="s">
        <v>736</v>
      </c>
      <c r="D45" s="20" t="s">
        <v>2</v>
      </c>
      <c r="E45" s="7">
        <v>41565</v>
      </c>
      <c r="F45" s="7">
        <f>F37</f>
        <v>44558</v>
      </c>
      <c r="G45" s="7"/>
      <c r="H45" s="8">
        <f>EDATE(F45-1,1)</f>
        <v>44588</v>
      </c>
      <c r="I45" s="11">
        <f t="shared" ca="1" si="1"/>
        <v>18</v>
      </c>
      <c r="J45" s="9" t="str">
        <f t="shared" ca="1" si="2"/>
        <v>NOT DUE</v>
      </c>
      <c r="K45" s="31"/>
      <c r="L45" s="10"/>
    </row>
    <row r="46" spans="1:12" ht="36" customHeight="1" x14ac:dyDescent="0.25">
      <c r="A46" s="9" t="s">
        <v>1334</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18</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86</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44558</v>
      </c>
      <c r="G8" s="13"/>
      <c r="H8" s="8">
        <f t="shared" ref="H8:H15" si="0">EDATE(F8-1,1)</f>
        <v>44588</v>
      </c>
      <c r="I8" s="11">
        <f t="shared" ref="I8:I49" ca="1" si="1">IF(ISBLANK(H8),"",H8-DATE(YEAR(NOW()),MONTH(NOW()),DAY(NOW())))</f>
        <v>18</v>
      </c>
      <c r="J8" s="9" t="str">
        <f t="shared" ref="J8:J49" ca="1" si="2">IF(I8="","",IF(I8&lt;0,"OVERDUE","NOT DUE"))</f>
        <v>NOT DUE</v>
      </c>
      <c r="K8" s="31"/>
      <c r="L8" s="10"/>
    </row>
    <row r="9" spans="1:12" ht="36" customHeight="1" x14ac:dyDescent="0.25">
      <c r="A9" s="9" t="s">
        <v>1457</v>
      </c>
      <c r="B9" s="14" t="s">
        <v>790</v>
      </c>
      <c r="C9" s="31" t="s">
        <v>791</v>
      </c>
      <c r="D9" s="20" t="s">
        <v>2</v>
      </c>
      <c r="E9" s="7">
        <v>41565</v>
      </c>
      <c r="F9" s="7">
        <f>F8</f>
        <v>44558</v>
      </c>
      <c r="G9" s="7"/>
      <c r="H9" s="8">
        <f t="shared" si="0"/>
        <v>44588</v>
      </c>
      <c r="I9" s="11">
        <f t="shared" ca="1" si="1"/>
        <v>18</v>
      </c>
      <c r="J9" s="9" t="str">
        <f t="shared" ca="1" si="2"/>
        <v>NOT DUE</v>
      </c>
      <c r="K9" s="31"/>
      <c r="L9" s="10"/>
    </row>
    <row r="10" spans="1:12" ht="36" customHeight="1" x14ac:dyDescent="0.25">
      <c r="A10" s="9" t="s">
        <v>1458</v>
      </c>
      <c r="B10" s="14" t="s">
        <v>792</v>
      </c>
      <c r="C10" s="31" t="s">
        <v>791</v>
      </c>
      <c r="D10" s="20" t="s">
        <v>2</v>
      </c>
      <c r="E10" s="7">
        <v>41565</v>
      </c>
      <c r="F10" s="7">
        <f t="shared" ref="F10:F15" si="3">F9</f>
        <v>44558</v>
      </c>
      <c r="G10" s="7"/>
      <c r="H10" s="8">
        <f t="shared" si="0"/>
        <v>44588</v>
      </c>
      <c r="I10" s="11">
        <f t="shared" ca="1" si="1"/>
        <v>18</v>
      </c>
      <c r="J10" s="9" t="str">
        <f t="shared" ca="1" si="2"/>
        <v>NOT DUE</v>
      </c>
      <c r="K10" s="31"/>
      <c r="L10" s="10"/>
    </row>
    <row r="11" spans="1:12" ht="36" customHeight="1" x14ac:dyDescent="0.25">
      <c r="A11" s="9" t="s">
        <v>1459</v>
      </c>
      <c r="B11" s="14" t="s">
        <v>739</v>
      </c>
      <c r="C11" s="31" t="s">
        <v>791</v>
      </c>
      <c r="D11" s="20" t="s">
        <v>2</v>
      </c>
      <c r="E11" s="7">
        <v>41565</v>
      </c>
      <c r="F11" s="7">
        <f t="shared" si="3"/>
        <v>44558</v>
      </c>
      <c r="G11" s="7"/>
      <c r="H11" s="8">
        <f t="shared" si="0"/>
        <v>44588</v>
      </c>
      <c r="I11" s="11">
        <f t="shared" ca="1" si="1"/>
        <v>18</v>
      </c>
      <c r="J11" s="9" t="str">
        <f t="shared" ca="1" si="2"/>
        <v>NOT DUE</v>
      </c>
      <c r="K11" s="31"/>
      <c r="L11" s="10"/>
    </row>
    <row r="12" spans="1:12" ht="36" customHeight="1" x14ac:dyDescent="0.25">
      <c r="A12" s="9" t="s">
        <v>1460</v>
      </c>
      <c r="B12" s="14" t="s">
        <v>680</v>
      </c>
      <c r="C12" s="31" t="s">
        <v>681</v>
      </c>
      <c r="D12" s="20" t="s">
        <v>2</v>
      </c>
      <c r="E12" s="7">
        <v>41565</v>
      </c>
      <c r="F12" s="7">
        <f t="shared" si="3"/>
        <v>44558</v>
      </c>
      <c r="G12" s="7"/>
      <c r="H12" s="8">
        <f t="shared" si="0"/>
        <v>44588</v>
      </c>
      <c r="I12" s="11">
        <f t="shared" ca="1" si="1"/>
        <v>18</v>
      </c>
      <c r="J12" s="9" t="str">
        <f t="shared" ca="1" si="2"/>
        <v>NOT DUE</v>
      </c>
      <c r="K12" s="31"/>
      <c r="L12" s="10"/>
    </row>
    <row r="13" spans="1:12" ht="36" customHeight="1" x14ac:dyDescent="0.25">
      <c r="A13" s="9" t="s">
        <v>1461</v>
      </c>
      <c r="B13" s="32" t="s">
        <v>684</v>
      </c>
      <c r="C13" s="31" t="s">
        <v>685</v>
      </c>
      <c r="D13" s="20" t="s">
        <v>2</v>
      </c>
      <c r="E13" s="7">
        <v>41565</v>
      </c>
      <c r="F13" s="7">
        <f t="shared" si="3"/>
        <v>44558</v>
      </c>
      <c r="G13" s="7"/>
      <c r="H13" s="8">
        <f t="shared" si="0"/>
        <v>44588</v>
      </c>
      <c r="I13" s="11">
        <f t="shared" ca="1" si="1"/>
        <v>18</v>
      </c>
      <c r="J13" s="9" t="str">
        <f t="shared" ca="1" si="2"/>
        <v>NOT DUE</v>
      </c>
      <c r="K13" s="31"/>
      <c r="L13" s="10"/>
    </row>
    <row r="14" spans="1:12" ht="36" customHeight="1" x14ac:dyDescent="0.25">
      <c r="A14" s="9" t="s">
        <v>1462</v>
      </c>
      <c r="B14" s="14" t="s">
        <v>686</v>
      </c>
      <c r="C14" s="31" t="s">
        <v>687</v>
      </c>
      <c r="D14" s="20" t="s">
        <v>2</v>
      </c>
      <c r="E14" s="7">
        <v>41565</v>
      </c>
      <c r="F14" s="7">
        <f t="shared" si="3"/>
        <v>44558</v>
      </c>
      <c r="G14" s="7"/>
      <c r="H14" s="8">
        <f t="shared" si="0"/>
        <v>44588</v>
      </c>
      <c r="I14" s="11">
        <f t="shared" ca="1" si="1"/>
        <v>18</v>
      </c>
      <c r="J14" s="9" t="str">
        <f t="shared" ca="1" si="2"/>
        <v>NOT DUE</v>
      </c>
      <c r="K14" s="31"/>
      <c r="L14" s="10"/>
    </row>
    <row r="15" spans="1:12" ht="36" customHeight="1" x14ac:dyDescent="0.25">
      <c r="A15" s="9" t="s">
        <v>1463</v>
      </c>
      <c r="B15" s="14" t="s">
        <v>688</v>
      </c>
      <c r="C15" s="31" t="s">
        <v>689</v>
      </c>
      <c r="D15" s="20" t="s">
        <v>2</v>
      </c>
      <c r="E15" s="7">
        <v>41565</v>
      </c>
      <c r="F15" s="7">
        <f t="shared" si="3"/>
        <v>44558</v>
      </c>
      <c r="G15" s="7"/>
      <c r="H15" s="8">
        <f t="shared" si="0"/>
        <v>44588</v>
      </c>
      <c r="I15" s="11">
        <f t="shared" ca="1" si="1"/>
        <v>18</v>
      </c>
      <c r="J15" s="9" t="str">
        <f t="shared" ca="1" si="2"/>
        <v>NOT DUE</v>
      </c>
      <c r="K15" s="31"/>
      <c r="L15" s="10"/>
    </row>
    <row r="16" spans="1:12" ht="36" customHeight="1" x14ac:dyDescent="0.25">
      <c r="A16" s="9" t="s">
        <v>1464</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103</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285</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285</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285</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102</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102</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102</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102</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102</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102</v>
      </c>
      <c r="J27" s="9" t="str">
        <f t="shared" ca="1" si="2"/>
        <v>NOT DUE</v>
      </c>
      <c r="K27" s="31"/>
      <c r="L27" s="10"/>
    </row>
    <row r="28" spans="1:12" ht="36" customHeight="1" x14ac:dyDescent="0.25">
      <c r="A28" s="9" t="s">
        <v>1476</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44491</v>
      </c>
      <c r="G29" s="13"/>
      <c r="H29" s="8">
        <f>DATE(YEAR(F29)+1,MONTH(F29),DAY(F29)-1)</f>
        <v>44855</v>
      </c>
      <c r="I29" s="11">
        <f t="shared" ca="1" si="1"/>
        <v>285</v>
      </c>
      <c r="J29" s="9" t="str">
        <f t="shared" ca="1" si="2"/>
        <v>NOT DUE</v>
      </c>
      <c r="K29" s="31"/>
      <c r="L29" s="10"/>
    </row>
    <row r="30" spans="1:12" ht="36" customHeight="1" x14ac:dyDescent="0.25">
      <c r="A30" s="9" t="s">
        <v>1478</v>
      </c>
      <c r="B30" s="14" t="s">
        <v>680</v>
      </c>
      <c r="C30" s="31" t="s">
        <v>717</v>
      </c>
      <c r="D30" s="20" t="s">
        <v>88</v>
      </c>
      <c r="E30" s="7">
        <v>41565</v>
      </c>
      <c r="F30" s="7">
        <f t="shared" si="7"/>
        <v>44491</v>
      </c>
      <c r="G30" s="13"/>
      <c r="H30" s="8">
        <f>DATE(YEAR(F30)+1,MONTH(F30),DAY(F30)-1)</f>
        <v>44855</v>
      </c>
      <c r="I30" s="11">
        <f t="shared" ca="1" si="1"/>
        <v>285</v>
      </c>
      <c r="J30" s="9" t="str">
        <f t="shared" ca="1" si="2"/>
        <v>NOT DUE</v>
      </c>
      <c r="K30" s="31"/>
      <c r="L30" s="10"/>
    </row>
    <row r="31" spans="1:12" ht="36" customHeight="1" x14ac:dyDescent="0.25">
      <c r="A31" s="9" t="s">
        <v>1479</v>
      </c>
      <c r="B31" s="14" t="s">
        <v>718</v>
      </c>
      <c r="C31" s="31" t="s">
        <v>719</v>
      </c>
      <c r="D31" s="20" t="s">
        <v>1</v>
      </c>
      <c r="E31" s="7">
        <v>41565</v>
      </c>
      <c r="F31" s="7">
        <f t="shared" si="7"/>
        <v>44491</v>
      </c>
      <c r="G31" s="13"/>
      <c r="H31" s="8">
        <f>DATE(YEAR(F31),MONTH(F31)+6,DAY(F31)-1)</f>
        <v>44672</v>
      </c>
      <c r="I31" s="11">
        <f t="shared" ca="1" si="1"/>
        <v>102</v>
      </c>
      <c r="J31" s="9" t="str">
        <f t="shared" ca="1" si="2"/>
        <v>NOT DUE</v>
      </c>
      <c r="K31" s="31"/>
      <c r="L31" s="10"/>
    </row>
    <row r="32" spans="1:12" ht="36" customHeight="1" x14ac:dyDescent="0.25">
      <c r="A32" s="9" t="s">
        <v>1480</v>
      </c>
      <c r="B32" s="14" t="s">
        <v>718</v>
      </c>
      <c r="C32" s="31" t="s">
        <v>720</v>
      </c>
      <c r="D32" s="20" t="s">
        <v>1</v>
      </c>
      <c r="E32" s="7">
        <v>41565</v>
      </c>
      <c r="F32" s="7">
        <f t="shared" si="7"/>
        <v>44491</v>
      </c>
      <c r="G32" s="13"/>
      <c r="H32" s="8">
        <f>DATE(YEAR(F32),MONTH(F32)+6,DAY(F32)-1)</f>
        <v>44672</v>
      </c>
      <c r="I32" s="11">
        <f t="shared" ca="1" si="1"/>
        <v>102</v>
      </c>
      <c r="J32" s="9" t="str">
        <f t="shared" ca="1" si="2"/>
        <v>NOT DUE</v>
      </c>
      <c r="K32" s="31" t="s">
        <v>743</v>
      </c>
      <c r="L32" s="90"/>
    </row>
    <row r="33" spans="1:12" ht="36" customHeight="1" x14ac:dyDescent="0.25">
      <c r="A33" s="9" t="s">
        <v>1481</v>
      </c>
      <c r="B33" s="32" t="s">
        <v>721</v>
      </c>
      <c r="C33" s="31" t="s">
        <v>720</v>
      </c>
      <c r="D33" s="20" t="s">
        <v>1</v>
      </c>
      <c r="E33" s="7">
        <v>41565</v>
      </c>
      <c r="F33" s="7">
        <f t="shared" si="7"/>
        <v>44491</v>
      </c>
      <c r="G33" s="13"/>
      <c r="H33" s="8">
        <f>DATE(YEAR(F33),MONTH(F33)+6,DAY(F33)-1)</f>
        <v>44672</v>
      </c>
      <c r="I33" s="11">
        <f t="shared" ca="1" si="1"/>
        <v>102</v>
      </c>
      <c r="J33" s="9" t="str">
        <f t="shared" ca="1" si="2"/>
        <v>NOT DUE</v>
      </c>
      <c r="K33" s="31" t="s">
        <v>743</v>
      </c>
      <c r="L33" s="90"/>
    </row>
    <row r="34" spans="1:12" ht="36" customHeight="1" x14ac:dyDescent="0.25">
      <c r="A34" s="9" t="s">
        <v>1482</v>
      </c>
      <c r="B34" s="32" t="s">
        <v>721</v>
      </c>
      <c r="C34" s="31" t="s">
        <v>722</v>
      </c>
      <c r="D34" s="20" t="s">
        <v>2</v>
      </c>
      <c r="E34" s="7">
        <v>41565</v>
      </c>
      <c r="F34" s="7">
        <f>F15</f>
        <v>44558</v>
      </c>
      <c r="G34" s="7"/>
      <c r="H34" s="8">
        <f>EDATE(F34-1,1)</f>
        <v>44588</v>
      </c>
      <c r="I34" s="11">
        <f t="shared" ca="1" si="1"/>
        <v>18</v>
      </c>
      <c r="J34" s="9" t="str">
        <f t="shared" ca="1" si="2"/>
        <v>NOT DUE</v>
      </c>
      <c r="K34" s="31"/>
      <c r="L34" s="10"/>
    </row>
    <row r="35" spans="1:12" ht="36" customHeight="1" x14ac:dyDescent="0.25">
      <c r="A35" s="9" t="s">
        <v>1483</v>
      </c>
      <c r="B35" s="32" t="s">
        <v>721</v>
      </c>
      <c r="C35" s="31" t="s">
        <v>723</v>
      </c>
      <c r="D35" s="20" t="s">
        <v>2</v>
      </c>
      <c r="E35" s="7">
        <v>41565</v>
      </c>
      <c r="F35" s="7">
        <f>F34</f>
        <v>44558</v>
      </c>
      <c r="G35" s="7"/>
      <c r="H35" s="8">
        <f>EDATE(F35-1,1)</f>
        <v>44588</v>
      </c>
      <c r="I35" s="11">
        <f t="shared" ca="1" si="1"/>
        <v>18</v>
      </c>
      <c r="J35" s="9" t="str">
        <f t="shared" ca="1" si="2"/>
        <v>NOT DUE</v>
      </c>
      <c r="K35" s="31"/>
      <c r="L35" s="10"/>
    </row>
    <row r="36" spans="1:12" ht="36" customHeight="1" x14ac:dyDescent="0.25">
      <c r="A36" s="9" t="s">
        <v>1484</v>
      </c>
      <c r="B36" s="32" t="s">
        <v>721</v>
      </c>
      <c r="C36" s="31" t="s">
        <v>724</v>
      </c>
      <c r="D36" s="20" t="s">
        <v>2</v>
      </c>
      <c r="E36" s="7">
        <v>41565</v>
      </c>
      <c r="F36" s="7">
        <f>F35</f>
        <v>44558</v>
      </c>
      <c r="G36" s="7"/>
      <c r="H36" s="8">
        <f>EDATE(F36-1,1)</f>
        <v>44588</v>
      </c>
      <c r="I36" s="11">
        <f t="shared" ca="1" si="1"/>
        <v>18</v>
      </c>
      <c r="J36" s="9" t="str">
        <f t="shared" ca="1" si="2"/>
        <v>NOT DUE</v>
      </c>
      <c r="K36" s="31"/>
      <c r="L36" s="10"/>
    </row>
    <row r="37" spans="1:12" ht="36" customHeight="1" x14ac:dyDescent="0.25">
      <c r="A37" s="9" t="s">
        <v>1485</v>
      </c>
      <c r="B37" s="32" t="s">
        <v>721</v>
      </c>
      <c r="C37" s="31" t="s">
        <v>725</v>
      </c>
      <c r="D37" s="20" t="s">
        <v>2</v>
      </c>
      <c r="E37" s="7">
        <v>41565</v>
      </c>
      <c r="F37" s="7">
        <f>F36</f>
        <v>44558</v>
      </c>
      <c r="G37" s="7"/>
      <c r="H37" s="8">
        <f>EDATE(F37-1,1)</f>
        <v>44588</v>
      </c>
      <c r="I37" s="11">
        <f t="shared" ca="1" si="1"/>
        <v>18</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285</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285</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285</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285</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285</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285</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285</v>
      </c>
      <c r="J44" s="9" t="str">
        <f t="shared" ca="1" si="2"/>
        <v>NOT DUE</v>
      </c>
      <c r="K44" s="31"/>
      <c r="L44" s="10"/>
    </row>
    <row r="45" spans="1:12" ht="36" customHeight="1" x14ac:dyDescent="0.25">
      <c r="A45" s="9" t="s">
        <v>1493</v>
      </c>
      <c r="B45" s="32" t="s">
        <v>735</v>
      </c>
      <c r="C45" s="31" t="s">
        <v>736</v>
      </c>
      <c r="D45" s="20" t="s">
        <v>2</v>
      </c>
      <c r="E45" s="7">
        <v>41565</v>
      </c>
      <c r="F45" s="7">
        <f>F37</f>
        <v>44558</v>
      </c>
      <c r="G45" s="7"/>
      <c r="H45" s="8">
        <f>EDATE(F45-1,1)</f>
        <v>44588</v>
      </c>
      <c r="I45" s="11">
        <f t="shared" ca="1" si="1"/>
        <v>18</v>
      </c>
      <c r="J45" s="9" t="str">
        <f t="shared" ca="1" si="2"/>
        <v>NOT DUE</v>
      </c>
      <c r="K45" s="31"/>
      <c r="L45" s="10"/>
    </row>
    <row r="46" spans="1:12" ht="36" customHeight="1" x14ac:dyDescent="0.25">
      <c r="A46" s="9" t="s">
        <v>1494</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row>
    <row r="48" spans="1:12" ht="36" customHeight="1" x14ac:dyDescent="0.25">
      <c r="A48" s="9" t="s">
        <v>2289</v>
      </c>
      <c r="B48" s="31" t="s">
        <v>1576</v>
      </c>
      <c r="C48" s="31" t="s">
        <v>1797</v>
      </c>
      <c r="D48" s="65" t="s">
        <v>2</v>
      </c>
      <c r="E48" s="7">
        <v>41565</v>
      </c>
      <c r="F48" s="7">
        <f>F45</f>
        <v>44558</v>
      </c>
      <c r="G48" s="7"/>
      <c r="H48" s="8">
        <f>EDATE(F48-1,1)</f>
        <v>44588</v>
      </c>
      <c r="I48" s="11">
        <f t="shared" ca="1" si="1"/>
        <v>18</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44558</v>
      </c>
      <c r="G8" s="13"/>
      <c r="H8" s="8">
        <f t="shared" ref="H8:H15" si="0">EDATE(F8-1,1)</f>
        <v>44588</v>
      </c>
      <c r="I8" s="11">
        <f t="shared" ref="I8:I49" ca="1" si="1">IF(ISBLANK(H8),"",H8-DATE(YEAR(NOW()),MONTH(NOW()),DAY(NOW())))</f>
        <v>18</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44558</v>
      </c>
      <c r="G9" s="7"/>
      <c r="H9" s="8">
        <f t="shared" si="0"/>
        <v>44588</v>
      </c>
      <c r="I9" s="11">
        <f t="shared" ca="1" si="1"/>
        <v>18</v>
      </c>
      <c r="J9" s="9" t="str">
        <f t="shared" ca="1" si="2"/>
        <v>NOT DUE</v>
      </c>
      <c r="K9" s="31"/>
      <c r="L9" s="10"/>
    </row>
    <row r="10" spans="1:12" x14ac:dyDescent="0.25">
      <c r="A10" s="9" t="s">
        <v>1339</v>
      </c>
      <c r="B10" s="14" t="s">
        <v>792</v>
      </c>
      <c r="C10" s="31" t="s">
        <v>791</v>
      </c>
      <c r="D10" s="20" t="s">
        <v>2</v>
      </c>
      <c r="E10" s="7">
        <v>41565</v>
      </c>
      <c r="F10" s="7">
        <f>'Moor. Winch - Hold 6 and 7'!F10</f>
        <v>44558</v>
      </c>
      <c r="G10" s="7"/>
      <c r="H10" s="8">
        <f t="shared" si="0"/>
        <v>44588</v>
      </c>
      <c r="I10" s="11">
        <f t="shared" ca="1" si="1"/>
        <v>18</v>
      </c>
      <c r="J10" s="9" t="str">
        <f t="shared" ca="1" si="2"/>
        <v>NOT DUE</v>
      </c>
      <c r="K10" s="31"/>
      <c r="L10" s="10"/>
    </row>
    <row r="11" spans="1:12" x14ac:dyDescent="0.25">
      <c r="A11" s="9" t="s">
        <v>1340</v>
      </c>
      <c r="B11" s="14" t="s">
        <v>739</v>
      </c>
      <c r="C11" s="31" t="s">
        <v>791</v>
      </c>
      <c r="D11" s="20" t="s">
        <v>2</v>
      </c>
      <c r="E11" s="7">
        <v>41565</v>
      </c>
      <c r="F11" s="7">
        <f>'Moor. Winch - Hold 6 and 7'!F11</f>
        <v>44558</v>
      </c>
      <c r="G11" s="7"/>
      <c r="H11" s="8">
        <f t="shared" si="0"/>
        <v>44588</v>
      </c>
      <c r="I11" s="11">
        <f t="shared" ca="1" si="1"/>
        <v>18</v>
      </c>
      <c r="J11" s="9" t="str">
        <f t="shared" ca="1" si="2"/>
        <v>NOT DUE</v>
      </c>
      <c r="K11" s="31"/>
      <c r="L11" s="10"/>
    </row>
    <row r="12" spans="1:12" x14ac:dyDescent="0.25">
      <c r="A12" s="9" t="s">
        <v>1341</v>
      </c>
      <c r="B12" s="14" t="s">
        <v>680</v>
      </c>
      <c r="C12" s="31" t="s">
        <v>681</v>
      </c>
      <c r="D12" s="20" t="s">
        <v>2</v>
      </c>
      <c r="E12" s="7">
        <v>41565</v>
      </c>
      <c r="F12" s="7">
        <f>'Moor. Winch - Hold 6 and 7'!F12</f>
        <v>44558</v>
      </c>
      <c r="G12" s="7"/>
      <c r="H12" s="8">
        <f t="shared" si="0"/>
        <v>44588</v>
      </c>
      <c r="I12" s="11">
        <f t="shared" ca="1" si="1"/>
        <v>18</v>
      </c>
      <c r="J12" s="9" t="str">
        <f t="shared" ca="1" si="2"/>
        <v>NOT DUE</v>
      </c>
      <c r="K12" s="31"/>
      <c r="L12" s="10"/>
    </row>
    <row r="13" spans="1:12" x14ac:dyDescent="0.25">
      <c r="A13" s="9" t="s">
        <v>1342</v>
      </c>
      <c r="B13" s="32" t="s">
        <v>684</v>
      </c>
      <c r="C13" s="31" t="s">
        <v>685</v>
      </c>
      <c r="D13" s="20" t="s">
        <v>2</v>
      </c>
      <c r="E13" s="7">
        <v>41565</v>
      </c>
      <c r="F13" s="7">
        <f>'Moor. Winch - Hold 6 and 7'!F13</f>
        <v>44558</v>
      </c>
      <c r="G13" s="7"/>
      <c r="H13" s="8">
        <f t="shared" si="0"/>
        <v>44588</v>
      </c>
      <c r="I13" s="11">
        <f t="shared" ca="1" si="1"/>
        <v>18</v>
      </c>
      <c r="J13" s="9" t="str">
        <f t="shared" ca="1" si="2"/>
        <v>NOT DUE</v>
      </c>
      <c r="K13" s="31"/>
      <c r="L13" s="10"/>
    </row>
    <row r="14" spans="1:12" x14ac:dyDescent="0.25">
      <c r="A14" s="9" t="s">
        <v>1343</v>
      </c>
      <c r="B14" s="14" t="s">
        <v>686</v>
      </c>
      <c r="C14" s="31" t="s">
        <v>687</v>
      </c>
      <c r="D14" s="20" t="s">
        <v>2</v>
      </c>
      <c r="E14" s="7">
        <v>41565</v>
      </c>
      <c r="F14" s="7">
        <f>'Moor. Winch - Hold 6 and 7'!F14</f>
        <v>44558</v>
      </c>
      <c r="G14" s="7"/>
      <c r="H14" s="8">
        <f t="shared" si="0"/>
        <v>44588</v>
      </c>
      <c r="I14" s="11">
        <f t="shared" ca="1" si="1"/>
        <v>18</v>
      </c>
      <c r="J14" s="9" t="str">
        <f t="shared" ca="1" si="2"/>
        <v>NOT DUE</v>
      </c>
      <c r="K14" s="31"/>
      <c r="L14" s="10"/>
    </row>
    <row r="15" spans="1:12" ht="25.5" x14ac:dyDescent="0.25">
      <c r="A15" s="9" t="s">
        <v>1344</v>
      </c>
      <c r="B15" s="14" t="s">
        <v>688</v>
      </c>
      <c r="C15" s="31" t="s">
        <v>689</v>
      </c>
      <c r="D15" s="20" t="s">
        <v>2</v>
      </c>
      <c r="E15" s="7">
        <v>41565</v>
      </c>
      <c r="F15" s="7">
        <f>'Moor. Winch - Hold 6 and 7'!F15</f>
        <v>44558</v>
      </c>
      <c r="G15" s="7"/>
      <c r="H15" s="8">
        <f t="shared" si="0"/>
        <v>44588</v>
      </c>
      <c r="I15" s="11">
        <f t="shared" ca="1" si="1"/>
        <v>18</v>
      </c>
      <c r="J15" s="9" t="str">
        <f t="shared" ca="1" si="2"/>
        <v>NOT DUE</v>
      </c>
      <c r="K15" s="31"/>
      <c r="L15" s="10"/>
    </row>
    <row r="16" spans="1:12" x14ac:dyDescent="0.25">
      <c r="A16" s="9" t="s">
        <v>1345</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-20</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285</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285</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285</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102</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102</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102</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102</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102</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102</v>
      </c>
      <c r="J27" s="9" t="str">
        <f t="shared" ca="1" si="2"/>
        <v>NOT DUE</v>
      </c>
      <c r="K27" s="31"/>
      <c r="L27" s="10"/>
    </row>
    <row r="28" spans="1:12" ht="25.5" x14ac:dyDescent="0.25">
      <c r="A28" s="9" t="s">
        <v>1357</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x14ac:dyDescent="0.25">
      <c r="A29" s="9" t="s">
        <v>1358</v>
      </c>
      <c r="B29" s="14" t="s">
        <v>680</v>
      </c>
      <c r="C29" s="31" t="s">
        <v>716</v>
      </c>
      <c r="D29" s="20" t="s">
        <v>88</v>
      </c>
      <c r="E29" s="7">
        <v>41565</v>
      </c>
      <c r="F29" s="7">
        <f t="shared" ref="F29:F33" si="6">F28</f>
        <v>44491</v>
      </c>
      <c r="G29" s="13"/>
      <c r="H29" s="8">
        <f>DATE(YEAR(F29)+1,MONTH(F29),DAY(F29)-1)</f>
        <v>44855</v>
      </c>
      <c r="I29" s="11">
        <f t="shared" ca="1" si="1"/>
        <v>285</v>
      </c>
      <c r="J29" s="9" t="str">
        <f t="shared" ca="1" si="2"/>
        <v>NOT DUE</v>
      </c>
      <c r="K29" s="31"/>
      <c r="L29" s="10"/>
    </row>
    <row r="30" spans="1:12" ht="25.5" x14ac:dyDescent="0.25">
      <c r="A30" s="9" t="s">
        <v>1359</v>
      </c>
      <c r="B30" s="14" t="s">
        <v>680</v>
      </c>
      <c r="C30" s="31" t="s">
        <v>717</v>
      </c>
      <c r="D30" s="20" t="s">
        <v>88</v>
      </c>
      <c r="E30" s="7">
        <v>41565</v>
      </c>
      <c r="F30" s="7">
        <f t="shared" si="6"/>
        <v>44491</v>
      </c>
      <c r="G30" s="13"/>
      <c r="H30" s="8">
        <f>DATE(YEAR(F30)+1,MONTH(F30),DAY(F30)-1)</f>
        <v>44855</v>
      </c>
      <c r="I30" s="11">
        <f t="shared" ca="1" si="1"/>
        <v>285</v>
      </c>
      <c r="J30" s="9" t="str">
        <f t="shared" ca="1" si="2"/>
        <v>NOT DUE</v>
      </c>
      <c r="K30" s="31"/>
      <c r="L30" s="10"/>
    </row>
    <row r="31" spans="1:12" ht="25.5" x14ac:dyDescent="0.25">
      <c r="A31" s="9" t="s">
        <v>1360</v>
      </c>
      <c r="B31" s="14" t="s">
        <v>718</v>
      </c>
      <c r="C31" s="31" t="s">
        <v>719</v>
      </c>
      <c r="D31" s="20" t="s">
        <v>1</v>
      </c>
      <c r="E31" s="7">
        <v>41565</v>
      </c>
      <c r="F31" s="7">
        <f t="shared" si="6"/>
        <v>44491</v>
      </c>
      <c r="G31" s="13"/>
      <c r="H31" s="8">
        <f>DATE(YEAR(F31),MONTH(F31)+6,DAY(F31)-1)</f>
        <v>44672</v>
      </c>
      <c r="I31" s="11">
        <f t="shared" ca="1" si="1"/>
        <v>102</v>
      </c>
      <c r="J31" s="9" t="str">
        <f t="shared" ca="1" si="2"/>
        <v>NOT DUE</v>
      </c>
      <c r="K31" s="31"/>
      <c r="L31" s="10"/>
    </row>
    <row r="32" spans="1:12" ht="25.5" x14ac:dyDescent="0.25">
      <c r="A32" s="9" t="s">
        <v>1361</v>
      </c>
      <c r="B32" s="14" t="s">
        <v>718</v>
      </c>
      <c r="C32" s="31" t="s">
        <v>720</v>
      </c>
      <c r="D32" s="20" t="s">
        <v>1</v>
      </c>
      <c r="E32" s="7">
        <v>41565</v>
      </c>
      <c r="F32" s="7">
        <f t="shared" si="6"/>
        <v>44491</v>
      </c>
      <c r="G32" s="13"/>
      <c r="H32" s="8">
        <f>DATE(YEAR(F32),MONTH(F32)+6,DAY(F32)-1)</f>
        <v>44672</v>
      </c>
      <c r="I32" s="11">
        <f t="shared" ca="1" si="1"/>
        <v>102</v>
      </c>
      <c r="J32" s="9" t="str">
        <f t="shared" ca="1" si="2"/>
        <v>NOT DUE</v>
      </c>
      <c r="K32" s="31" t="s">
        <v>743</v>
      </c>
      <c r="L32" s="10"/>
    </row>
    <row r="33" spans="1:12" ht="26.25" customHeight="1" x14ac:dyDescent="0.25">
      <c r="A33" s="9" t="s">
        <v>1362</v>
      </c>
      <c r="B33" s="32" t="s">
        <v>721</v>
      </c>
      <c r="C33" s="31" t="s">
        <v>720</v>
      </c>
      <c r="D33" s="20" t="s">
        <v>1</v>
      </c>
      <c r="E33" s="7">
        <v>41565</v>
      </c>
      <c r="F33" s="7">
        <f t="shared" si="6"/>
        <v>44491</v>
      </c>
      <c r="G33" s="13"/>
      <c r="H33" s="8">
        <f>DATE(YEAR(F33),MONTH(F33)+6,DAY(F33)-1)</f>
        <v>44672</v>
      </c>
      <c r="I33" s="11">
        <f t="shared" ca="1" si="1"/>
        <v>102</v>
      </c>
      <c r="J33" s="9" t="str">
        <f t="shared" ca="1" si="2"/>
        <v>NOT DUE</v>
      </c>
      <c r="K33" s="31" t="s">
        <v>743</v>
      </c>
      <c r="L33" s="10"/>
    </row>
    <row r="34" spans="1:12" x14ac:dyDescent="0.25">
      <c r="A34" s="9" t="s">
        <v>1363</v>
      </c>
      <c r="B34" s="32" t="s">
        <v>721</v>
      </c>
      <c r="C34" s="31" t="s">
        <v>722</v>
      </c>
      <c r="D34" s="20" t="s">
        <v>2</v>
      </c>
      <c r="E34" s="7">
        <v>41565</v>
      </c>
      <c r="F34" s="7">
        <f>F14</f>
        <v>44558</v>
      </c>
      <c r="G34" s="7"/>
      <c r="H34" s="8">
        <f>EDATE(F34-1,1)</f>
        <v>44588</v>
      </c>
      <c r="I34" s="11">
        <f t="shared" ca="1" si="1"/>
        <v>18</v>
      </c>
      <c r="J34" s="9" t="str">
        <f t="shared" ca="1" si="2"/>
        <v>NOT DUE</v>
      </c>
      <c r="K34" s="31"/>
      <c r="L34" s="10"/>
    </row>
    <row r="35" spans="1:12" ht="15" customHeight="1" x14ac:dyDescent="0.25">
      <c r="A35" s="9" t="s">
        <v>1364</v>
      </c>
      <c r="B35" s="32" t="s">
        <v>721</v>
      </c>
      <c r="C35" s="31" t="s">
        <v>723</v>
      </c>
      <c r="D35" s="20" t="s">
        <v>2</v>
      </c>
      <c r="E35" s="7">
        <v>41565</v>
      </c>
      <c r="F35" s="7">
        <f>F34</f>
        <v>44558</v>
      </c>
      <c r="G35" s="7"/>
      <c r="H35" s="8">
        <f>EDATE(F35-1,1)</f>
        <v>44588</v>
      </c>
      <c r="I35" s="11">
        <f t="shared" ca="1" si="1"/>
        <v>18</v>
      </c>
      <c r="J35" s="9" t="str">
        <f t="shared" ca="1" si="2"/>
        <v>NOT DUE</v>
      </c>
      <c r="K35" s="31"/>
      <c r="L35" s="10"/>
    </row>
    <row r="36" spans="1:12" x14ac:dyDescent="0.25">
      <c r="A36" s="9" t="s">
        <v>1365</v>
      </c>
      <c r="B36" s="32" t="s">
        <v>721</v>
      </c>
      <c r="C36" s="31" t="s">
        <v>724</v>
      </c>
      <c r="D36" s="20" t="s">
        <v>2</v>
      </c>
      <c r="E36" s="7">
        <v>41565</v>
      </c>
      <c r="F36" s="7">
        <f>F35</f>
        <v>44558</v>
      </c>
      <c r="G36" s="7"/>
      <c r="H36" s="8">
        <f>EDATE(F36-1,1)</f>
        <v>44588</v>
      </c>
      <c r="I36" s="11">
        <f t="shared" ca="1" si="1"/>
        <v>18</v>
      </c>
      <c r="J36" s="9" t="str">
        <f t="shared" ca="1" si="2"/>
        <v>NOT DUE</v>
      </c>
      <c r="K36" s="31"/>
      <c r="L36" s="10"/>
    </row>
    <row r="37" spans="1:12" x14ac:dyDescent="0.25">
      <c r="A37" s="9" t="s">
        <v>1366</v>
      </c>
      <c r="B37" s="32" t="s">
        <v>721</v>
      </c>
      <c r="C37" s="31" t="s">
        <v>725</v>
      </c>
      <c r="D37" s="20" t="s">
        <v>2</v>
      </c>
      <c r="E37" s="7">
        <v>41565</v>
      </c>
      <c r="F37" s="7">
        <f>F36</f>
        <v>44558</v>
      </c>
      <c r="G37" s="7"/>
      <c r="H37" s="8">
        <f>EDATE(F37-1,1)</f>
        <v>44588</v>
      </c>
      <c r="I37" s="11">
        <f t="shared" ca="1" si="1"/>
        <v>18</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285</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285</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285</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285</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285</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285</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285</v>
      </c>
      <c r="J44" s="9" t="str">
        <f t="shared" ca="1" si="2"/>
        <v>NOT DUE</v>
      </c>
      <c r="K44" s="31"/>
      <c r="L44" s="10"/>
    </row>
    <row r="45" spans="1:12" ht="38.25" x14ac:dyDescent="0.25">
      <c r="A45" s="9" t="s">
        <v>1374</v>
      </c>
      <c r="B45" s="32" t="s">
        <v>735</v>
      </c>
      <c r="C45" s="31" t="s">
        <v>736</v>
      </c>
      <c r="D45" s="20" t="s">
        <v>2</v>
      </c>
      <c r="E45" s="7">
        <v>41565</v>
      </c>
      <c r="F45" s="7">
        <f>F37</f>
        <v>44558</v>
      </c>
      <c r="G45" s="7"/>
      <c r="H45" s="8">
        <f>EDATE(F45-1,1)</f>
        <v>44588</v>
      </c>
      <c r="I45" s="11">
        <f t="shared" ca="1" si="1"/>
        <v>18</v>
      </c>
      <c r="J45" s="9" t="str">
        <f t="shared" ca="1" si="2"/>
        <v>NOT DUE</v>
      </c>
      <c r="K45" s="31"/>
      <c r="L45" s="10"/>
    </row>
    <row r="46" spans="1:12" ht="25.5" x14ac:dyDescent="0.25">
      <c r="A46" s="9" t="s">
        <v>1375</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row>
    <row r="48" spans="1:12" x14ac:dyDescent="0.25">
      <c r="A48" s="9" t="s">
        <v>2289</v>
      </c>
      <c r="B48" s="31" t="s">
        <v>1576</v>
      </c>
      <c r="C48" s="31" t="s">
        <v>1797</v>
      </c>
      <c r="D48" s="65" t="s">
        <v>2</v>
      </c>
      <c r="E48" s="7">
        <v>41565</v>
      </c>
      <c r="F48" s="7">
        <f>F46</f>
        <v>44558</v>
      </c>
      <c r="G48" s="7"/>
      <c r="H48" s="8">
        <f>EDATE(F48-1,1)</f>
        <v>44588</v>
      </c>
      <c r="I48" s="11">
        <f t="shared" ca="1" si="1"/>
        <v>18</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44558</v>
      </c>
      <c r="G8" s="13"/>
      <c r="H8" s="8">
        <f t="shared" ref="H8:H15" si="0">EDATE(F8-1,1)</f>
        <v>44588</v>
      </c>
      <c r="I8" s="11">
        <f t="shared" ref="I8:I49" ca="1" si="1">IF(ISBLANK(H8),"",H8-DATE(YEAR(NOW()),MONTH(NOW()),DAY(NOW())))</f>
        <v>18</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44558</v>
      </c>
      <c r="G9" s="7"/>
      <c r="H9" s="8">
        <f t="shared" si="0"/>
        <v>44588</v>
      </c>
      <c r="I9" s="11">
        <f t="shared" ca="1" si="1"/>
        <v>18</v>
      </c>
      <c r="J9" s="9" t="str">
        <f t="shared" ca="1" si="2"/>
        <v>NOT DUE</v>
      </c>
      <c r="K9" s="31"/>
      <c r="L9" s="10"/>
    </row>
    <row r="10" spans="1:12" x14ac:dyDescent="0.25">
      <c r="A10" s="9" t="s">
        <v>1379</v>
      </c>
      <c r="B10" s="14" t="s">
        <v>792</v>
      </c>
      <c r="C10" s="31" t="s">
        <v>791</v>
      </c>
      <c r="D10" s="20" t="s">
        <v>2</v>
      </c>
      <c r="E10" s="7">
        <v>41565</v>
      </c>
      <c r="F10" s="7">
        <f>'Moor. Winch - Aft Star. Side'!F10</f>
        <v>44558</v>
      </c>
      <c r="G10" s="7"/>
      <c r="H10" s="8">
        <f t="shared" si="0"/>
        <v>44588</v>
      </c>
      <c r="I10" s="11">
        <f t="shared" ca="1" si="1"/>
        <v>18</v>
      </c>
      <c r="J10" s="9" t="str">
        <f t="shared" ca="1" si="2"/>
        <v>NOT DUE</v>
      </c>
      <c r="K10" s="31"/>
      <c r="L10" s="10"/>
    </row>
    <row r="11" spans="1:12" x14ac:dyDescent="0.25">
      <c r="A11" s="9" t="s">
        <v>1380</v>
      </c>
      <c r="B11" s="14" t="s">
        <v>739</v>
      </c>
      <c r="C11" s="31" t="s">
        <v>791</v>
      </c>
      <c r="D11" s="20" t="s">
        <v>2</v>
      </c>
      <c r="E11" s="7">
        <v>41565</v>
      </c>
      <c r="F11" s="7">
        <f>'Moor. Winch - Aft Star. Side'!F11</f>
        <v>44558</v>
      </c>
      <c r="G11" s="7"/>
      <c r="H11" s="8">
        <f t="shared" si="0"/>
        <v>44588</v>
      </c>
      <c r="I11" s="11">
        <f t="shared" ca="1" si="1"/>
        <v>18</v>
      </c>
      <c r="J11" s="9" t="str">
        <f t="shared" ca="1" si="2"/>
        <v>NOT DUE</v>
      </c>
      <c r="K11" s="31"/>
      <c r="L11" s="10"/>
    </row>
    <row r="12" spans="1:12" x14ac:dyDescent="0.25">
      <c r="A12" s="9" t="s">
        <v>1381</v>
      </c>
      <c r="B12" s="14" t="s">
        <v>680</v>
      </c>
      <c r="C12" s="31" t="s">
        <v>681</v>
      </c>
      <c r="D12" s="20" t="s">
        <v>2</v>
      </c>
      <c r="E12" s="7">
        <v>41565</v>
      </c>
      <c r="F12" s="7">
        <f>'Moor. Winch - Aft Star. Side'!F12</f>
        <v>44558</v>
      </c>
      <c r="G12" s="7"/>
      <c r="H12" s="8">
        <f t="shared" si="0"/>
        <v>44588</v>
      </c>
      <c r="I12" s="11">
        <f t="shared" ca="1" si="1"/>
        <v>18</v>
      </c>
      <c r="J12" s="9" t="str">
        <f t="shared" ca="1" si="2"/>
        <v>NOT DUE</v>
      </c>
      <c r="K12" s="31"/>
      <c r="L12" s="10"/>
    </row>
    <row r="13" spans="1:12" x14ac:dyDescent="0.25">
      <c r="A13" s="9" t="s">
        <v>1382</v>
      </c>
      <c r="B13" s="32" t="s">
        <v>684</v>
      </c>
      <c r="C13" s="31" t="s">
        <v>685</v>
      </c>
      <c r="D13" s="20" t="s">
        <v>2</v>
      </c>
      <c r="E13" s="7">
        <v>41565</v>
      </c>
      <c r="F13" s="7">
        <f>'Moor. Winch - Aft Star. Side'!F13</f>
        <v>44558</v>
      </c>
      <c r="G13" s="7"/>
      <c r="H13" s="8">
        <f t="shared" si="0"/>
        <v>44588</v>
      </c>
      <c r="I13" s="11">
        <f t="shared" ca="1" si="1"/>
        <v>18</v>
      </c>
      <c r="J13" s="9" t="str">
        <f t="shared" ca="1" si="2"/>
        <v>NOT DUE</v>
      </c>
      <c r="K13" s="31"/>
      <c r="L13" s="10"/>
    </row>
    <row r="14" spans="1:12" x14ac:dyDescent="0.25">
      <c r="A14" s="9" t="s">
        <v>1383</v>
      </c>
      <c r="B14" s="14" t="s">
        <v>686</v>
      </c>
      <c r="C14" s="31" t="s">
        <v>687</v>
      </c>
      <c r="D14" s="20" t="s">
        <v>2</v>
      </c>
      <c r="E14" s="7">
        <v>41565</v>
      </c>
      <c r="F14" s="7">
        <f>'Moor. Winch - Aft Star. Side'!F14</f>
        <v>44558</v>
      </c>
      <c r="G14" s="7"/>
      <c r="H14" s="8">
        <f t="shared" si="0"/>
        <v>44588</v>
      </c>
      <c r="I14" s="11">
        <f t="shared" ca="1" si="1"/>
        <v>18</v>
      </c>
      <c r="J14" s="9" t="str">
        <f t="shared" ca="1" si="2"/>
        <v>NOT DUE</v>
      </c>
      <c r="K14" s="31"/>
      <c r="L14" s="10"/>
    </row>
    <row r="15" spans="1:12" ht="25.5" x14ac:dyDescent="0.25">
      <c r="A15" s="9" t="s">
        <v>1384</v>
      </c>
      <c r="B15" s="14" t="s">
        <v>688</v>
      </c>
      <c r="C15" s="31" t="s">
        <v>689</v>
      </c>
      <c r="D15" s="20" t="s">
        <v>2</v>
      </c>
      <c r="E15" s="7">
        <v>41565</v>
      </c>
      <c r="F15" s="7">
        <f>'Moor. Winch - Aft Star. Side'!F15</f>
        <v>44558</v>
      </c>
      <c r="G15" s="7"/>
      <c r="H15" s="8">
        <f t="shared" si="0"/>
        <v>44588</v>
      </c>
      <c r="I15" s="11">
        <f t="shared" ca="1" si="1"/>
        <v>18</v>
      </c>
      <c r="J15" s="9" t="str">
        <f t="shared" ca="1" si="2"/>
        <v>NOT DUE</v>
      </c>
      <c r="K15" s="31"/>
      <c r="L15" s="10"/>
    </row>
    <row r="16" spans="1:12" x14ac:dyDescent="0.25">
      <c r="A16" s="9" t="s">
        <v>1385</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-20</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285</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285</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285</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102</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102</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102</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102</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102</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102</v>
      </c>
      <c r="J27" s="9" t="str">
        <f t="shared" ca="1" si="2"/>
        <v>NOT DUE</v>
      </c>
      <c r="K27" s="31"/>
      <c r="L27" s="10"/>
    </row>
    <row r="28" spans="1:12" ht="25.5" x14ac:dyDescent="0.25">
      <c r="A28" s="9" t="s">
        <v>1397</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x14ac:dyDescent="0.25">
      <c r="A29" s="9" t="s">
        <v>1398</v>
      </c>
      <c r="B29" s="14" t="s">
        <v>680</v>
      </c>
      <c r="C29" s="31" t="s">
        <v>716</v>
      </c>
      <c r="D29" s="20" t="s">
        <v>88</v>
      </c>
      <c r="E29" s="7">
        <v>41565</v>
      </c>
      <c r="F29" s="7">
        <f t="shared" ref="F29:F30" si="5">F28</f>
        <v>44491</v>
      </c>
      <c r="G29" s="13"/>
      <c r="H29" s="8">
        <f>DATE(YEAR(F29)+1,MONTH(F29),DAY(F29)-1)</f>
        <v>44855</v>
      </c>
      <c r="I29" s="11">
        <f t="shared" ca="1" si="1"/>
        <v>285</v>
      </c>
      <c r="J29" s="9" t="str">
        <f t="shared" ca="1" si="2"/>
        <v>NOT DUE</v>
      </c>
      <c r="K29" s="31"/>
      <c r="L29" s="10"/>
    </row>
    <row r="30" spans="1:12" ht="25.5" x14ac:dyDescent="0.25">
      <c r="A30" s="9" t="s">
        <v>1399</v>
      </c>
      <c r="B30" s="14" t="s">
        <v>680</v>
      </c>
      <c r="C30" s="31" t="s">
        <v>717</v>
      </c>
      <c r="D30" s="20" t="s">
        <v>88</v>
      </c>
      <c r="E30" s="7">
        <v>41565</v>
      </c>
      <c r="F30" s="7">
        <f t="shared" si="5"/>
        <v>44491</v>
      </c>
      <c r="G30" s="13"/>
      <c r="H30" s="8">
        <f>DATE(YEAR(F30)+1,MONTH(F30),DAY(F30)-1)</f>
        <v>44855</v>
      </c>
      <c r="I30" s="11">
        <f t="shared" ca="1" si="1"/>
        <v>285</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102</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102</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102</v>
      </c>
      <c r="J33" s="9" t="str">
        <f t="shared" ca="1" si="2"/>
        <v>NOT DUE</v>
      </c>
      <c r="K33" s="31" t="s">
        <v>743</v>
      </c>
      <c r="L33" s="10"/>
    </row>
    <row r="34" spans="1:12" x14ac:dyDescent="0.25">
      <c r="A34" s="9" t="s">
        <v>1403</v>
      </c>
      <c r="B34" s="32" t="s">
        <v>721</v>
      </c>
      <c r="C34" s="31" t="s">
        <v>722</v>
      </c>
      <c r="D34" s="20" t="s">
        <v>2</v>
      </c>
      <c r="E34" s="7">
        <v>41565</v>
      </c>
      <c r="F34" s="7">
        <f>F14</f>
        <v>44558</v>
      </c>
      <c r="G34" s="7"/>
      <c r="H34" s="8">
        <f>EDATE(F34-1,1)</f>
        <v>44588</v>
      </c>
      <c r="I34" s="11">
        <f t="shared" ca="1" si="1"/>
        <v>18</v>
      </c>
      <c r="J34" s="9" t="str">
        <f t="shared" ca="1" si="2"/>
        <v>NOT DUE</v>
      </c>
      <c r="K34" s="31"/>
      <c r="L34" s="10"/>
    </row>
    <row r="35" spans="1:12" ht="15" customHeight="1" x14ac:dyDescent="0.25">
      <c r="A35" s="9" t="s">
        <v>1404</v>
      </c>
      <c r="B35" s="32" t="s">
        <v>721</v>
      </c>
      <c r="C35" s="31" t="s">
        <v>723</v>
      </c>
      <c r="D35" s="20" t="s">
        <v>2</v>
      </c>
      <c r="E35" s="7">
        <v>41565</v>
      </c>
      <c r="F35" s="7">
        <f>F34</f>
        <v>44558</v>
      </c>
      <c r="G35" s="7"/>
      <c r="H35" s="8">
        <f>EDATE(F35-1,1)</f>
        <v>44588</v>
      </c>
      <c r="I35" s="11">
        <f t="shared" ca="1" si="1"/>
        <v>18</v>
      </c>
      <c r="J35" s="9" t="str">
        <f t="shared" ca="1" si="2"/>
        <v>NOT DUE</v>
      </c>
      <c r="K35" s="31"/>
      <c r="L35" s="10"/>
    </row>
    <row r="36" spans="1:12" x14ac:dyDescent="0.25">
      <c r="A36" s="9" t="s">
        <v>1405</v>
      </c>
      <c r="B36" s="32" t="s">
        <v>721</v>
      </c>
      <c r="C36" s="31" t="s">
        <v>724</v>
      </c>
      <c r="D36" s="20" t="s">
        <v>2</v>
      </c>
      <c r="E36" s="7">
        <v>41565</v>
      </c>
      <c r="F36" s="7">
        <f>F35</f>
        <v>44558</v>
      </c>
      <c r="G36" s="7"/>
      <c r="H36" s="8">
        <f>EDATE(F36-1,1)</f>
        <v>44588</v>
      </c>
      <c r="I36" s="11">
        <f t="shared" ca="1" si="1"/>
        <v>18</v>
      </c>
      <c r="J36" s="9" t="str">
        <f t="shared" ca="1" si="2"/>
        <v>NOT DUE</v>
      </c>
      <c r="K36" s="31"/>
      <c r="L36" s="10"/>
    </row>
    <row r="37" spans="1:12" x14ac:dyDescent="0.25">
      <c r="A37" s="9" t="s">
        <v>1406</v>
      </c>
      <c r="B37" s="32" t="s">
        <v>721</v>
      </c>
      <c r="C37" s="31" t="s">
        <v>725</v>
      </c>
      <c r="D37" s="20" t="s">
        <v>2</v>
      </c>
      <c r="E37" s="7">
        <v>41565</v>
      </c>
      <c r="F37" s="7">
        <f>F36</f>
        <v>44558</v>
      </c>
      <c r="G37" s="7"/>
      <c r="H37" s="8">
        <f>EDATE(F37-1,1)</f>
        <v>44588</v>
      </c>
      <c r="I37" s="11">
        <f t="shared" ca="1" si="1"/>
        <v>18</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285</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285</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285</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285</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285</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285</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285</v>
      </c>
      <c r="J44" s="9" t="str">
        <f t="shared" ca="1" si="2"/>
        <v>NOT DUE</v>
      </c>
      <c r="K44" s="31"/>
      <c r="L44" s="10"/>
    </row>
    <row r="45" spans="1:12" ht="38.25" x14ac:dyDescent="0.25">
      <c r="A45" s="9" t="s">
        <v>1414</v>
      </c>
      <c r="B45" s="32" t="s">
        <v>735</v>
      </c>
      <c r="C45" s="31" t="s">
        <v>736</v>
      </c>
      <c r="D45" s="20" t="s">
        <v>2</v>
      </c>
      <c r="E45" s="7">
        <v>41565</v>
      </c>
      <c r="F45" s="7">
        <f>F37</f>
        <v>44558</v>
      </c>
      <c r="G45" s="7"/>
      <c r="H45" s="8">
        <f>EDATE(F45-1,1)</f>
        <v>44588</v>
      </c>
      <c r="I45" s="11">
        <f t="shared" ca="1" si="1"/>
        <v>18</v>
      </c>
      <c r="J45" s="9" t="str">
        <f t="shared" ca="1" si="2"/>
        <v>NOT DUE</v>
      </c>
      <c r="K45" s="31"/>
      <c r="L45" s="10"/>
    </row>
    <row r="46" spans="1:12" ht="25.5" x14ac:dyDescent="0.25">
      <c r="A46" s="9" t="s">
        <v>1415</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t="s">
        <v>2412</v>
      </c>
    </row>
    <row r="48" spans="1:12" x14ac:dyDescent="0.25">
      <c r="A48" s="9" t="s">
        <v>2289</v>
      </c>
      <c r="B48" s="31" t="s">
        <v>1576</v>
      </c>
      <c r="C48" s="31" t="s">
        <v>1797</v>
      </c>
      <c r="D48" s="65" t="s">
        <v>2</v>
      </c>
      <c r="E48" s="7">
        <v>41565</v>
      </c>
      <c r="F48" s="7">
        <f>F46</f>
        <v>44558</v>
      </c>
      <c r="G48" s="7"/>
      <c r="H48" s="8">
        <f>EDATE(F48-1,1)</f>
        <v>44588</v>
      </c>
      <c r="I48" s="11">
        <f t="shared" ca="1" si="1"/>
        <v>18</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44558</v>
      </c>
      <c r="G8" s="13"/>
      <c r="H8" s="8">
        <f t="shared" ref="H8:H15" si="0">EDATE(F8-1,1)</f>
        <v>44588</v>
      </c>
      <c r="I8" s="11">
        <f t="shared" ref="I8:I49" ca="1" si="1">IF(ISBLANK(H8),"",H8-DATE(YEAR(NOW()),MONTH(NOW()),DAY(NOW())))</f>
        <v>18</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44558</v>
      </c>
      <c r="G9" s="7"/>
      <c r="H9" s="8">
        <f t="shared" si="0"/>
        <v>44588</v>
      </c>
      <c r="I9" s="11">
        <f t="shared" ca="1" si="1"/>
        <v>18</v>
      </c>
      <c r="J9" s="9" t="str">
        <f t="shared" ca="1" si="2"/>
        <v>NOT DUE</v>
      </c>
      <c r="K9" s="31"/>
      <c r="L9" s="10"/>
    </row>
    <row r="10" spans="1:12" x14ac:dyDescent="0.25">
      <c r="A10" s="9" t="s">
        <v>1419</v>
      </c>
      <c r="B10" s="14" t="s">
        <v>792</v>
      </c>
      <c r="C10" s="31" t="s">
        <v>791</v>
      </c>
      <c r="D10" s="20" t="s">
        <v>2</v>
      </c>
      <c r="E10" s="7">
        <v>41565</v>
      </c>
      <c r="F10" s="7">
        <f t="shared" ref="F10:F15" si="3">F9</f>
        <v>44558</v>
      </c>
      <c r="G10" s="7"/>
      <c r="H10" s="8">
        <f t="shared" si="0"/>
        <v>44588</v>
      </c>
      <c r="I10" s="11">
        <f t="shared" ca="1" si="1"/>
        <v>18</v>
      </c>
      <c r="J10" s="9" t="str">
        <f t="shared" ca="1" si="2"/>
        <v>NOT DUE</v>
      </c>
      <c r="K10" s="31"/>
      <c r="L10" s="10"/>
    </row>
    <row r="11" spans="1:12" x14ac:dyDescent="0.25">
      <c r="A11" s="9" t="s">
        <v>1420</v>
      </c>
      <c r="B11" s="14" t="s">
        <v>739</v>
      </c>
      <c r="C11" s="31" t="s">
        <v>791</v>
      </c>
      <c r="D11" s="20" t="s">
        <v>2</v>
      </c>
      <c r="E11" s="7">
        <v>41565</v>
      </c>
      <c r="F11" s="7">
        <f t="shared" si="3"/>
        <v>44558</v>
      </c>
      <c r="G11" s="7"/>
      <c r="H11" s="8">
        <f t="shared" si="0"/>
        <v>44588</v>
      </c>
      <c r="I11" s="11">
        <f t="shared" ca="1" si="1"/>
        <v>18</v>
      </c>
      <c r="J11" s="9" t="str">
        <f t="shared" ca="1" si="2"/>
        <v>NOT DUE</v>
      </c>
      <c r="K11" s="31"/>
      <c r="L11" s="10"/>
    </row>
    <row r="12" spans="1:12" x14ac:dyDescent="0.25">
      <c r="A12" s="9" t="s">
        <v>1421</v>
      </c>
      <c r="B12" s="14" t="s">
        <v>680</v>
      </c>
      <c r="C12" s="31" t="s">
        <v>681</v>
      </c>
      <c r="D12" s="20" t="s">
        <v>2</v>
      </c>
      <c r="E12" s="7">
        <v>41565</v>
      </c>
      <c r="F12" s="7">
        <f t="shared" si="3"/>
        <v>44558</v>
      </c>
      <c r="G12" s="7"/>
      <c r="H12" s="8">
        <f t="shared" si="0"/>
        <v>44588</v>
      </c>
      <c r="I12" s="11">
        <f t="shared" ca="1" si="1"/>
        <v>18</v>
      </c>
      <c r="J12" s="9" t="str">
        <f t="shared" ca="1" si="2"/>
        <v>NOT DUE</v>
      </c>
      <c r="K12" s="31"/>
      <c r="L12" s="10"/>
    </row>
    <row r="13" spans="1:12" x14ac:dyDescent="0.25">
      <c r="A13" s="9" t="s">
        <v>1422</v>
      </c>
      <c r="B13" s="32" t="s">
        <v>684</v>
      </c>
      <c r="C13" s="31" t="s">
        <v>685</v>
      </c>
      <c r="D13" s="20" t="s">
        <v>2</v>
      </c>
      <c r="E13" s="7">
        <v>41565</v>
      </c>
      <c r="F13" s="7">
        <f t="shared" si="3"/>
        <v>44558</v>
      </c>
      <c r="G13" s="7"/>
      <c r="H13" s="8">
        <f t="shared" si="0"/>
        <v>44588</v>
      </c>
      <c r="I13" s="11">
        <f t="shared" ca="1" si="1"/>
        <v>18</v>
      </c>
      <c r="J13" s="9" t="str">
        <f t="shared" ca="1" si="2"/>
        <v>NOT DUE</v>
      </c>
      <c r="K13" s="31"/>
      <c r="L13" s="10"/>
    </row>
    <row r="14" spans="1:12" x14ac:dyDescent="0.25">
      <c r="A14" s="9" t="s">
        <v>1423</v>
      </c>
      <c r="B14" s="14" t="s">
        <v>686</v>
      </c>
      <c r="C14" s="31" t="s">
        <v>687</v>
      </c>
      <c r="D14" s="20" t="s">
        <v>2</v>
      </c>
      <c r="E14" s="7">
        <v>41565</v>
      </c>
      <c r="F14" s="7">
        <f t="shared" si="3"/>
        <v>44558</v>
      </c>
      <c r="G14" s="7"/>
      <c r="H14" s="8">
        <f t="shared" si="0"/>
        <v>44588</v>
      </c>
      <c r="I14" s="11">
        <f t="shared" ca="1" si="1"/>
        <v>18</v>
      </c>
      <c r="J14" s="9" t="str">
        <f t="shared" ca="1" si="2"/>
        <v>NOT DUE</v>
      </c>
      <c r="K14" s="31"/>
      <c r="L14" s="10"/>
    </row>
    <row r="15" spans="1:12" ht="25.5" x14ac:dyDescent="0.25">
      <c r="A15" s="9" t="s">
        <v>1424</v>
      </c>
      <c r="B15" s="14" t="s">
        <v>688</v>
      </c>
      <c r="C15" s="31" t="s">
        <v>689</v>
      </c>
      <c r="D15" s="20" t="s">
        <v>2</v>
      </c>
      <c r="E15" s="7">
        <v>41565</v>
      </c>
      <c r="F15" s="7">
        <f t="shared" si="3"/>
        <v>44558</v>
      </c>
      <c r="G15" s="7"/>
      <c r="H15" s="8">
        <f t="shared" si="0"/>
        <v>44588</v>
      </c>
      <c r="I15" s="11">
        <f t="shared" ca="1" si="1"/>
        <v>18</v>
      </c>
      <c r="J15" s="9" t="str">
        <f t="shared" ca="1" si="2"/>
        <v>NOT DUE</v>
      </c>
      <c r="K15" s="31"/>
      <c r="L15" s="10"/>
    </row>
    <row r="16" spans="1:12" x14ac:dyDescent="0.25">
      <c r="A16" s="9" t="s">
        <v>1425</v>
      </c>
      <c r="B16" s="14" t="s">
        <v>690</v>
      </c>
      <c r="C16" s="31" t="s">
        <v>691</v>
      </c>
      <c r="D16" s="20" t="s">
        <v>378</v>
      </c>
      <c r="E16" s="7">
        <v>41565</v>
      </c>
      <c r="F16" s="7">
        <v>44491</v>
      </c>
      <c r="G16" s="7"/>
      <c r="H16" s="8">
        <f>DATE(YEAR(F16),MONTH(F16)+3,DAY(F16)-1)</f>
        <v>44582</v>
      </c>
      <c r="I16" s="11">
        <f t="shared" ca="1" si="1"/>
        <v>12</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-20</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285</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285</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285</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285</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102</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102</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102</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102</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102</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102</v>
      </c>
      <c r="J27" s="9" t="str">
        <f t="shared" ca="1" si="2"/>
        <v>NOT DUE</v>
      </c>
      <c r="K27" s="31"/>
      <c r="L27" s="10"/>
    </row>
    <row r="28" spans="1:12" ht="25.5" x14ac:dyDescent="0.25">
      <c r="A28" s="9" t="s">
        <v>1437</v>
      </c>
      <c r="B28" s="14" t="s">
        <v>714</v>
      </c>
      <c r="C28" s="31" t="s">
        <v>715</v>
      </c>
      <c r="D28" s="20" t="s">
        <v>378</v>
      </c>
      <c r="E28" s="7">
        <v>41565</v>
      </c>
      <c r="F28" s="7">
        <f>F16</f>
        <v>44491</v>
      </c>
      <c r="G28" s="7"/>
      <c r="H28" s="8">
        <f>DATE(YEAR(F28),MONTH(F28)+3,DAY(F28)-1)</f>
        <v>44582</v>
      </c>
      <c r="I28" s="11">
        <f t="shared" ca="1" si="1"/>
        <v>12</v>
      </c>
      <c r="J28" s="9" t="str">
        <f t="shared" ca="1" si="2"/>
        <v>NOT DUE</v>
      </c>
      <c r="K28" s="31" t="s">
        <v>795</v>
      </c>
      <c r="L28" s="10"/>
    </row>
    <row r="29" spans="1:12" x14ac:dyDescent="0.25">
      <c r="A29" s="9" t="s">
        <v>1438</v>
      </c>
      <c r="B29" s="14" t="s">
        <v>680</v>
      </c>
      <c r="C29" s="31" t="s">
        <v>716</v>
      </c>
      <c r="D29" s="20" t="s">
        <v>88</v>
      </c>
      <c r="E29" s="7">
        <v>41565</v>
      </c>
      <c r="F29" s="7">
        <f t="shared" ref="F29:F33" si="7">F28</f>
        <v>44491</v>
      </c>
      <c r="G29" s="13"/>
      <c r="H29" s="8">
        <f>DATE(YEAR(F29)+1,MONTH(F29),DAY(F29)-1)</f>
        <v>44855</v>
      </c>
      <c r="I29" s="11">
        <f t="shared" ca="1" si="1"/>
        <v>285</v>
      </c>
      <c r="J29" s="9" t="str">
        <f t="shared" ca="1" si="2"/>
        <v>NOT DUE</v>
      </c>
      <c r="K29" s="31"/>
      <c r="L29" s="10"/>
    </row>
    <row r="30" spans="1:12" ht="25.5" x14ac:dyDescent="0.25">
      <c r="A30" s="9" t="s">
        <v>1439</v>
      </c>
      <c r="B30" s="14" t="s">
        <v>680</v>
      </c>
      <c r="C30" s="31" t="s">
        <v>717</v>
      </c>
      <c r="D30" s="20" t="s">
        <v>88</v>
      </c>
      <c r="E30" s="7">
        <v>41565</v>
      </c>
      <c r="F30" s="7">
        <f t="shared" si="7"/>
        <v>44491</v>
      </c>
      <c r="G30" s="13"/>
      <c r="H30" s="8">
        <f>DATE(YEAR(F30)+1,MONTH(F30),DAY(F30)-1)</f>
        <v>44855</v>
      </c>
      <c r="I30" s="11">
        <f t="shared" ca="1" si="1"/>
        <v>285</v>
      </c>
      <c r="J30" s="9" t="str">
        <f t="shared" ca="1" si="2"/>
        <v>NOT DUE</v>
      </c>
      <c r="K30" s="31"/>
      <c r="L30" s="10"/>
    </row>
    <row r="31" spans="1:12" ht="25.5" x14ac:dyDescent="0.25">
      <c r="A31" s="9" t="s">
        <v>1440</v>
      </c>
      <c r="B31" s="14" t="s">
        <v>718</v>
      </c>
      <c r="C31" s="31" t="s">
        <v>719</v>
      </c>
      <c r="D31" s="20" t="s">
        <v>1</v>
      </c>
      <c r="E31" s="7">
        <v>41565</v>
      </c>
      <c r="F31" s="7">
        <f t="shared" si="7"/>
        <v>44491</v>
      </c>
      <c r="G31" s="13"/>
      <c r="H31" s="8">
        <f>DATE(YEAR(F31),MONTH(F31)+6,DAY(F31)-1)</f>
        <v>44672</v>
      </c>
      <c r="I31" s="11">
        <f t="shared" ca="1" si="1"/>
        <v>102</v>
      </c>
      <c r="J31" s="9" t="str">
        <f t="shared" ca="1" si="2"/>
        <v>NOT DUE</v>
      </c>
      <c r="K31" s="31"/>
      <c r="L31" s="10"/>
    </row>
    <row r="32" spans="1:12" ht="25.5" x14ac:dyDescent="0.25">
      <c r="A32" s="9" t="s">
        <v>1441</v>
      </c>
      <c r="B32" s="14" t="s">
        <v>718</v>
      </c>
      <c r="C32" s="31" t="s">
        <v>720</v>
      </c>
      <c r="D32" s="20" t="s">
        <v>1</v>
      </c>
      <c r="E32" s="7">
        <v>41565</v>
      </c>
      <c r="F32" s="7">
        <f t="shared" si="7"/>
        <v>44491</v>
      </c>
      <c r="G32" s="13"/>
      <c r="H32" s="8">
        <f>DATE(YEAR(F32),MONTH(F32)+6,DAY(F32)-1)</f>
        <v>44672</v>
      </c>
      <c r="I32" s="11">
        <f t="shared" ca="1" si="1"/>
        <v>102</v>
      </c>
      <c r="J32" s="9" t="str">
        <f t="shared" ca="1" si="2"/>
        <v>NOT DUE</v>
      </c>
      <c r="K32" s="31" t="s">
        <v>743</v>
      </c>
      <c r="L32" s="10"/>
    </row>
    <row r="33" spans="1:12" ht="27" customHeight="1" x14ac:dyDescent="0.25">
      <c r="A33" s="9" t="s">
        <v>1442</v>
      </c>
      <c r="B33" s="32" t="s">
        <v>721</v>
      </c>
      <c r="C33" s="31" t="s">
        <v>720</v>
      </c>
      <c r="D33" s="20" t="s">
        <v>1</v>
      </c>
      <c r="E33" s="7">
        <v>41565</v>
      </c>
      <c r="F33" s="7">
        <f t="shared" si="7"/>
        <v>44491</v>
      </c>
      <c r="G33" s="13"/>
      <c r="H33" s="8">
        <f>DATE(YEAR(F33),MONTH(F33)+6,DAY(F33)-1)</f>
        <v>44672</v>
      </c>
      <c r="I33" s="11">
        <f t="shared" ca="1" si="1"/>
        <v>102</v>
      </c>
      <c r="J33" s="9" t="str">
        <f t="shared" ca="1" si="2"/>
        <v>NOT DUE</v>
      </c>
      <c r="K33" s="31" t="s">
        <v>743</v>
      </c>
      <c r="L33" s="10"/>
    </row>
    <row r="34" spans="1:12" x14ac:dyDescent="0.25">
      <c r="A34" s="9" t="s">
        <v>1443</v>
      </c>
      <c r="B34" s="32" t="s">
        <v>721</v>
      </c>
      <c r="C34" s="31" t="s">
        <v>722</v>
      </c>
      <c r="D34" s="20" t="s">
        <v>2</v>
      </c>
      <c r="E34" s="7">
        <v>41565</v>
      </c>
      <c r="F34" s="7">
        <f>F14</f>
        <v>44558</v>
      </c>
      <c r="G34" s="7"/>
      <c r="H34" s="8">
        <f>EDATE(F34-1,1)</f>
        <v>44588</v>
      </c>
      <c r="I34" s="11">
        <f t="shared" ca="1" si="1"/>
        <v>18</v>
      </c>
      <c r="J34" s="9" t="str">
        <f t="shared" ca="1" si="2"/>
        <v>NOT DUE</v>
      </c>
      <c r="K34" s="31"/>
      <c r="L34" s="10"/>
    </row>
    <row r="35" spans="1:12" ht="15" customHeight="1" x14ac:dyDescent="0.25">
      <c r="A35" s="9" t="s">
        <v>1444</v>
      </c>
      <c r="B35" s="32" t="s">
        <v>721</v>
      </c>
      <c r="C35" s="31" t="s">
        <v>723</v>
      </c>
      <c r="D35" s="20" t="s">
        <v>2</v>
      </c>
      <c r="E35" s="7">
        <v>41565</v>
      </c>
      <c r="F35" s="7">
        <f>F34</f>
        <v>44558</v>
      </c>
      <c r="G35" s="7"/>
      <c r="H35" s="8">
        <f>EDATE(F35-1,1)</f>
        <v>44588</v>
      </c>
      <c r="I35" s="11">
        <f t="shared" ca="1" si="1"/>
        <v>18</v>
      </c>
      <c r="J35" s="9" t="str">
        <f t="shared" ca="1" si="2"/>
        <v>NOT DUE</v>
      </c>
      <c r="K35" s="31"/>
      <c r="L35" s="10"/>
    </row>
    <row r="36" spans="1:12" x14ac:dyDescent="0.25">
      <c r="A36" s="9" t="s">
        <v>1445</v>
      </c>
      <c r="B36" s="32" t="s">
        <v>721</v>
      </c>
      <c r="C36" s="31" t="s">
        <v>724</v>
      </c>
      <c r="D36" s="20" t="s">
        <v>2</v>
      </c>
      <c r="E36" s="7">
        <v>41565</v>
      </c>
      <c r="F36" s="7">
        <f>F35</f>
        <v>44558</v>
      </c>
      <c r="G36" s="7"/>
      <c r="H36" s="8">
        <f>EDATE(F36-1,1)</f>
        <v>44588</v>
      </c>
      <c r="I36" s="11">
        <f t="shared" ca="1" si="1"/>
        <v>18</v>
      </c>
      <c r="J36" s="9" t="str">
        <f t="shared" ca="1" si="2"/>
        <v>NOT DUE</v>
      </c>
      <c r="K36" s="31"/>
      <c r="L36" s="10"/>
    </row>
    <row r="37" spans="1:12" x14ac:dyDescent="0.25">
      <c r="A37" s="9" t="s">
        <v>1446</v>
      </c>
      <c r="B37" s="32" t="s">
        <v>721</v>
      </c>
      <c r="C37" s="31" t="s">
        <v>725</v>
      </c>
      <c r="D37" s="20" t="s">
        <v>2</v>
      </c>
      <c r="E37" s="7">
        <v>41565</v>
      </c>
      <c r="F37" s="7">
        <f>F36</f>
        <v>44558</v>
      </c>
      <c r="G37" s="7"/>
      <c r="H37" s="8">
        <f>EDATE(F37-1,1)</f>
        <v>44588</v>
      </c>
      <c r="I37" s="11">
        <f t="shared" ca="1" si="1"/>
        <v>18</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285</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285</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285</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285</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285</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285</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285</v>
      </c>
      <c r="J44" s="9" t="str">
        <f t="shared" ca="1" si="2"/>
        <v>NOT DUE</v>
      </c>
      <c r="K44" s="31"/>
      <c r="L44" s="10"/>
    </row>
    <row r="45" spans="1:12" ht="38.25" x14ac:dyDescent="0.25">
      <c r="A45" s="9" t="s">
        <v>1454</v>
      </c>
      <c r="B45" s="32" t="s">
        <v>735</v>
      </c>
      <c r="C45" s="31" t="s">
        <v>736</v>
      </c>
      <c r="D45" s="20" t="s">
        <v>2</v>
      </c>
      <c r="E45" s="7">
        <v>41565</v>
      </c>
      <c r="F45" s="7">
        <f>F37</f>
        <v>44558</v>
      </c>
      <c r="G45" s="7"/>
      <c r="H45" s="8">
        <f>EDATE(F45-1,1)</f>
        <v>44588</v>
      </c>
      <c r="I45" s="11">
        <f t="shared" ca="1" si="1"/>
        <v>18</v>
      </c>
      <c r="J45" s="9" t="str">
        <f t="shared" ca="1" si="2"/>
        <v>NOT DUE</v>
      </c>
      <c r="K45" s="31"/>
      <c r="L45" s="10"/>
    </row>
    <row r="46" spans="1:12" ht="25.5" x14ac:dyDescent="0.25">
      <c r="A46" s="9" t="s">
        <v>1455</v>
      </c>
      <c r="B46" s="32" t="s">
        <v>737</v>
      </c>
      <c r="C46" s="31" t="s">
        <v>738</v>
      </c>
      <c r="D46" s="20" t="s">
        <v>2</v>
      </c>
      <c r="E46" s="7">
        <v>41565</v>
      </c>
      <c r="F46" s="7">
        <f>F45</f>
        <v>44558</v>
      </c>
      <c r="G46" s="7"/>
      <c r="H46" s="8">
        <f>EDATE(F46-1,1)</f>
        <v>44588</v>
      </c>
      <c r="I46" s="11">
        <f t="shared" ca="1" si="1"/>
        <v>18</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644</v>
      </c>
      <c r="J47" s="9" t="str">
        <f t="shared" ca="1" si="2"/>
        <v>NOT DUE</v>
      </c>
      <c r="K47" s="31"/>
      <c r="L47" s="10"/>
    </row>
    <row r="48" spans="1:12" ht="22.5" customHeight="1" x14ac:dyDescent="0.25">
      <c r="A48" s="9" t="s">
        <v>2289</v>
      </c>
      <c r="B48" s="31" t="s">
        <v>1576</v>
      </c>
      <c r="C48" s="31" t="s">
        <v>1797</v>
      </c>
      <c r="D48" s="65" t="s">
        <v>2</v>
      </c>
      <c r="E48" s="7">
        <v>41565</v>
      </c>
      <c r="F48" s="7">
        <f>F46</f>
        <v>44558</v>
      </c>
      <c r="G48" s="7"/>
      <c r="H48" s="8">
        <f>EDATE(F48-1,1)</f>
        <v>44588</v>
      </c>
      <c r="I48" s="11">
        <f t="shared" ca="1" si="1"/>
        <v>18</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18</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44570</v>
      </c>
      <c r="G8" s="7"/>
      <c r="H8" s="8">
        <f>DATE(YEAR(F8),MONTH(F8),DAY(F8)+7)</f>
        <v>44577</v>
      </c>
      <c r="I8" s="11">
        <f t="shared" ref="I8:I16" ca="1" si="0">IF(ISBLANK(H8),"",H8-DATE(YEAR(NOW()),MONTH(NOW()),DAY(NOW())))</f>
        <v>7</v>
      </c>
      <c r="J8" s="9" t="str">
        <f t="shared" ref="J8:J16" ca="1" si="1">IF(I8="","",IF(I8&lt;0,"OVERDUE","NOT DUE"))</f>
        <v>NOT DUE</v>
      </c>
      <c r="K8" s="31"/>
      <c r="L8" s="10"/>
    </row>
    <row r="9" spans="1:12" ht="15" customHeight="1" x14ac:dyDescent="0.25">
      <c r="A9" s="9" t="s">
        <v>2635</v>
      </c>
      <c r="B9" s="31" t="s">
        <v>837</v>
      </c>
      <c r="C9" s="31" t="s">
        <v>838</v>
      </c>
      <c r="D9" s="20" t="s">
        <v>2</v>
      </c>
      <c r="E9" s="7">
        <v>41565</v>
      </c>
      <c r="F9" s="7">
        <v>44549</v>
      </c>
      <c r="G9" s="7"/>
      <c r="H9" s="8">
        <f>EDATE(F9-1,1)</f>
        <v>44579</v>
      </c>
      <c r="I9" s="11">
        <f t="shared" ca="1" si="0"/>
        <v>9</v>
      </c>
      <c r="J9" s="9" t="str">
        <f t="shared" ca="1" si="1"/>
        <v>NOT DUE</v>
      </c>
      <c r="K9" s="31"/>
      <c r="L9" s="10"/>
    </row>
    <row r="10" spans="1:12" ht="26.45" customHeight="1" x14ac:dyDescent="0.25">
      <c r="A10" s="9" t="s">
        <v>2636</v>
      </c>
      <c r="B10" s="31" t="s">
        <v>839</v>
      </c>
      <c r="C10" s="31" t="s">
        <v>840</v>
      </c>
      <c r="D10" s="20" t="s">
        <v>589</v>
      </c>
      <c r="E10" s="7">
        <v>41565</v>
      </c>
      <c r="F10" s="7">
        <f>F8</f>
        <v>44570</v>
      </c>
      <c r="G10" s="7"/>
      <c r="H10" s="8">
        <f>DATE(YEAR(F10),MONTH(F10),DAY(F10)+7)</f>
        <v>44577</v>
      </c>
      <c r="I10" s="11">
        <f t="shared" ca="1" si="0"/>
        <v>7</v>
      </c>
      <c r="J10" s="9" t="str">
        <f t="shared" ca="1" si="1"/>
        <v>NOT DUE</v>
      </c>
      <c r="K10" s="31"/>
      <c r="L10" s="10"/>
    </row>
    <row r="11" spans="1:12" ht="25.5" x14ac:dyDescent="0.25">
      <c r="A11" s="9" t="s">
        <v>2637</v>
      </c>
      <c r="B11" s="31" t="s">
        <v>841</v>
      </c>
      <c r="C11" s="31" t="s">
        <v>840</v>
      </c>
      <c r="D11" s="20" t="s">
        <v>2</v>
      </c>
      <c r="E11" s="7">
        <v>41565</v>
      </c>
      <c r="F11" s="7">
        <f>F9</f>
        <v>44549</v>
      </c>
      <c r="G11" s="7"/>
      <c r="H11" s="8">
        <f>EDATE(F11-1,1)</f>
        <v>44579</v>
      </c>
      <c r="I11" s="11">
        <f t="shared" ca="1" si="0"/>
        <v>9</v>
      </c>
      <c r="J11" s="9" t="str">
        <f t="shared" ca="1" si="1"/>
        <v>NOT DUE</v>
      </c>
      <c r="K11" s="31"/>
      <c r="L11" s="10"/>
    </row>
    <row r="12" spans="1:12" ht="25.5" x14ac:dyDescent="0.25">
      <c r="A12" s="9" t="s">
        <v>2638</v>
      </c>
      <c r="B12" s="31" t="s">
        <v>841</v>
      </c>
      <c r="C12" s="31" t="s">
        <v>842</v>
      </c>
      <c r="D12" s="20" t="s">
        <v>2</v>
      </c>
      <c r="E12" s="7">
        <v>41565</v>
      </c>
      <c r="F12" s="7">
        <f>F9</f>
        <v>44549</v>
      </c>
      <c r="G12" s="7"/>
      <c r="H12" s="8">
        <f>EDATE(F12-1,1)</f>
        <v>44579</v>
      </c>
      <c r="I12" s="11">
        <f t="shared" ca="1" si="0"/>
        <v>9</v>
      </c>
      <c r="J12" s="9" t="str">
        <f t="shared" ca="1" si="1"/>
        <v>NOT DUE</v>
      </c>
      <c r="K12" s="31"/>
      <c r="L12" s="10"/>
    </row>
    <row r="13" spans="1:12" ht="25.5" x14ac:dyDescent="0.25">
      <c r="A13" s="9" t="s">
        <v>2639</v>
      </c>
      <c r="B13" s="31" t="s">
        <v>843</v>
      </c>
      <c r="C13" s="31" t="s">
        <v>844</v>
      </c>
      <c r="D13" s="20" t="s">
        <v>2</v>
      </c>
      <c r="E13" s="7">
        <v>41565</v>
      </c>
      <c r="F13" s="7">
        <f>F9</f>
        <v>44549</v>
      </c>
      <c r="G13" s="7"/>
      <c r="H13" s="8">
        <f>EDATE(F13-1,1)</f>
        <v>44579</v>
      </c>
      <c r="I13" s="11">
        <f t="shared" ref="I13" ca="1" si="2">IF(ISBLANK(H13),"",H13-DATE(YEAR(NOW()),MONTH(NOW()),DAY(NOW())))</f>
        <v>9</v>
      </c>
      <c r="J13" s="9" t="str">
        <f t="shared" ref="J13" ca="1" si="3">IF(I13="","",IF(I13&lt;0,"OVERDUE","NOT DUE"))</f>
        <v>NOT DUE</v>
      </c>
      <c r="K13" s="31"/>
      <c r="L13" s="10"/>
    </row>
    <row r="14" spans="1:12" x14ac:dyDescent="0.25">
      <c r="A14" s="9" t="s">
        <v>2640</v>
      </c>
      <c r="B14" s="31" t="s">
        <v>845</v>
      </c>
      <c r="C14" s="55" t="s">
        <v>846</v>
      </c>
      <c r="D14" s="20" t="s">
        <v>589</v>
      </c>
      <c r="E14" s="7">
        <v>41565</v>
      </c>
      <c r="F14" s="7">
        <f>F8</f>
        <v>44570</v>
      </c>
      <c r="G14" s="7"/>
      <c r="H14" s="8">
        <f>DATE(YEAR(F14),MONTH(F14),DAY(F14)+7)</f>
        <v>44577</v>
      </c>
      <c r="I14" s="11">
        <f t="shared" ca="1" si="0"/>
        <v>7</v>
      </c>
      <c r="J14" s="9" t="str">
        <f t="shared" ca="1" si="1"/>
        <v>NOT DUE</v>
      </c>
      <c r="K14" s="31"/>
      <c r="L14" s="10"/>
    </row>
    <row r="15" spans="1:12" ht="25.5" x14ac:dyDescent="0.25">
      <c r="A15" s="9" t="s">
        <v>2641</v>
      </c>
      <c r="B15" s="31" t="s">
        <v>847</v>
      </c>
      <c r="C15" s="55" t="s">
        <v>848</v>
      </c>
      <c r="D15" s="20" t="s">
        <v>2</v>
      </c>
      <c r="E15" s="7">
        <v>41565</v>
      </c>
      <c r="F15" s="7">
        <f>F9</f>
        <v>44549</v>
      </c>
      <c r="G15" s="7"/>
      <c r="H15" s="8">
        <f>EDATE(F15-1,1)</f>
        <v>44579</v>
      </c>
      <c r="I15" s="11">
        <f t="shared" ca="1" si="0"/>
        <v>9</v>
      </c>
      <c r="J15" s="9" t="str">
        <f t="shared" ca="1" si="1"/>
        <v>NOT DUE</v>
      </c>
      <c r="K15" s="31"/>
      <c r="L15" s="10"/>
    </row>
    <row r="16" spans="1:12" ht="25.5" x14ac:dyDescent="0.25">
      <c r="A16" s="9" t="s">
        <v>2642</v>
      </c>
      <c r="B16" s="31" t="s">
        <v>849</v>
      </c>
      <c r="C16" s="55" t="s">
        <v>850</v>
      </c>
      <c r="D16" s="20" t="s">
        <v>2</v>
      </c>
      <c r="E16" s="7">
        <v>41565</v>
      </c>
      <c r="F16" s="7">
        <f>F9</f>
        <v>44549</v>
      </c>
      <c r="G16" s="7"/>
      <c r="H16" s="8">
        <f>EDATE(F16-1,1)</f>
        <v>44579</v>
      </c>
      <c r="I16" s="11">
        <f t="shared" ca="1" si="0"/>
        <v>9</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44569</v>
      </c>
      <c r="G8" s="100"/>
      <c r="H8" s="8">
        <f>DATE(YEAR(F8),MONTH(F8),DAY(F8)+7)</f>
        <v>44576</v>
      </c>
      <c r="I8" s="11">
        <f ca="1">IF(ISBLANK(H8),"",H8-DATE(YEAR(NOW()),MONTH(NOW()),DAY(NOW())))</f>
        <v>6</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172</v>
      </c>
      <c r="J9" s="9" t="str">
        <f ca="1">IF(I9="","",IF(I9&lt;0,"OVERDUE","NOT DUE"))</f>
        <v>NOT DUE</v>
      </c>
      <c r="K9" s="31"/>
      <c r="L9" s="90"/>
    </row>
    <row r="10" spans="1:12" ht="42.75" customHeight="1" x14ac:dyDescent="0.25">
      <c r="A10" s="9" t="s">
        <v>2339</v>
      </c>
      <c r="B10" s="55" t="s">
        <v>3259</v>
      </c>
      <c r="C10" s="55" t="s">
        <v>2338</v>
      </c>
      <c r="D10" s="20" t="s">
        <v>589</v>
      </c>
      <c r="E10" s="7">
        <v>44057</v>
      </c>
      <c r="F10" s="7">
        <f>F8</f>
        <v>44569</v>
      </c>
      <c r="G10" s="100"/>
      <c r="H10" s="8">
        <f>DATE(YEAR(F10),MONTH(F10),DAY(F10)+7)</f>
        <v>44576</v>
      </c>
      <c r="I10" s="11">
        <f ca="1">IF(ISBLANK(H10),"",H10-DATE(YEAR(NOW()),MONTH(NOW()),DAY(NOW())))</f>
        <v>6</v>
      </c>
      <c r="J10" s="9" t="str">
        <f ca="1">IF(I10="","",IF(I10&lt;0,"OVERDUE","NOT DUE"))</f>
        <v>NOT DUE</v>
      </c>
      <c r="K10" s="31" t="s">
        <v>2337</v>
      </c>
      <c r="L10" s="10"/>
    </row>
    <row r="11" spans="1:12" ht="50.25" customHeight="1" x14ac:dyDescent="0.25">
      <c r="A11" s="9" t="s">
        <v>2336</v>
      </c>
      <c r="B11" s="55" t="s">
        <v>3258</v>
      </c>
      <c r="C11" s="55" t="s">
        <v>2335</v>
      </c>
      <c r="D11" s="20" t="s">
        <v>88</v>
      </c>
      <c r="E11" s="7">
        <v>44057</v>
      </c>
      <c r="F11" s="7">
        <v>44057</v>
      </c>
      <c r="G11" s="13"/>
      <c r="H11" s="8">
        <f>DATE(YEAR(F11)+1,MONTH(F11),DAY(F11)-1)</f>
        <v>44421</v>
      </c>
      <c r="I11" s="11">
        <f ca="1">IF(ISBLANK(H11),"",H11-DATE(YEAR(NOW()),MONTH(NOW()),DAY(NOW())))</f>
        <v>-149</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44546</v>
      </c>
      <c r="G8" s="100"/>
      <c r="H8" s="8">
        <f t="shared" ref="H8:H18" si="0">EDATE(F8-1,1)</f>
        <v>44576</v>
      </c>
      <c r="I8" s="11">
        <f t="shared" ref="I8:I15" ca="1" si="1">IF(ISBLANK(H8),"",H8-DATE(YEAR(NOW()),MONTH(NOW()),DAY(NOW())))</f>
        <v>6</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44546</v>
      </c>
      <c r="G9" s="100"/>
      <c r="H9" s="8">
        <f t="shared" si="0"/>
        <v>44576</v>
      </c>
      <c r="I9" s="11">
        <f t="shared" ca="1" si="1"/>
        <v>6</v>
      </c>
      <c r="J9" s="9" t="str">
        <f ca="1">IF(I9="","",IF(I9&lt;0,"OVERDUE","NOT DUE"))</f>
        <v>NOT DUE</v>
      </c>
      <c r="K9" s="31"/>
      <c r="L9" s="89"/>
    </row>
    <row r="10" spans="1:12" x14ac:dyDescent="0.25">
      <c r="A10" s="9" t="s">
        <v>1498</v>
      </c>
      <c r="B10" s="31" t="s">
        <v>857</v>
      </c>
      <c r="C10" s="31" t="s">
        <v>855</v>
      </c>
      <c r="D10" s="20" t="s">
        <v>2</v>
      </c>
      <c r="E10" s="7">
        <v>41565</v>
      </c>
      <c r="F10" s="100">
        <f t="shared" ref="F10:F17" si="3">F8</f>
        <v>44546</v>
      </c>
      <c r="G10" s="100"/>
      <c r="H10" s="8">
        <f t="shared" si="0"/>
        <v>44576</v>
      </c>
      <c r="I10" s="11">
        <f t="shared" ca="1" si="1"/>
        <v>6</v>
      </c>
      <c r="J10" s="9" t="str">
        <f t="shared" ca="1" si="2"/>
        <v>NOT DUE</v>
      </c>
      <c r="K10" s="31"/>
      <c r="L10" s="89"/>
    </row>
    <row r="11" spans="1:12" ht="31.5" customHeight="1" x14ac:dyDescent="0.25">
      <c r="A11" s="9" t="s">
        <v>1499</v>
      </c>
      <c r="B11" s="31" t="s">
        <v>858</v>
      </c>
      <c r="C11" s="31" t="s">
        <v>855</v>
      </c>
      <c r="D11" s="20" t="s">
        <v>2</v>
      </c>
      <c r="E11" s="7">
        <v>41565</v>
      </c>
      <c r="F11" s="100">
        <f t="shared" si="3"/>
        <v>44546</v>
      </c>
      <c r="G11" s="100"/>
      <c r="H11" s="8">
        <f t="shared" si="0"/>
        <v>44576</v>
      </c>
      <c r="I11" s="11">
        <f t="shared" ca="1" si="1"/>
        <v>6</v>
      </c>
      <c r="J11" s="9" t="str">
        <f t="shared" ca="1" si="2"/>
        <v>NOT DUE</v>
      </c>
      <c r="K11" s="31" t="s">
        <v>867</v>
      </c>
      <c r="L11" s="154" t="s">
        <v>3252</v>
      </c>
    </row>
    <row r="12" spans="1:12" ht="25.5" x14ac:dyDescent="0.25">
      <c r="A12" s="9" t="s">
        <v>1500</v>
      </c>
      <c r="B12" s="31" t="s">
        <v>859</v>
      </c>
      <c r="C12" s="31" t="s">
        <v>855</v>
      </c>
      <c r="D12" s="20" t="s">
        <v>2</v>
      </c>
      <c r="E12" s="7">
        <v>41565</v>
      </c>
      <c r="F12" s="100">
        <f t="shared" si="3"/>
        <v>44546</v>
      </c>
      <c r="G12" s="100"/>
      <c r="H12" s="8">
        <f t="shared" si="0"/>
        <v>44576</v>
      </c>
      <c r="I12" s="11">
        <f t="shared" ca="1" si="1"/>
        <v>6</v>
      </c>
      <c r="J12" s="9" t="str">
        <f t="shared" ca="1" si="2"/>
        <v>NOT DUE</v>
      </c>
      <c r="K12" s="31" t="s">
        <v>867</v>
      </c>
      <c r="L12" s="154" t="s">
        <v>3252</v>
      </c>
    </row>
    <row r="13" spans="1:12" ht="25.5" x14ac:dyDescent="0.25">
      <c r="A13" s="9" t="s">
        <v>1501</v>
      </c>
      <c r="B13" s="31" t="s">
        <v>860</v>
      </c>
      <c r="C13" s="31" t="s">
        <v>855</v>
      </c>
      <c r="D13" s="20" t="s">
        <v>2</v>
      </c>
      <c r="E13" s="7">
        <v>41565</v>
      </c>
      <c r="F13" s="100">
        <f t="shared" si="3"/>
        <v>44546</v>
      </c>
      <c r="G13" s="100"/>
      <c r="H13" s="8">
        <f t="shared" si="0"/>
        <v>44576</v>
      </c>
      <c r="I13" s="11">
        <f t="shared" ca="1" si="1"/>
        <v>6</v>
      </c>
      <c r="J13" s="9" t="str">
        <f t="shared" ca="1" si="2"/>
        <v>NOT DUE</v>
      </c>
      <c r="K13" s="31" t="s">
        <v>867</v>
      </c>
      <c r="L13" s="154" t="s">
        <v>3252</v>
      </c>
    </row>
    <row r="14" spans="1:12" ht="25.5" x14ac:dyDescent="0.25">
      <c r="A14" s="9" t="s">
        <v>1502</v>
      </c>
      <c r="B14" s="31" t="s">
        <v>861</v>
      </c>
      <c r="C14" s="31" t="s">
        <v>855</v>
      </c>
      <c r="D14" s="20" t="s">
        <v>2</v>
      </c>
      <c r="E14" s="7">
        <v>41565</v>
      </c>
      <c r="F14" s="100">
        <f t="shared" si="3"/>
        <v>44546</v>
      </c>
      <c r="G14" s="100"/>
      <c r="H14" s="8">
        <f t="shared" si="0"/>
        <v>44576</v>
      </c>
      <c r="I14" s="11">
        <f t="shared" ca="1" si="1"/>
        <v>6</v>
      </c>
      <c r="J14" s="9" t="str">
        <f t="shared" ca="1" si="2"/>
        <v>NOT DUE</v>
      </c>
      <c r="K14" s="31" t="s">
        <v>867</v>
      </c>
      <c r="L14" s="154" t="s">
        <v>3252</v>
      </c>
    </row>
    <row r="15" spans="1:12" ht="25.5" x14ac:dyDescent="0.25">
      <c r="A15" s="9" t="s">
        <v>1503</v>
      </c>
      <c r="B15" s="31" t="s">
        <v>862</v>
      </c>
      <c r="C15" s="31" t="s">
        <v>855</v>
      </c>
      <c r="D15" s="20" t="s">
        <v>2</v>
      </c>
      <c r="E15" s="7">
        <v>41565</v>
      </c>
      <c r="F15" s="100">
        <f t="shared" si="3"/>
        <v>44546</v>
      </c>
      <c r="G15" s="100"/>
      <c r="H15" s="8">
        <f t="shared" si="0"/>
        <v>44576</v>
      </c>
      <c r="I15" s="11">
        <f t="shared" ca="1" si="1"/>
        <v>6</v>
      </c>
      <c r="J15" s="9" t="str">
        <f t="shared" ca="1" si="2"/>
        <v>NOT DUE</v>
      </c>
      <c r="K15" s="31" t="s">
        <v>867</v>
      </c>
      <c r="L15" s="154" t="s">
        <v>3252</v>
      </c>
    </row>
    <row r="16" spans="1:12" ht="25.5" x14ac:dyDescent="0.25">
      <c r="A16" s="9" t="s">
        <v>1504</v>
      </c>
      <c r="B16" s="31" t="s">
        <v>863</v>
      </c>
      <c r="C16" s="31" t="s">
        <v>855</v>
      </c>
      <c r="D16" s="20" t="s">
        <v>2</v>
      </c>
      <c r="E16" s="7">
        <v>41565</v>
      </c>
      <c r="F16" s="100">
        <f t="shared" si="3"/>
        <v>44546</v>
      </c>
      <c r="G16" s="100"/>
      <c r="H16" s="8">
        <f t="shared" si="0"/>
        <v>44576</v>
      </c>
      <c r="I16" s="11">
        <f ca="1">IF(ISBLANK(H16),"",H16-DATE(YEAR(NOW()),MONTH(NOW()),DAY(NOW())))</f>
        <v>6</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44546</v>
      </c>
      <c r="G17" s="100"/>
      <c r="H17" s="8">
        <f t="shared" si="0"/>
        <v>44576</v>
      </c>
      <c r="I17" s="11">
        <f ca="1">IF(ISBLANK(H17),"",H17-DATE(YEAR(NOW()),MONTH(NOW()),DAY(NOW())))</f>
        <v>6</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44546</v>
      </c>
      <c r="G18" s="100"/>
      <c r="H18" s="8">
        <f t="shared" si="0"/>
        <v>44576</v>
      </c>
      <c r="I18" s="11">
        <f ca="1">IF(ISBLANK(H18),"",H18-DATE(YEAR(NOW()),MONTH(NOW()),DAY(NOW())))</f>
        <v>6</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7"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44555</v>
      </c>
      <c r="G8" s="13"/>
      <c r="H8" s="8">
        <f>EDATE(F8-1,1)</f>
        <v>44585</v>
      </c>
      <c r="I8" s="11">
        <f ca="1">IF(ISBLANK(H8),"",H8-DATE(YEAR(NOW()),MONTH(NOW()),DAY(NOW())))</f>
        <v>15</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61</v>
      </c>
      <c r="J9" s="9" t="str">
        <f ca="1">IF(I9="","",IF(I9&lt;0,"OVERDUE","NOT DUE"))</f>
        <v>NOT DUE</v>
      </c>
      <c r="K9" s="31"/>
      <c r="L9" s="10"/>
    </row>
    <row r="10" spans="1:12" x14ac:dyDescent="0.25">
      <c r="A10" s="58" t="s">
        <v>2382</v>
      </c>
      <c r="B10" s="31" t="s">
        <v>1642</v>
      </c>
      <c r="C10" s="31" t="s">
        <v>1785</v>
      </c>
      <c r="D10" s="20" t="s">
        <v>1557</v>
      </c>
      <c r="E10" s="7">
        <v>41565</v>
      </c>
      <c r="F10" s="7">
        <f>F8</f>
        <v>44555</v>
      </c>
      <c r="G10" s="13"/>
      <c r="H10" s="8">
        <f>EDATE(F10-1,1)</f>
        <v>44585</v>
      </c>
      <c r="I10" s="11">
        <f t="shared" ref="I10:I18" ca="1" si="0">IF(ISBLANK(H10),"",H10-DATE(YEAR(NOW()),MONTH(NOW()),DAY(NOW())))</f>
        <v>15</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460</v>
      </c>
      <c r="J11" s="9" t="str">
        <f ca="1">IF(I11="","",IF(I11&lt;0,"OVERDUE","NOT DUE"))</f>
        <v>NOT DUE</v>
      </c>
      <c r="K11" s="31"/>
      <c r="L11" s="10"/>
    </row>
    <row r="12" spans="1:12" ht="25.5" x14ac:dyDescent="0.25">
      <c r="A12" s="58" t="s">
        <v>2384</v>
      </c>
      <c r="B12" s="31" t="s">
        <v>1640</v>
      </c>
      <c r="C12" s="31" t="s">
        <v>1785</v>
      </c>
      <c r="D12" s="20" t="s">
        <v>1557</v>
      </c>
      <c r="E12" s="7">
        <v>41565</v>
      </c>
      <c r="F12" s="7">
        <f>F8</f>
        <v>44555</v>
      </c>
      <c r="G12" s="13"/>
      <c r="H12" s="8">
        <f t="shared" ref="H12:H19" si="2">EDATE(F12-1,1)</f>
        <v>44585</v>
      </c>
      <c r="I12" s="11">
        <f t="shared" ca="1" si="0"/>
        <v>15</v>
      </c>
      <c r="J12" s="9" t="str">
        <f t="shared" ca="1" si="1"/>
        <v>NOT DUE</v>
      </c>
      <c r="K12" s="31"/>
      <c r="L12" s="10"/>
    </row>
    <row r="13" spans="1:12" x14ac:dyDescent="0.25">
      <c r="A13" s="58" t="s">
        <v>1960</v>
      </c>
      <c r="B13" s="31" t="s">
        <v>1639</v>
      </c>
      <c r="C13" s="31" t="s">
        <v>1785</v>
      </c>
      <c r="D13" s="20" t="s">
        <v>1557</v>
      </c>
      <c r="E13" s="7">
        <v>41565</v>
      </c>
      <c r="F13" s="7">
        <f>F8</f>
        <v>44555</v>
      </c>
      <c r="G13" s="13"/>
      <c r="H13" s="8">
        <f t="shared" si="2"/>
        <v>44585</v>
      </c>
      <c r="I13" s="11">
        <f t="shared" ca="1" si="0"/>
        <v>15</v>
      </c>
      <c r="J13" s="9" t="str">
        <f t="shared" ca="1" si="1"/>
        <v>NOT DUE</v>
      </c>
      <c r="K13" s="31"/>
      <c r="L13" s="10"/>
    </row>
    <row r="14" spans="1:12" ht="38.25" x14ac:dyDescent="0.25">
      <c r="A14" s="58" t="s">
        <v>1961</v>
      </c>
      <c r="B14" s="31" t="s">
        <v>1641</v>
      </c>
      <c r="C14" s="31" t="s">
        <v>1785</v>
      </c>
      <c r="D14" s="20" t="s">
        <v>1557</v>
      </c>
      <c r="E14" s="7">
        <v>41565</v>
      </c>
      <c r="F14" s="7">
        <f>F8</f>
        <v>44555</v>
      </c>
      <c r="G14" s="13"/>
      <c r="H14" s="8">
        <f t="shared" si="2"/>
        <v>44585</v>
      </c>
      <c r="I14" s="11">
        <f t="shared" ca="1" si="0"/>
        <v>15</v>
      </c>
      <c r="J14" s="9" t="str">
        <f t="shared" ca="1" si="1"/>
        <v>NOT DUE</v>
      </c>
      <c r="K14" s="31"/>
      <c r="L14" s="35"/>
    </row>
    <row r="15" spans="1:12" x14ac:dyDescent="0.25">
      <c r="A15" s="58" t="s">
        <v>1962</v>
      </c>
      <c r="B15" s="31" t="s">
        <v>1637</v>
      </c>
      <c r="C15" s="31" t="s">
        <v>1785</v>
      </c>
      <c r="D15" s="20" t="s">
        <v>1557</v>
      </c>
      <c r="E15" s="7">
        <v>41565</v>
      </c>
      <c r="F15" s="7">
        <f>F8</f>
        <v>44555</v>
      </c>
      <c r="G15" s="13"/>
      <c r="H15" s="8">
        <f t="shared" si="2"/>
        <v>44585</v>
      </c>
      <c r="I15" s="11">
        <f t="shared" ca="1" si="0"/>
        <v>15</v>
      </c>
      <c r="J15" s="9" t="str">
        <f t="shared" ca="1" si="1"/>
        <v>NOT DUE</v>
      </c>
      <c r="K15" s="31"/>
      <c r="L15" s="10"/>
    </row>
    <row r="16" spans="1:12" ht="25.5" x14ac:dyDescent="0.25">
      <c r="A16" s="58" t="s">
        <v>1963</v>
      </c>
      <c r="B16" s="31" t="s">
        <v>1638</v>
      </c>
      <c r="C16" s="31" t="s">
        <v>1779</v>
      </c>
      <c r="D16" s="20" t="s">
        <v>1557</v>
      </c>
      <c r="E16" s="7">
        <v>41565</v>
      </c>
      <c r="F16" s="7">
        <f>F8</f>
        <v>44555</v>
      </c>
      <c r="G16" s="13"/>
      <c r="H16" s="8">
        <f t="shared" si="2"/>
        <v>44585</v>
      </c>
      <c r="I16" s="11">
        <f t="shared" ca="1" si="0"/>
        <v>15</v>
      </c>
      <c r="J16" s="9" t="str">
        <f t="shared" ca="1" si="1"/>
        <v>NOT DUE</v>
      </c>
      <c r="K16" s="31"/>
      <c r="L16" s="10"/>
    </row>
    <row r="17" spans="1:12" x14ac:dyDescent="0.25">
      <c r="A17" s="58" t="s">
        <v>1964</v>
      </c>
      <c r="B17" s="31" t="s">
        <v>1645</v>
      </c>
      <c r="C17" s="31" t="s">
        <v>1778</v>
      </c>
      <c r="D17" s="20" t="s">
        <v>1557</v>
      </c>
      <c r="E17" s="7">
        <v>41565</v>
      </c>
      <c r="F17" s="7">
        <f>F8</f>
        <v>44555</v>
      </c>
      <c r="G17" s="13"/>
      <c r="H17" s="8">
        <f t="shared" si="2"/>
        <v>44585</v>
      </c>
      <c r="I17" s="11">
        <f t="shared" ca="1" si="0"/>
        <v>15</v>
      </c>
      <c r="J17" s="9" t="str">
        <f t="shared" ca="1" si="1"/>
        <v>NOT DUE</v>
      </c>
      <c r="K17" s="31"/>
      <c r="L17" s="10"/>
    </row>
    <row r="18" spans="1:12" x14ac:dyDescent="0.25">
      <c r="A18" s="58" t="s">
        <v>1965</v>
      </c>
      <c r="B18" s="31" t="s">
        <v>1646</v>
      </c>
      <c r="C18" s="31" t="s">
        <v>1778</v>
      </c>
      <c r="D18" s="20" t="s">
        <v>1557</v>
      </c>
      <c r="E18" s="7">
        <v>41565</v>
      </c>
      <c r="F18" s="7">
        <f>F8</f>
        <v>44555</v>
      </c>
      <c r="G18" s="13"/>
      <c r="H18" s="8">
        <f t="shared" si="2"/>
        <v>44585</v>
      </c>
      <c r="I18" s="11">
        <f t="shared" ca="1" si="0"/>
        <v>15</v>
      </c>
      <c r="J18" s="9" t="str">
        <f t="shared" ca="1" si="1"/>
        <v>NOT DUE</v>
      </c>
      <c r="K18" s="31"/>
      <c r="L18" s="10"/>
    </row>
    <row r="19" spans="1:12" ht="25.5" x14ac:dyDescent="0.25">
      <c r="A19" s="58" t="s">
        <v>1966</v>
      </c>
      <c r="B19" s="31" t="s">
        <v>1853</v>
      </c>
      <c r="C19" s="31" t="s">
        <v>1854</v>
      </c>
      <c r="D19" s="20" t="s">
        <v>1557</v>
      </c>
      <c r="E19" s="7">
        <v>41565</v>
      </c>
      <c r="F19" s="7">
        <f>F8</f>
        <v>44555</v>
      </c>
      <c r="G19" s="13"/>
      <c r="H19" s="8">
        <f t="shared" si="2"/>
        <v>44585</v>
      </c>
      <c r="I19" s="11">
        <f ca="1">IF(ISBLANK(H19),"",H19-DATE(YEAR(NOW()),MONTH(NOW()),DAY(NOW())))</f>
        <v>15</v>
      </c>
      <c r="J19" s="9" t="str">
        <f ca="1">IF(I19="","",IF(I19&lt;0,"OVERDUE","NOT DUE"))</f>
        <v>NOT DUE</v>
      </c>
      <c r="K19" s="31"/>
      <c r="L19" s="10"/>
    </row>
    <row r="21" spans="1:12" x14ac:dyDescent="0.25">
      <c r="B21" t="s">
        <v>2413</v>
      </c>
      <c r="G21" t="s">
        <v>2418</v>
      </c>
    </row>
    <row r="22" spans="1:12" x14ac:dyDescent="0.25">
      <c r="C22" s="91" t="s">
        <v>3268</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202" zoomScale="90" zoomScaleNormal="80" zoomScaleSheetLayoutView="90" workbookViewId="0">
      <selection activeCell="F9" sqref="F9"/>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44555</v>
      </c>
      <c r="G8" s="13"/>
      <c r="H8" s="8">
        <f>EDATE(F8-1,1)</f>
        <v>44585</v>
      </c>
      <c r="I8" s="11">
        <f t="shared" ref="I8:I13" ca="1" si="0">IF(ISBLANK(H8),"",H8-DATE(YEAR(NOW()),MONTH(NOW()),DAY(NOW())))</f>
        <v>15</v>
      </c>
      <c r="J8" s="9" t="str">
        <f t="shared" ref="J8:J13" ca="1" si="1">IF(I8="","",IF(I8&lt;0,"OVERDUE","NOT DUE"))</f>
        <v>NOT DUE</v>
      </c>
      <c r="K8" s="31"/>
      <c r="L8" s="10"/>
    </row>
    <row r="9" spans="1:12" ht="38.25" x14ac:dyDescent="0.25">
      <c r="A9" s="9" t="s">
        <v>1968</v>
      </c>
      <c r="B9" s="31" t="s">
        <v>1888</v>
      </c>
      <c r="C9" s="42" t="s">
        <v>1889</v>
      </c>
      <c r="D9" s="20" t="s">
        <v>589</v>
      </c>
      <c r="E9" s="7">
        <v>41565</v>
      </c>
      <c r="F9" s="7">
        <v>44569</v>
      </c>
      <c r="G9" s="13"/>
      <c r="H9" s="8">
        <f>DATE(YEAR(F9),MONTH(F9),DAY(F9)+7)</f>
        <v>44576</v>
      </c>
      <c r="I9" s="11">
        <f t="shared" ca="1" si="0"/>
        <v>6</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257</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634</v>
      </c>
      <c r="J11" s="9" t="str">
        <f t="shared" ca="1" si="1"/>
        <v>NOT DUE</v>
      </c>
      <c r="K11" s="31"/>
      <c r="L11" s="10"/>
    </row>
    <row r="12" spans="1:12" x14ac:dyDescent="0.25">
      <c r="A12" s="9" t="s">
        <v>1971</v>
      </c>
      <c r="B12" s="55" t="s">
        <v>1626</v>
      </c>
      <c r="C12" s="55" t="s">
        <v>1858</v>
      </c>
      <c r="D12" s="20" t="s">
        <v>1557</v>
      </c>
      <c r="E12" s="7">
        <v>41565</v>
      </c>
      <c r="F12" s="7">
        <f>F8</f>
        <v>44555</v>
      </c>
      <c r="G12" s="13"/>
      <c r="H12" s="8">
        <f>EDATE(F12-1,1)</f>
        <v>44585</v>
      </c>
      <c r="I12" s="11">
        <f t="shared" ca="1" si="0"/>
        <v>15</v>
      </c>
      <c r="J12" s="9" t="str">
        <f t="shared" ca="1" si="1"/>
        <v>NOT DUE</v>
      </c>
      <c r="K12" s="31"/>
      <c r="L12" s="10"/>
    </row>
    <row r="13" spans="1:12" ht="25.5" x14ac:dyDescent="0.25">
      <c r="A13" s="9" t="s">
        <v>1972</v>
      </c>
      <c r="B13" s="31" t="s">
        <v>1627</v>
      </c>
      <c r="C13" s="31" t="s">
        <v>1855</v>
      </c>
      <c r="D13" s="20" t="s">
        <v>1557</v>
      </c>
      <c r="E13" s="7">
        <v>41565</v>
      </c>
      <c r="F13" s="7">
        <f>F8</f>
        <v>44555</v>
      </c>
      <c r="G13" s="13"/>
      <c r="H13" s="8">
        <f>EDATE(F13-1,1)</f>
        <v>44585</v>
      </c>
      <c r="I13" s="11">
        <f t="shared" ca="1" si="0"/>
        <v>15</v>
      </c>
      <c r="J13" s="9" t="str">
        <f t="shared" ca="1" si="1"/>
        <v>NOT DUE</v>
      </c>
      <c r="K13" s="31"/>
      <c r="L13" s="35"/>
    </row>
    <row r="14" spans="1:12" ht="21.75" customHeight="1" x14ac:dyDescent="0.25">
      <c r="A14" s="9" t="s">
        <v>2426</v>
      </c>
      <c r="B14" s="31" t="s">
        <v>1628</v>
      </c>
      <c r="C14" s="31" t="s">
        <v>1856</v>
      </c>
      <c r="D14" s="20" t="s">
        <v>1557</v>
      </c>
      <c r="E14" s="7">
        <v>41565</v>
      </c>
      <c r="F14" s="7">
        <f>F8</f>
        <v>44555</v>
      </c>
      <c r="G14" s="13"/>
      <c r="H14" s="8">
        <f>EDATE(F14-1,1)</f>
        <v>44585</v>
      </c>
      <c r="I14" s="11">
        <f ca="1">IF(ISBLANK(H14),"",H14-DATE(YEAR(NOW()),MONTH(NOW()),DAY(NOW())))</f>
        <v>15</v>
      </c>
      <c r="J14" s="9" t="str">
        <f ca="1">IF(I14="","",IF(I14&lt;0,"OVERDUE","NOT DUE"))</f>
        <v>NOT DUE</v>
      </c>
      <c r="K14" s="31"/>
      <c r="L14" s="10"/>
    </row>
    <row r="15" spans="1:12" x14ac:dyDescent="0.25">
      <c r="A15" s="9" t="s">
        <v>2427</v>
      </c>
      <c r="B15" s="31" t="s">
        <v>1629</v>
      </c>
      <c r="C15" s="31" t="s">
        <v>1857</v>
      </c>
      <c r="D15" s="20" t="s">
        <v>1557</v>
      </c>
      <c r="E15" s="7">
        <v>41565</v>
      </c>
      <c r="F15" s="7">
        <f>F8</f>
        <v>44555</v>
      </c>
      <c r="G15" s="13"/>
      <c r="H15" s="8">
        <f>EDATE(F15-1,1)</f>
        <v>44585</v>
      </c>
      <c r="I15" s="11">
        <f ca="1">IF(ISBLANK(H15),"",H15-DATE(YEAR(NOW()),MONTH(NOW()),DAY(NOW())))</f>
        <v>15</v>
      </c>
      <c r="J15" s="9" t="str">
        <f ca="1">IF(I15="","",IF(I15&lt;0,"OVERDUE","NOT DUE"))</f>
        <v>NOT DUE</v>
      </c>
      <c r="K15" s="31"/>
      <c r="L15" s="10"/>
    </row>
    <row r="16" spans="1:12" ht="15" customHeight="1" x14ac:dyDescent="0.25">
      <c r="A16" s="9" t="s">
        <v>2428</v>
      </c>
      <c r="B16" s="31" t="s">
        <v>1631</v>
      </c>
      <c r="C16" s="31" t="s">
        <v>1857</v>
      </c>
      <c r="D16" s="20" t="s">
        <v>1557</v>
      </c>
      <c r="E16" s="7">
        <v>41565</v>
      </c>
      <c r="F16" s="7">
        <f>F8</f>
        <v>44555</v>
      </c>
      <c r="G16" s="13"/>
      <c r="H16" s="8">
        <f>EDATE(F16-1,1)</f>
        <v>44585</v>
      </c>
      <c r="I16" s="11">
        <f ca="1">IF(ISBLANK(H16),"",H16-DATE(YEAR(NOW()),MONTH(NOW()),DAY(NOW())))</f>
        <v>15</v>
      </c>
      <c r="J16" s="9" t="str">
        <f ca="1">IF(I16="","",IF(I16&lt;0,"OVERDUE","NOT DUE"))</f>
        <v>NOT DUE</v>
      </c>
      <c r="K16" s="31"/>
      <c r="L16" s="10"/>
    </row>
    <row r="17" spans="1:12" ht="15" customHeight="1" x14ac:dyDescent="0.25">
      <c r="A17" s="9" t="s">
        <v>2429</v>
      </c>
      <c r="B17" s="55" t="s">
        <v>1880</v>
      </c>
      <c r="C17" s="31" t="s">
        <v>1881</v>
      </c>
      <c r="D17" s="20" t="s">
        <v>1882</v>
      </c>
      <c r="E17" s="7">
        <v>41565</v>
      </c>
      <c r="F17" s="7">
        <v>44492</v>
      </c>
      <c r="G17" s="13"/>
      <c r="H17" s="8">
        <f>DATE(YEAR(F17),MONTH(F17)+3,DAY(F17)-1)</f>
        <v>44583</v>
      </c>
      <c r="I17" s="11">
        <f ca="1">IF(ISBLANK(H17),"",H17-DATE(YEAR(NOW()),MONTH(NOW()),DAY(NOW())))</f>
        <v>13</v>
      </c>
      <c r="J17" s="9" t="str">
        <f ca="1">IF(I17="","",IF(I17&lt;0,"OVERDUE","NOT DUE"))</f>
        <v>NOT DUE</v>
      </c>
      <c r="K17" s="31"/>
      <c r="L17" s="10"/>
    </row>
    <row r="18" spans="1:12" x14ac:dyDescent="0.25">
      <c r="A18" s="9" t="s">
        <v>1973</v>
      </c>
      <c r="B18" s="31" t="s">
        <v>1630</v>
      </c>
      <c r="C18" s="31" t="s">
        <v>1876</v>
      </c>
      <c r="D18" s="20" t="s">
        <v>1557</v>
      </c>
      <c r="E18" s="7">
        <v>41565</v>
      </c>
      <c r="F18" s="7">
        <f>F8</f>
        <v>44555</v>
      </c>
      <c r="G18" s="13"/>
      <c r="H18" s="8">
        <f>EDATE(F18-1,1)</f>
        <v>44585</v>
      </c>
      <c r="I18" s="11">
        <f t="shared" ref="I18:I24" ca="1" si="2">IF(ISBLANK(H18),"",H18-DATE(YEAR(NOW()),MONTH(NOW()),DAY(NOW())))</f>
        <v>15</v>
      </c>
      <c r="J18" s="9" t="str">
        <f t="shared" ref="J18:J24" ca="1" si="3">IF(I18="","",IF(I18&lt;0,"OVERDUE","NOT DUE"))</f>
        <v>NOT DUE</v>
      </c>
      <c r="K18" s="31"/>
      <c r="L18" s="10"/>
    </row>
    <row r="19" spans="1:12" x14ac:dyDescent="0.25">
      <c r="A19" s="9" t="s">
        <v>1974</v>
      </c>
      <c r="B19" s="31" t="s">
        <v>1633</v>
      </c>
      <c r="C19" s="31" t="s">
        <v>1842</v>
      </c>
      <c r="D19" s="20" t="s">
        <v>1557</v>
      </c>
      <c r="E19" s="7">
        <v>41565</v>
      </c>
      <c r="F19" s="7">
        <f>F8</f>
        <v>44555</v>
      </c>
      <c r="G19" s="13"/>
      <c r="H19" s="8">
        <f>EDATE(F19-1,1)</f>
        <v>44585</v>
      </c>
      <c r="I19" s="11">
        <f t="shared" ca="1" si="2"/>
        <v>15</v>
      </c>
      <c r="J19" s="9" t="str">
        <f t="shared" ca="1" si="3"/>
        <v>NOT DUE</v>
      </c>
      <c r="K19" s="31"/>
      <c r="L19" s="10"/>
    </row>
    <row r="20" spans="1:12" x14ac:dyDescent="0.25">
      <c r="A20" s="9" t="s">
        <v>1975</v>
      </c>
      <c r="B20" s="31" t="s">
        <v>1632</v>
      </c>
      <c r="C20" s="31" t="s">
        <v>1892</v>
      </c>
      <c r="D20" s="20" t="s">
        <v>1557</v>
      </c>
      <c r="E20" s="7">
        <v>41565</v>
      </c>
      <c r="F20" s="7">
        <f>F8</f>
        <v>44555</v>
      </c>
      <c r="G20" s="13"/>
      <c r="H20" s="8">
        <f>EDATE(F20-1,1)</f>
        <v>44585</v>
      </c>
      <c r="I20" s="11">
        <f t="shared" ca="1" si="2"/>
        <v>15</v>
      </c>
      <c r="J20" s="9" t="str">
        <f t="shared" ca="1" si="3"/>
        <v>NOT DUE</v>
      </c>
      <c r="K20" s="31"/>
      <c r="L20" s="10"/>
    </row>
    <row r="21" spans="1:12" x14ac:dyDescent="0.25">
      <c r="A21" s="9" t="s">
        <v>1976</v>
      </c>
      <c r="B21" s="31" t="s">
        <v>1634</v>
      </c>
      <c r="C21" s="31" t="s">
        <v>1841</v>
      </c>
      <c r="D21" s="20" t="s">
        <v>1557</v>
      </c>
      <c r="E21" s="7">
        <v>41565</v>
      </c>
      <c r="F21" s="7">
        <f>F8</f>
        <v>44555</v>
      </c>
      <c r="G21" s="13"/>
      <c r="H21" s="8">
        <f>EDATE(F21-1,1)</f>
        <v>44585</v>
      </c>
      <c r="I21" s="11">
        <f t="shared" ca="1" si="2"/>
        <v>15</v>
      </c>
      <c r="J21" s="9" t="str">
        <f t="shared" ca="1" si="3"/>
        <v>NOT DUE</v>
      </c>
      <c r="K21" s="31"/>
      <c r="L21" s="10"/>
    </row>
    <row r="22" spans="1:12" ht="38.25" x14ac:dyDescent="0.25">
      <c r="A22" s="9" t="s">
        <v>1977</v>
      </c>
      <c r="B22" s="31" t="s">
        <v>1635</v>
      </c>
      <c r="C22" s="31" t="s">
        <v>1894</v>
      </c>
      <c r="D22" s="20" t="s">
        <v>1557</v>
      </c>
      <c r="E22" s="7">
        <v>41565</v>
      </c>
      <c r="F22" s="7">
        <v>44555</v>
      </c>
      <c r="G22" s="13"/>
      <c r="H22" s="8">
        <f>EDATE(F22-1,1)</f>
        <v>44585</v>
      </c>
      <c r="I22" s="11">
        <f t="shared" ca="1" si="2"/>
        <v>15</v>
      </c>
      <c r="J22" s="9" t="str">
        <f t="shared" ca="1" si="3"/>
        <v>NOT DUE</v>
      </c>
      <c r="K22" s="31"/>
      <c r="L22" s="35" t="s">
        <v>3277</v>
      </c>
    </row>
    <row r="23" spans="1:12" ht="36" x14ac:dyDescent="0.25">
      <c r="A23" s="9" t="s">
        <v>1978</v>
      </c>
      <c r="B23" s="31" t="s">
        <v>1636</v>
      </c>
      <c r="C23" s="42" t="s">
        <v>1893</v>
      </c>
      <c r="D23" s="20" t="s">
        <v>589</v>
      </c>
      <c r="E23" s="7">
        <v>41565</v>
      </c>
      <c r="F23" s="7">
        <f>F9</f>
        <v>44569</v>
      </c>
      <c r="G23" s="13"/>
      <c r="H23" s="8">
        <f>DATE(YEAR(F23),MONTH(F23),DAY(F23)+7)</f>
        <v>44576</v>
      </c>
      <c r="I23" s="11">
        <f t="shared" ca="1" si="2"/>
        <v>6</v>
      </c>
      <c r="J23" s="9" t="str">
        <f t="shared" ca="1" si="3"/>
        <v>NOT DUE</v>
      </c>
      <c r="K23" s="31"/>
      <c r="L23" s="35" t="s">
        <v>3278</v>
      </c>
    </row>
    <row r="24" spans="1:12" ht="42" customHeight="1" x14ac:dyDescent="0.25">
      <c r="A24" s="9" t="s">
        <v>1979</v>
      </c>
      <c r="B24" s="31" t="s">
        <v>1553</v>
      </c>
      <c r="C24" s="54" t="s">
        <v>1895</v>
      </c>
      <c r="D24" s="20" t="s">
        <v>589</v>
      </c>
      <c r="E24" s="7">
        <v>41565</v>
      </c>
      <c r="F24" s="7">
        <f>F9</f>
        <v>44569</v>
      </c>
      <c r="G24" s="13"/>
      <c r="H24" s="8">
        <f>DATE(YEAR(F24),MONTH(F24),DAY(F24)+7)</f>
        <v>44576</v>
      </c>
      <c r="I24" s="11">
        <f t="shared" ca="1" si="2"/>
        <v>6</v>
      </c>
      <c r="J24" s="9" t="str">
        <f t="shared" ca="1" si="3"/>
        <v>NOT DUE</v>
      </c>
      <c r="K24" s="31"/>
      <c r="L24" s="35"/>
    </row>
    <row r="25" spans="1:12" ht="25.5" x14ac:dyDescent="0.25">
      <c r="A25" s="9" t="s">
        <v>1980</v>
      </c>
      <c r="B25" s="31" t="s">
        <v>1553</v>
      </c>
      <c r="C25" s="54" t="s">
        <v>1896</v>
      </c>
      <c r="D25" s="20" t="s">
        <v>1557</v>
      </c>
      <c r="E25" s="7">
        <v>41565</v>
      </c>
      <c r="F25" s="7">
        <f>F9</f>
        <v>44569</v>
      </c>
      <c r="G25" s="13"/>
      <c r="H25" s="8">
        <f>EDATE(F25-1,1)</f>
        <v>44599</v>
      </c>
      <c r="I25" s="11">
        <f t="shared" ref="I25:I33" ca="1" si="4">IF(ISBLANK(H25),"",H25-DATE(YEAR(NOW()),MONTH(NOW()),DAY(NOW())))</f>
        <v>29</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266</v>
      </c>
      <c r="J26" s="9" t="str">
        <f t="shared" ca="1" si="5"/>
        <v>NOT DUE</v>
      </c>
      <c r="K26" s="31"/>
      <c r="L26" s="35"/>
    </row>
    <row r="27" spans="1:12" ht="33.75" customHeight="1" x14ac:dyDescent="0.25">
      <c r="A27" s="9" t="s">
        <v>1982</v>
      </c>
      <c r="B27" s="36" t="s">
        <v>1673</v>
      </c>
      <c r="C27" s="53" t="s">
        <v>1674</v>
      </c>
      <c r="D27" s="37" t="s">
        <v>1557</v>
      </c>
      <c r="E27" s="7">
        <v>41565</v>
      </c>
      <c r="F27" s="7">
        <f>F14</f>
        <v>44555</v>
      </c>
      <c r="G27" s="13"/>
      <c r="H27" s="8">
        <f>EDATE(F27-1,1)</f>
        <v>44585</v>
      </c>
      <c r="I27" s="11">
        <f t="shared" ca="1" si="4"/>
        <v>15</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241</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627</v>
      </c>
      <c r="J29" s="9" t="str">
        <f t="shared" ca="1" si="5"/>
        <v>NOT DUE</v>
      </c>
      <c r="K29" s="31"/>
      <c r="L29" s="10"/>
    </row>
    <row r="30" spans="1:12" ht="24" customHeight="1" x14ac:dyDescent="0.25">
      <c r="A30" s="9" t="s">
        <v>1985</v>
      </c>
      <c r="B30" s="38" t="s">
        <v>1673</v>
      </c>
      <c r="C30" s="38" t="s">
        <v>1678</v>
      </c>
      <c r="D30" s="39" t="s">
        <v>1557</v>
      </c>
      <c r="E30" s="7">
        <v>41565</v>
      </c>
      <c r="F30" s="7">
        <f>F27</f>
        <v>44555</v>
      </c>
      <c r="G30" s="13"/>
      <c r="H30" s="8">
        <f>EDATE(F30-1,1)</f>
        <v>44585</v>
      </c>
      <c r="I30" s="11">
        <f t="shared" ca="1" si="4"/>
        <v>15</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241</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627</v>
      </c>
      <c r="J32" s="9" t="str">
        <f t="shared" ca="1" si="5"/>
        <v>NOT DUE</v>
      </c>
      <c r="K32" s="31"/>
      <c r="L32" s="35"/>
    </row>
    <row r="33" spans="1:12" ht="25.5" x14ac:dyDescent="0.25">
      <c r="A33" s="9" t="s">
        <v>1988</v>
      </c>
      <c r="B33" s="36" t="s">
        <v>1673</v>
      </c>
      <c r="C33" s="36" t="s">
        <v>1680</v>
      </c>
      <c r="D33" s="37" t="s">
        <v>1557</v>
      </c>
      <c r="E33" s="7">
        <v>41565</v>
      </c>
      <c r="F33" s="7">
        <f>F27</f>
        <v>44555</v>
      </c>
      <c r="G33" s="13"/>
      <c r="H33" s="8">
        <f>EDATE(F33-1,1)</f>
        <v>44585</v>
      </c>
      <c r="I33" s="11">
        <f t="shared" ca="1" si="4"/>
        <v>15</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241</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627</v>
      </c>
      <c r="J35" s="9" t="str">
        <f t="shared" ca="1" si="7"/>
        <v>NOT DUE</v>
      </c>
      <c r="K35" s="31"/>
      <c r="L35" s="10"/>
    </row>
    <row r="36" spans="1:12" ht="25.5" x14ac:dyDescent="0.25">
      <c r="A36" s="9" t="s">
        <v>1991</v>
      </c>
      <c r="B36" s="38" t="s">
        <v>1673</v>
      </c>
      <c r="C36" s="38" t="s">
        <v>1682</v>
      </c>
      <c r="D36" s="39" t="s">
        <v>1557</v>
      </c>
      <c r="E36" s="7">
        <v>41565</v>
      </c>
      <c r="F36" s="7">
        <f>F27</f>
        <v>44555</v>
      </c>
      <c r="G36" s="13"/>
      <c r="H36" s="8">
        <f>EDATE(F36-1,1)</f>
        <v>44585</v>
      </c>
      <c r="I36" s="11">
        <f t="shared" ca="1" si="6"/>
        <v>15</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241</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627</v>
      </c>
      <c r="J38" s="9" t="str">
        <f t="shared" ca="1" si="7"/>
        <v>NOT DUE</v>
      </c>
      <c r="K38" s="31"/>
      <c r="L38" s="10"/>
    </row>
    <row r="39" spans="1:12" ht="25.5" x14ac:dyDescent="0.25">
      <c r="A39" s="9" t="s">
        <v>1994</v>
      </c>
      <c r="B39" s="36" t="s">
        <v>1673</v>
      </c>
      <c r="C39" s="36" t="s">
        <v>1684</v>
      </c>
      <c r="D39" s="37" t="s">
        <v>1557</v>
      </c>
      <c r="E39" s="7">
        <v>41565</v>
      </c>
      <c r="F39" s="7">
        <f>F27</f>
        <v>44555</v>
      </c>
      <c r="G39" s="13"/>
      <c r="H39" s="8">
        <f>EDATE(F39-1,1)</f>
        <v>44585</v>
      </c>
      <c r="I39" s="11">
        <f t="shared" ca="1" si="6"/>
        <v>15</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241</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627</v>
      </c>
      <c r="J41" s="9" t="str">
        <f t="shared" ca="1" si="7"/>
        <v>NOT DUE</v>
      </c>
      <c r="K41" s="31"/>
      <c r="L41" s="10"/>
    </row>
    <row r="42" spans="1:12" ht="25.5" x14ac:dyDescent="0.25">
      <c r="A42" s="9" t="s">
        <v>1997</v>
      </c>
      <c r="B42" s="38" t="s">
        <v>1673</v>
      </c>
      <c r="C42" s="38" t="s">
        <v>1686</v>
      </c>
      <c r="D42" s="39" t="s">
        <v>1557</v>
      </c>
      <c r="E42" s="7">
        <v>41565</v>
      </c>
      <c r="F42" s="7">
        <f>F27</f>
        <v>44555</v>
      </c>
      <c r="G42" s="13"/>
      <c r="H42" s="8">
        <f>EDATE(F42-1,1)</f>
        <v>44585</v>
      </c>
      <c r="I42" s="11">
        <f t="shared" ca="1" si="6"/>
        <v>15</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241</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627</v>
      </c>
      <c r="J44" s="9" t="str">
        <f t="shared" ca="1" si="7"/>
        <v>NOT DUE</v>
      </c>
      <c r="K44" s="31"/>
      <c r="L44" s="10"/>
    </row>
    <row r="45" spans="1:12" ht="25.5" x14ac:dyDescent="0.25">
      <c r="A45" s="9" t="s">
        <v>2000</v>
      </c>
      <c r="B45" s="36" t="s">
        <v>1673</v>
      </c>
      <c r="C45" s="49" t="s">
        <v>1688</v>
      </c>
      <c r="D45" s="37" t="s">
        <v>1557</v>
      </c>
      <c r="E45" s="7">
        <v>41565</v>
      </c>
      <c r="F45" s="7">
        <f>F27</f>
        <v>44555</v>
      </c>
      <c r="G45" s="13"/>
      <c r="H45" s="8">
        <f>EDATE(F45-1,1)</f>
        <v>44585</v>
      </c>
      <c r="I45" s="11">
        <f t="shared" ca="1" si="6"/>
        <v>15</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241</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627</v>
      </c>
      <c r="J47" s="9" t="str">
        <f t="shared" ca="1" si="7"/>
        <v>NOT DUE</v>
      </c>
      <c r="K47" s="31"/>
      <c r="L47" s="10"/>
    </row>
    <row r="48" spans="1:12" ht="25.5" x14ac:dyDescent="0.25">
      <c r="A48" s="9" t="s">
        <v>2003</v>
      </c>
      <c r="B48" s="38" t="s">
        <v>1673</v>
      </c>
      <c r="C48" s="50" t="s">
        <v>1690</v>
      </c>
      <c r="D48" s="39" t="s">
        <v>1557</v>
      </c>
      <c r="E48" s="7">
        <v>41565</v>
      </c>
      <c r="F48" s="7">
        <f>F27</f>
        <v>44555</v>
      </c>
      <c r="G48" s="13"/>
      <c r="H48" s="8">
        <f>EDATE(F48-1,1)</f>
        <v>44585</v>
      </c>
      <c r="I48" s="11">
        <f t="shared" ca="1" si="6"/>
        <v>15</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241</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627</v>
      </c>
      <c r="J50" s="9" t="str">
        <f t="shared" ca="1" si="7"/>
        <v>NOT DUE</v>
      </c>
      <c r="K50" s="31"/>
      <c r="L50" s="10"/>
    </row>
    <row r="51" spans="1:12" ht="25.5" x14ac:dyDescent="0.25">
      <c r="A51" s="9" t="s">
        <v>2006</v>
      </c>
      <c r="B51" s="36" t="s">
        <v>1673</v>
      </c>
      <c r="C51" s="49" t="s">
        <v>1692</v>
      </c>
      <c r="D51" s="37" t="s">
        <v>1557</v>
      </c>
      <c r="E51" s="7">
        <v>41565</v>
      </c>
      <c r="F51" s="7">
        <f>F27</f>
        <v>44555</v>
      </c>
      <c r="G51" s="13"/>
      <c r="H51" s="8">
        <f>EDATE(F51-1,1)</f>
        <v>44585</v>
      </c>
      <c r="I51" s="11">
        <f t="shared" ca="1" si="6"/>
        <v>15</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241</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627</v>
      </c>
      <c r="J53" s="9" t="str">
        <f t="shared" ca="1" si="7"/>
        <v>NOT DUE</v>
      </c>
      <c r="K53" s="31"/>
      <c r="L53" s="35"/>
    </row>
    <row r="54" spans="1:12" ht="25.5" x14ac:dyDescent="0.25">
      <c r="A54" s="9" t="s">
        <v>2009</v>
      </c>
      <c r="B54" s="38" t="s">
        <v>1673</v>
      </c>
      <c r="C54" s="50" t="s">
        <v>1694</v>
      </c>
      <c r="D54" s="39" t="s">
        <v>1557</v>
      </c>
      <c r="E54" s="7">
        <v>41565</v>
      </c>
      <c r="F54" s="7">
        <f>F27</f>
        <v>44555</v>
      </c>
      <c r="G54" s="13"/>
      <c r="H54" s="8">
        <f>EDATE(F54-1,1)</f>
        <v>44585</v>
      </c>
      <c r="I54" s="11">
        <f t="shared" ca="1" si="6"/>
        <v>15</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241</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627</v>
      </c>
      <c r="J56" s="9" t="str">
        <f t="shared" ca="1" si="7"/>
        <v>NOT DUE</v>
      </c>
      <c r="K56" s="31"/>
      <c r="L56" s="10"/>
    </row>
    <row r="57" spans="1:12" ht="25.5" x14ac:dyDescent="0.25">
      <c r="A57" s="9" t="s">
        <v>2012</v>
      </c>
      <c r="B57" s="36" t="s">
        <v>1673</v>
      </c>
      <c r="C57" s="49" t="s">
        <v>1696</v>
      </c>
      <c r="D57" s="37" t="s">
        <v>1557</v>
      </c>
      <c r="E57" s="7">
        <v>41565</v>
      </c>
      <c r="F57" s="7">
        <f>F27</f>
        <v>44555</v>
      </c>
      <c r="G57" s="13"/>
      <c r="H57" s="8">
        <f>EDATE(F57-1,1)</f>
        <v>44585</v>
      </c>
      <c r="I57" s="11">
        <f t="shared" ca="1" si="6"/>
        <v>15</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241</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627</v>
      </c>
      <c r="J59" s="9" t="str">
        <f t="shared" ca="1" si="7"/>
        <v>NOT DUE</v>
      </c>
      <c r="K59" s="31"/>
      <c r="L59" s="10"/>
    </row>
    <row r="60" spans="1:12" ht="25.5" x14ac:dyDescent="0.25">
      <c r="A60" s="9" t="s">
        <v>2015</v>
      </c>
      <c r="B60" s="38" t="s">
        <v>1673</v>
      </c>
      <c r="C60" s="50" t="s">
        <v>1698</v>
      </c>
      <c r="D60" s="39" t="s">
        <v>1557</v>
      </c>
      <c r="E60" s="7">
        <v>41565</v>
      </c>
      <c r="F60" s="7">
        <f>F27</f>
        <v>44555</v>
      </c>
      <c r="G60" s="13"/>
      <c r="H60" s="8">
        <f>EDATE(F60-1,1)</f>
        <v>44585</v>
      </c>
      <c r="I60" s="11">
        <f t="shared" ca="1" si="6"/>
        <v>15</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241</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627</v>
      </c>
      <c r="J62" s="9" t="str">
        <f t="shared" ca="1" si="7"/>
        <v>NOT DUE</v>
      </c>
      <c r="K62" s="31"/>
      <c r="L62" s="10"/>
    </row>
    <row r="63" spans="1:12" ht="25.5" x14ac:dyDescent="0.25">
      <c r="A63" s="9" t="s">
        <v>2018</v>
      </c>
      <c r="B63" s="36" t="s">
        <v>1673</v>
      </c>
      <c r="C63" s="49" t="s">
        <v>1699</v>
      </c>
      <c r="D63" s="37" t="s">
        <v>1557</v>
      </c>
      <c r="E63" s="7">
        <v>41565</v>
      </c>
      <c r="F63" s="7">
        <f>F27</f>
        <v>44555</v>
      </c>
      <c r="G63" s="13"/>
      <c r="H63" s="8">
        <f>EDATE(F63-1,1)</f>
        <v>44585</v>
      </c>
      <c r="I63" s="11">
        <f t="shared" ca="1" si="6"/>
        <v>15</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241</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627</v>
      </c>
      <c r="J65" s="9" t="str">
        <f t="shared" ca="1" si="7"/>
        <v>NOT DUE</v>
      </c>
      <c r="K65" s="31"/>
      <c r="L65" s="35"/>
    </row>
    <row r="66" spans="1:12" ht="25.5" x14ac:dyDescent="0.25">
      <c r="A66" s="9" t="s">
        <v>2021</v>
      </c>
      <c r="B66" s="38" t="s">
        <v>1673</v>
      </c>
      <c r="C66" s="50" t="s">
        <v>1700</v>
      </c>
      <c r="D66" s="39" t="s">
        <v>1557</v>
      </c>
      <c r="E66" s="7">
        <v>41565</v>
      </c>
      <c r="F66" s="7">
        <f>F27</f>
        <v>44555</v>
      </c>
      <c r="G66" s="13"/>
      <c r="H66" s="8">
        <f>EDATE(F66-1,1)</f>
        <v>44585</v>
      </c>
      <c r="I66" s="11">
        <f t="shared" ca="1" si="6"/>
        <v>15</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241</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627</v>
      </c>
      <c r="J68" s="9" t="str">
        <f t="shared" ca="1" si="7"/>
        <v>NOT DUE</v>
      </c>
      <c r="K68" s="31"/>
      <c r="L68" s="10"/>
    </row>
    <row r="69" spans="1:12" ht="25.5" x14ac:dyDescent="0.25">
      <c r="A69" s="9" t="s">
        <v>2024</v>
      </c>
      <c r="B69" s="36" t="s">
        <v>1673</v>
      </c>
      <c r="C69" s="49" t="s">
        <v>1702</v>
      </c>
      <c r="D69" s="37" t="s">
        <v>1557</v>
      </c>
      <c r="E69" s="7">
        <v>41565</v>
      </c>
      <c r="F69" s="7">
        <f>F27</f>
        <v>44555</v>
      </c>
      <c r="G69" s="13"/>
      <c r="H69" s="8">
        <f>EDATE(F69-1,1)</f>
        <v>44585</v>
      </c>
      <c r="I69" s="11">
        <f t="shared" ca="1" si="6"/>
        <v>15</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241</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627</v>
      </c>
      <c r="J71" s="9" t="str">
        <f t="shared" ca="1" si="7"/>
        <v>NOT DUE</v>
      </c>
      <c r="K71" s="31"/>
      <c r="L71" s="10"/>
    </row>
    <row r="72" spans="1:12" ht="25.5" x14ac:dyDescent="0.25">
      <c r="A72" s="9" t="s">
        <v>2027</v>
      </c>
      <c r="B72" s="38" t="s">
        <v>1673</v>
      </c>
      <c r="C72" s="50" t="s">
        <v>1704</v>
      </c>
      <c r="D72" s="39" t="s">
        <v>1557</v>
      </c>
      <c r="E72" s="7">
        <v>41565</v>
      </c>
      <c r="F72" s="7">
        <f>F27</f>
        <v>44555</v>
      </c>
      <c r="G72" s="13"/>
      <c r="H72" s="8">
        <f>EDATE(F72-1,1)</f>
        <v>44585</v>
      </c>
      <c r="I72" s="11">
        <f t="shared" ca="1" si="6"/>
        <v>15</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241</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627</v>
      </c>
      <c r="J74" s="9" t="str">
        <f t="shared" ca="1" si="7"/>
        <v>NOT DUE</v>
      </c>
      <c r="K74" s="31"/>
      <c r="L74" s="10"/>
    </row>
    <row r="75" spans="1:12" ht="25.5" x14ac:dyDescent="0.25">
      <c r="A75" s="9" t="s">
        <v>2030</v>
      </c>
      <c r="B75" s="36" t="s">
        <v>1673</v>
      </c>
      <c r="C75" s="49" t="s">
        <v>1706</v>
      </c>
      <c r="D75" s="37" t="s">
        <v>1557</v>
      </c>
      <c r="E75" s="7">
        <v>41565</v>
      </c>
      <c r="F75" s="7">
        <f>F27</f>
        <v>44555</v>
      </c>
      <c r="G75" s="13"/>
      <c r="H75" s="8">
        <f>EDATE(F75-1,1)</f>
        <v>44585</v>
      </c>
      <c r="I75" s="11">
        <f t="shared" ca="1" si="6"/>
        <v>15</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241</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627</v>
      </c>
      <c r="J77" s="9" t="str">
        <f t="shared" ca="1" si="7"/>
        <v>NOT DUE</v>
      </c>
      <c r="K77" s="31"/>
      <c r="L77" s="10" t="s">
        <v>2420</v>
      </c>
    </row>
    <row r="78" spans="1:12" ht="25.5" x14ac:dyDescent="0.25">
      <c r="A78" s="9" t="s">
        <v>2033</v>
      </c>
      <c r="B78" s="38" t="s">
        <v>1673</v>
      </c>
      <c r="C78" s="50" t="s">
        <v>1707</v>
      </c>
      <c r="D78" s="39" t="s">
        <v>1557</v>
      </c>
      <c r="E78" s="7">
        <v>41565</v>
      </c>
      <c r="F78" s="7">
        <f>F27</f>
        <v>44555</v>
      </c>
      <c r="G78" s="13"/>
      <c r="H78" s="8">
        <f>EDATE(F78-1,1)</f>
        <v>44585</v>
      </c>
      <c r="I78" s="11">
        <f t="shared" ca="1" si="6"/>
        <v>15</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241</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627</v>
      </c>
      <c r="J80" s="9" t="str">
        <f t="shared" ca="1" si="7"/>
        <v>NOT DUE</v>
      </c>
      <c r="K80" s="31"/>
      <c r="L80" s="10"/>
    </row>
    <row r="81" spans="1:12" ht="25.5" x14ac:dyDescent="0.25">
      <c r="A81" s="9" t="s">
        <v>2036</v>
      </c>
      <c r="B81" s="36" t="s">
        <v>1673</v>
      </c>
      <c r="C81" s="49" t="s">
        <v>1709</v>
      </c>
      <c r="D81" s="37" t="s">
        <v>1557</v>
      </c>
      <c r="E81" s="7">
        <v>41565</v>
      </c>
      <c r="F81" s="7">
        <f>F27</f>
        <v>44555</v>
      </c>
      <c r="G81" s="13"/>
      <c r="H81" s="8">
        <f>EDATE(F81-1,1)</f>
        <v>44585</v>
      </c>
      <c r="I81" s="11">
        <f t="shared" ca="1" si="6"/>
        <v>15</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241</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627</v>
      </c>
      <c r="J83" s="9" t="str">
        <f t="shared" ca="1" si="7"/>
        <v>NOT DUE</v>
      </c>
      <c r="K83" s="31"/>
      <c r="L83" s="10"/>
    </row>
    <row r="84" spans="1:12" ht="25.5" x14ac:dyDescent="0.25">
      <c r="A84" s="9" t="s">
        <v>2039</v>
      </c>
      <c r="B84" s="38" t="s">
        <v>1673</v>
      </c>
      <c r="C84" s="50" t="s">
        <v>1711</v>
      </c>
      <c r="D84" s="39" t="s">
        <v>1557</v>
      </c>
      <c r="E84" s="7">
        <v>41565</v>
      </c>
      <c r="F84" s="7">
        <f>F27</f>
        <v>44555</v>
      </c>
      <c r="G84" s="13"/>
      <c r="H84" s="8">
        <f>EDATE(F84-1,1)</f>
        <v>44585</v>
      </c>
      <c r="I84" s="11">
        <f t="shared" ca="1" si="6"/>
        <v>15</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241</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627</v>
      </c>
      <c r="J86" s="9" t="str">
        <f t="shared" ca="1" si="7"/>
        <v>NOT DUE</v>
      </c>
      <c r="K86" s="31"/>
      <c r="L86" s="10"/>
    </row>
    <row r="87" spans="1:12" ht="25.5" x14ac:dyDescent="0.25">
      <c r="A87" s="9" t="s">
        <v>2042</v>
      </c>
      <c r="B87" s="36" t="s">
        <v>1673</v>
      </c>
      <c r="C87" s="49" t="s">
        <v>1713</v>
      </c>
      <c r="D87" s="37" t="s">
        <v>1557</v>
      </c>
      <c r="E87" s="7">
        <v>41565</v>
      </c>
      <c r="F87" s="7">
        <f>F27</f>
        <v>44555</v>
      </c>
      <c r="G87" s="13"/>
      <c r="H87" s="8">
        <f>EDATE(F87-1,1)</f>
        <v>44585</v>
      </c>
      <c r="I87" s="11">
        <f t="shared" ca="1" si="6"/>
        <v>15</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241</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627</v>
      </c>
      <c r="J89" s="9" t="str">
        <f t="shared" ca="1" si="7"/>
        <v>NOT DUE</v>
      </c>
      <c r="K89" s="31"/>
      <c r="L89" s="10"/>
    </row>
    <row r="90" spans="1:12" ht="25.5" x14ac:dyDescent="0.25">
      <c r="A90" s="9" t="s">
        <v>2045</v>
      </c>
      <c r="B90" s="38" t="s">
        <v>1673</v>
      </c>
      <c r="C90" s="50" t="s">
        <v>1715</v>
      </c>
      <c r="D90" s="39" t="s">
        <v>1557</v>
      </c>
      <c r="E90" s="7">
        <v>41565</v>
      </c>
      <c r="F90" s="7">
        <f>F27</f>
        <v>44555</v>
      </c>
      <c r="G90" s="13"/>
      <c r="H90" s="8">
        <f>EDATE(F90-1,1)</f>
        <v>44585</v>
      </c>
      <c r="I90" s="11">
        <f t="shared" ca="1" si="6"/>
        <v>15</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241</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627</v>
      </c>
      <c r="J92" s="9" t="str">
        <f t="shared" ca="1" si="7"/>
        <v>NOT DUE</v>
      </c>
      <c r="K92" s="31"/>
      <c r="L92" s="10"/>
    </row>
    <row r="93" spans="1:12" ht="25.5" x14ac:dyDescent="0.25">
      <c r="A93" s="9" t="s">
        <v>2048</v>
      </c>
      <c r="B93" s="36" t="s">
        <v>1673</v>
      </c>
      <c r="C93" s="49" t="s">
        <v>1717</v>
      </c>
      <c r="D93" s="37" t="s">
        <v>1557</v>
      </c>
      <c r="E93" s="7">
        <v>41565</v>
      </c>
      <c r="F93" s="7">
        <f>F27</f>
        <v>44555</v>
      </c>
      <c r="G93" s="13"/>
      <c r="H93" s="8">
        <f>EDATE(F93-1,1)</f>
        <v>44585</v>
      </c>
      <c r="I93" s="11">
        <f t="shared" ca="1" si="6"/>
        <v>15</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241</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627</v>
      </c>
      <c r="J95" s="9" t="str">
        <f t="shared" ca="1" si="7"/>
        <v>NOT DUE</v>
      </c>
      <c r="K95" s="31"/>
      <c r="L95" s="10"/>
    </row>
    <row r="96" spans="1:12" ht="25.5" x14ac:dyDescent="0.25">
      <c r="A96" s="9" t="s">
        <v>2051</v>
      </c>
      <c r="B96" s="38" t="s">
        <v>1673</v>
      </c>
      <c r="C96" s="50" t="s">
        <v>1719</v>
      </c>
      <c r="D96" s="39" t="s">
        <v>1557</v>
      </c>
      <c r="E96" s="7">
        <v>41565</v>
      </c>
      <c r="F96" s="7">
        <f>F27</f>
        <v>44555</v>
      </c>
      <c r="G96" s="13"/>
      <c r="H96" s="8">
        <f>EDATE(F96-1,1)</f>
        <v>44585</v>
      </c>
      <c r="I96" s="11">
        <f ca="1">IF(ISBLANK(H96),"",H96-DATE(YEAR(NOW()),MONTH(NOW()),DAY(NOW())))</f>
        <v>15</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-478</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627</v>
      </c>
      <c r="J98" s="9" t="str">
        <f ca="1">IF(I98="","",IF(I98&lt;0,"OVERDUE","NOT DUE"))</f>
        <v>NOT DUE</v>
      </c>
      <c r="K98" s="31"/>
      <c r="L98" s="10"/>
    </row>
    <row r="99" spans="1:12" ht="25.5" x14ac:dyDescent="0.25">
      <c r="A99" s="9" t="s">
        <v>2054</v>
      </c>
      <c r="B99" s="36" t="s">
        <v>1673</v>
      </c>
      <c r="C99" s="49" t="s">
        <v>1721</v>
      </c>
      <c r="D99" s="37" t="s">
        <v>1557</v>
      </c>
      <c r="E99" s="7">
        <v>41565</v>
      </c>
      <c r="F99" s="7">
        <f>F27</f>
        <v>44555</v>
      </c>
      <c r="G99" s="13"/>
      <c r="H99" s="8">
        <f>EDATE(F99-1,1)</f>
        <v>44585</v>
      </c>
      <c r="I99" s="11">
        <f t="shared" ref="I99:I162" ca="1" si="8">IF(ISBLANK(H99),"",H99-DATE(YEAR(NOW()),MONTH(NOW()),DAY(NOW())))</f>
        <v>15</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241</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627</v>
      </c>
      <c r="J101" s="9" t="str">
        <f t="shared" ca="1" si="9"/>
        <v>NOT DUE</v>
      </c>
      <c r="K101" s="31"/>
      <c r="L101" s="35"/>
    </row>
    <row r="102" spans="1:12" ht="25.5" x14ac:dyDescent="0.25">
      <c r="A102" s="9" t="s">
        <v>2057</v>
      </c>
      <c r="B102" s="38" t="s">
        <v>1673</v>
      </c>
      <c r="C102" s="50" t="s">
        <v>1723</v>
      </c>
      <c r="D102" s="39" t="s">
        <v>1557</v>
      </c>
      <c r="E102" s="7">
        <v>41565</v>
      </c>
      <c r="F102" s="7">
        <f>F27</f>
        <v>44555</v>
      </c>
      <c r="G102" s="13"/>
      <c r="H102" s="8">
        <f>EDATE(F102-1,1)</f>
        <v>44585</v>
      </c>
      <c r="I102" s="11">
        <f t="shared" ca="1" si="8"/>
        <v>15</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241</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627</v>
      </c>
      <c r="J104" s="9" t="str">
        <f t="shared" ca="1" si="9"/>
        <v>NOT DUE</v>
      </c>
      <c r="K104" s="31"/>
      <c r="L104" s="10"/>
    </row>
    <row r="105" spans="1:12" ht="25.5" x14ac:dyDescent="0.25">
      <c r="A105" s="9" t="s">
        <v>2060</v>
      </c>
      <c r="B105" s="36" t="s">
        <v>1673</v>
      </c>
      <c r="C105" s="51" t="s">
        <v>1725</v>
      </c>
      <c r="D105" s="37" t="s">
        <v>1557</v>
      </c>
      <c r="E105" s="7">
        <v>41565</v>
      </c>
      <c r="F105" s="7">
        <f>F27</f>
        <v>44555</v>
      </c>
      <c r="G105" s="13"/>
      <c r="H105" s="8">
        <f>EDATE(F105-1,1)</f>
        <v>44585</v>
      </c>
      <c r="I105" s="11">
        <f t="shared" ca="1" si="8"/>
        <v>15</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241</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627</v>
      </c>
      <c r="J107" s="9" t="str">
        <f t="shared" ca="1" si="9"/>
        <v>NOT DUE</v>
      </c>
      <c r="K107" s="31"/>
      <c r="L107" s="10"/>
    </row>
    <row r="108" spans="1:12" ht="25.5" x14ac:dyDescent="0.25">
      <c r="A108" s="9" t="s">
        <v>2063</v>
      </c>
      <c r="B108" s="38" t="s">
        <v>1673</v>
      </c>
      <c r="C108" s="50" t="s">
        <v>1727</v>
      </c>
      <c r="D108" s="39" t="s">
        <v>1557</v>
      </c>
      <c r="E108" s="7">
        <v>41565</v>
      </c>
      <c r="F108" s="7">
        <f>F27</f>
        <v>44555</v>
      </c>
      <c r="G108" s="13"/>
      <c r="H108" s="8">
        <f>EDATE(F108-1,1)</f>
        <v>44585</v>
      </c>
      <c r="I108" s="11">
        <f t="shared" ca="1" si="8"/>
        <v>15</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241</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627</v>
      </c>
      <c r="J110" s="9" t="str">
        <f t="shared" ca="1" si="9"/>
        <v>NOT DUE</v>
      </c>
      <c r="K110" s="31"/>
      <c r="L110" s="10"/>
    </row>
    <row r="111" spans="1:12" ht="25.5" x14ac:dyDescent="0.25">
      <c r="A111" s="9" t="s">
        <v>2066</v>
      </c>
      <c r="B111" s="36" t="s">
        <v>1673</v>
      </c>
      <c r="C111" s="51" t="s">
        <v>1729</v>
      </c>
      <c r="D111" s="37" t="s">
        <v>1557</v>
      </c>
      <c r="E111" s="7">
        <v>41565</v>
      </c>
      <c r="F111" s="7">
        <f>F27</f>
        <v>44555</v>
      </c>
      <c r="G111" s="13"/>
      <c r="H111" s="8">
        <f>EDATE(F111-1,1)</f>
        <v>44585</v>
      </c>
      <c r="I111" s="11">
        <f t="shared" ca="1" si="8"/>
        <v>15</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241</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627</v>
      </c>
      <c r="J113" s="9" t="str">
        <f t="shared" ca="1" si="9"/>
        <v>NOT DUE</v>
      </c>
      <c r="K113" s="31"/>
      <c r="L113" s="10"/>
    </row>
    <row r="114" spans="1:12" ht="25.5" x14ac:dyDescent="0.25">
      <c r="A114" s="9" t="s">
        <v>2069</v>
      </c>
      <c r="B114" s="38" t="s">
        <v>1673</v>
      </c>
      <c r="C114" s="52" t="s">
        <v>1731</v>
      </c>
      <c r="D114" s="39" t="s">
        <v>1557</v>
      </c>
      <c r="E114" s="7">
        <v>41565</v>
      </c>
      <c r="F114" s="7">
        <f>F27</f>
        <v>44555</v>
      </c>
      <c r="G114" s="13"/>
      <c r="H114" s="8">
        <f>EDATE(F114-1,1)</f>
        <v>44585</v>
      </c>
      <c r="I114" s="11">
        <f t="shared" ca="1" si="8"/>
        <v>15</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241</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627</v>
      </c>
      <c r="J116" s="9" t="str">
        <f t="shared" ca="1" si="9"/>
        <v>NOT DUE</v>
      </c>
      <c r="K116" s="31"/>
      <c r="L116" s="10"/>
    </row>
    <row r="117" spans="1:12" ht="25.5" x14ac:dyDescent="0.25">
      <c r="A117" s="9" t="s">
        <v>2072</v>
      </c>
      <c r="B117" s="36" t="s">
        <v>1673</v>
      </c>
      <c r="C117" s="51" t="s">
        <v>1733</v>
      </c>
      <c r="D117" s="37" t="s">
        <v>1557</v>
      </c>
      <c r="E117" s="7">
        <v>41565</v>
      </c>
      <c r="F117" s="7">
        <f>F27</f>
        <v>44555</v>
      </c>
      <c r="G117" s="13"/>
      <c r="H117" s="8">
        <f>EDATE(F117-1,1)</f>
        <v>44585</v>
      </c>
      <c r="I117" s="11">
        <f t="shared" ca="1" si="8"/>
        <v>15</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241</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627</v>
      </c>
      <c r="J119" s="9" t="str">
        <f t="shared" ca="1" si="9"/>
        <v>NOT DUE</v>
      </c>
      <c r="K119" s="31"/>
      <c r="L119" s="10"/>
    </row>
    <row r="120" spans="1:12" ht="25.5" x14ac:dyDescent="0.25">
      <c r="A120" s="9" t="s">
        <v>2075</v>
      </c>
      <c r="B120" s="38" t="s">
        <v>1673</v>
      </c>
      <c r="C120" s="52" t="s">
        <v>1735</v>
      </c>
      <c r="D120" s="39" t="s">
        <v>1557</v>
      </c>
      <c r="E120" s="7">
        <v>41565</v>
      </c>
      <c r="F120" s="7">
        <f>F27</f>
        <v>44555</v>
      </c>
      <c r="G120" s="13"/>
      <c r="H120" s="8">
        <f>EDATE(F120-1,1)</f>
        <v>44585</v>
      </c>
      <c r="I120" s="11">
        <f t="shared" ca="1" si="8"/>
        <v>15</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241</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627</v>
      </c>
      <c r="J122" s="9" t="str">
        <f t="shared" ca="1" si="9"/>
        <v>NOT DUE</v>
      </c>
      <c r="K122" s="31"/>
      <c r="L122" s="35"/>
    </row>
    <row r="123" spans="1:12" ht="25.5" x14ac:dyDescent="0.25">
      <c r="A123" s="9" t="s">
        <v>2078</v>
      </c>
      <c r="B123" s="36" t="s">
        <v>1673</v>
      </c>
      <c r="C123" s="51" t="s">
        <v>1735</v>
      </c>
      <c r="D123" s="37" t="s">
        <v>1557</v>
      </c>
      <c r="E123" s="7">
        <v>41565</v>
      </c>
      <c r="F123" s="7">
        <f>F27</f>
        <v>44555</v>
      </c>
      <c r="G123" s="13"/>
      <c r="H123" s="8">
        <f>EDATE(F123-1,1)</f>
        <v>44585</v>
      </c>
      <c r="I123" s="11">
        <f t="shared" ca="1" si="8"/>
        <v>15</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241</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627</v>
      </c>
      <c r="J125" s="9" t="str">
        <f t="shared" ca="1" si="9"/>
        <v>NOT DUE</v>
      </c>
      <c r="K125" s="31"/>
      <c r="L125" s="10"/>
    </row>
    <row r="126" spans="1:12" ht="25.5" x14ac:dyDescent="0.25">
      <c r="A126" s="9" t="s">
        <v>2081</v>
      </c>
      <c r="B126" s="38" t="s">
        <v>1673</v>
      </c>
      <c r="C126" s="52" t="s">
        <v>1735</v>
      </c>
      <c r="D126" s="39" t="s">
        <v>1557</v>
      </c>
      <c r="E126" s="7">
        <v>41565</v>
      </c>
      <c r="F126" s="7">
        <f>F27</f>
        <v>44555</v>
      </c>
      <c r="G126" s="13"/>
      <c r="H126" s="8">
        <f>EDATE(F126-1,1)</f>
        <v>44585</v>
      </c>
      <c r="I126" s="11">
        <f t="shared" ca="1" si="8"/>
        <v>15</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241</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627</v>
      </c>
      <c r="J128" s="9" t="str">
        <f t="shared" ca="1" si="9"/>
        <v>NOT DUE</v>
      </c>
      <c r="K128" s="31"/>
      <c r="L128" s="10"/>
    </row>
    <row r="129" spans="1:12" ht="25.5" x14ac:dyDescent="0.25">
      <c r="A129" s="9" t="s">
        <v>2084</v>
      </c>
      <c r="B129" s="36" t="s">
        <v>1673</v>
      </c>
      <c r="C129" s="51" t="s">
        <v>1736</v>
      </c>
      <c r="D129" s="37" t="s">
        <v>1557</v>
      </c>
      <c r="E129" s="7">
        <v>41565</v>
      </c>
      <c r="F129" s="7">
        <f>F27</f>
        <v>44555</v>
      </c>
      <c r="G129" s="13"/>
      <c r="H129" s="8">
        <f>EDATE(F129-1,1)</f>
        <v>44585</v>
      </c>
      <c r="I129" s="11">
        <f t="shared" ca="1" si="8"/>
        <v>15</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241</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627</v>
      </c>
      <c r="J131" s="9" t="str">
        <f t="shared" ca="1" si="9"/>
        <v>NOT DUE</v>
      </c>
      <c r="K131" s="31"/>
      <c r="L131" s="10"/>
    </row>
    <row r="132" spans="1:12" ht="25.5" x14ac:dyDescent="0.25">
      <c r="A132" s="9" t="s">
        <v>2087</v>
      </c>
      <c r="B132" s="38" t="s">
        <v>1673</v>
      </c>
      <c r="C132" s="52" t="s">
        <v>1738</v>
      </c>
      <c r="D132" s="39" t="s">
        <v>1557</v>
      </c>
      <c r="E132" s="7">
        <v>41565</v>
      </c>
      <c r="F132" s="7">
        <f>F27</f>
        <v>44555</v>
      </c>
      <c r="G132" s="13"/>
      <c r="H132" s="8">
        <f>EDATE(F132-1,1)</f>
        <v>44585</v>
      </c>
      <c r="I132" s="11">
        <f t="shared" ca="1" si="8"/>
        <v>15</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241</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627</v>
      </c>
      <c r="J134" s="9" t="str">
        <f t="shared" ca="1" si="9"/>
        <v>NOT DUE</v>
      </c>
      <c r="K134" s="31"/>
      <c r="L134" s="10"/>
    </row>
    <row r="135" spans="1:12" ht="25.5" x14ac:dyDescent="0.25">
      <c r="A135" s="9" t="s">
        <v>2090</v>
      </c>
      <c r="B135" s="36" t="s">
        <v>1673</v>
      </c>
      <c r="C135" s="51" t="s">
        <v>1738</v>
      </c>
      <c r="D135" s="37" t="s">
        <v>1557</v>
      </c>
      <c r="E135" s="7">
        <v>41565</v>
      </c>
      <c r="F135" s="7">
        <f>F27</f>
        <v>44555</v>
      </c>
      <c r="G135" s="13"/>
      <c r="H135" s="8">
        <f>EDATE(F135-1,1)</f>
        <v>44585</v>
      </c>
      <c r="I135" s="11">
        <f t="shared" ca="1" si="8"/>
        <v>15</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241</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627</v>
      </c>
      <c r="J137" s="9" t="str">
        <f t="shared" ca="1" si="9"/>
        <v>NOT DUE</v>
      </c>
      <c r="K137" s="31"/>
      <c r="L137" s="10"/>
    </row>
    <row r="138" spans="1:12" ht="25.5" x14ac:dyDescent="0.25">
      <c r="A138" s="9" t="s">
        <v>2093</v>
      </c>
      <c r="B138" s="38" t="s">
        <v>1673</v>
      </c>
      <c r="C138" s="52" t="s">
        <v>1740</v>
      </c>
      <c r="D138" s="39" t="s">
        <v>1557</v>
      </c>
      <c r="E138" s="7">
        <v>41565</v>
      </c>
      <c r="F138" s="7">
        <f>F27</f>
        <v>44555</v>
      </c>
      <c r="G138" s="13"/>
      <c r="H138" s="8">
        <f>EDATE(F138-1,1)</f>
        <v>44585</v>
      </c>
      <c r="I138" s="11">
        <f t="shared" ca="1" si="8"/>
        <v>15</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241</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627</v>
      </c>
      <c r="J140" s="9" t="str">
        <f t="shared" ca="1" si="9"/>
        <v>NOT DUE</v>
      </c>
      <c r="K140" s="31"/>
      <c r="L140" s="10"/>
    </row>
    <row r="141" spans="1:12" ht="38.25" x14ac:dyDescent="0.25">
      <c r="A141" s="9" t="s">
        <v>2096</v>
      </c>
      <c r="B141" s="40" t="s">
        <v>1743</v>
      </c>
      <c r="C141" s="51" t="s">
        <v>1742</v>
      </c>
      <c r="D141" s="37" t="s">
        <v>1557</v>
      </c>
      <c r="E141" s="7">
        <v>41565</v>
      </c>
      <c r="F141" s="7">
        <f>F138</f>
        <v>44555</v>
      </c>
      <c r="G141" s="13"/>
      <c r="H141" s="8">
        <f>EDATE(F141-1,1)</f>
        <v>44585</v>
      </c>
      <c r="I141" s="11">
        <f t="shared" ca="1" si="8"/>
        <v>15</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85</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739</v>
      </c>
      <c r="J143" s="9" t="str">
        <f t="shared" ca="1" si="9"/>
        <v>NOT DUE</v>
      </c>
      <c r="K143" s="31"/>
      <c r="L143" s="35"/>
    </row>
    <row r="144" spans="1:12" ht="38.25" x14ac:dyDescent="0.25">
      <c r="A144" s="9" t="s">
        <v>2099</v>
      </c>
      <c r="B144" s="41" t="s">
        <v>1743</v>
      </c>
      <c r="C144" s="52" t="s">
        <v>1745</v>
      </c>
      <c r="D144" s="39" t="s">
        <v>1557</v>
      </c>
      <c r="E144" s="7">
        <v>41565</v>
      </c>
      <c r="F144" s="7">
        <f>F141</f>
        <v>44555</v>
      </c>
      <c r="G144" s="13"/>
      <c r="H144" s="8">
        <f>EDATE(F144-1,1)</f>
        <v>44585</v>
      </c>
      <c r="I144" s="11">
        <f t="shared" ca="1" si="8"/>
        <v>15</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85</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739</v>
      </c>
      <c r="J146" s="9" t="str">
        <f t="shared" ca="1" si="9"/>
        <v>NOT DUE</v>
      </c>
      <c r="K146" s="31"/>
      <c r="L146" s="10"/>
    </row>
    <row r="147" spans="1:12" ht="38.25" x14ac:dyDescent="0.25">
      <c r="A147" s="9" t="s">
        <v>2102</v>
      </c>
      <c r="B147" s="40" t="s">
        <v>1743</v>
      </c>
      <c r="C147" s="51" t="s">
        <v>1747</v>
      </c>
      <c r="D147" s="37" t="s">
        <v>1557</v>
      </c>
      <c r="E147" s="7">
        <v>41565</v>
      </c>
      <c r="F147" s="7">
        <f>F141</f>
        <v>44555</v>
      </c>
      <c r="G147" s="13"/>
      <c r="H147" s="8">
        <f>EDATE(F147-1,1)</f>
        <v>44585</v>
      </c>
      <c r="I147" s="11">
        <f t="shared" ca="1" si="8"/>
        <v>15</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85</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739</v>
      </c>
      <c r="J149" s="9" t="str">
        <f t="shared" ca="1" si="9"/>
        <v>NOT DUE</v>
      </c>
      <c r="K149" s="31"/>
      <c r="L149" s="10"/>
    </row>
    <row r="150" spans="1:12" ht="38.25" x14ac:dyDescent="0.25">
      <c r="A150" s="9" t="s">
        <v>2105</v>
      </c>
      <c r="B150" s="41" t="s">
        <v>1743</v>
      </c>
      <c r="C150" s="52" t="s">
        <v>1749</v>
      </c>
      <c r="D150" s="39" t="s">
        <v>1557</v>
      </c>
      <c r="E150" s="7">
        <v>41565</v>
      </c>
      <c r="F150" s="7">
        <f>F141</f>
        <v>44555</v>
      </c>
      <c r="G150" s="13"/>
      <c r="H150" s="8">
        <f>EDATE(F150-1,1)</f>
        <v>44585</v>
      </c>
      <c r="I150" s="11">
        <f t="shared" ca="1" si="8"/>
        <v>15</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85</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739</v>
      </c>
      <c r="J152" s="9" t="str">
        <f t="shared" ca="1" si="9"/>
        <v>NOT DUE</v>
      </c>
      <c r="K152" s="31"/>
      <c r="L152" s="10"/>
    </row>
    <row r="153" spans="1:12" ht="38.25" x14ac:dyDescent="0.25">
      <c r="A153" s="9" t="s">
        <v>2108</v>
      </c>
      <c r="B153" s="40" t="s">
        <v>1743</v>
      </c>
      <c r="C153" s="51" t="s">
        <v>1751</v>
      </c>
      <c r="D153" s="37" t="s">
        <v>1557</v>
      </c>
      <c r="E153" s="7">
        <v>41565</v>
      </c>
      <c r="F153" s="7">
        <f>F141</f>
        <v>44555</v>
      </c>
      <c r="G153" s="13"/>
      <c r="H153" s="8">
        <f>EDATE(F153-1,1)</f>
        <v>44585</v>
      </c>
      <c r="I153" s="11">
        <f t="shared" ca="1" si="8"/>
        <v>15</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85</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739</v>
      </c>
      <c r="J155" s="9" t="str">
        <f t="shared" ca="1" si="9"/>
        <v>NOT DUE</v>
      </c>
      <c r="K155" s="31"/>
      <c r="L155" s="10"/>
    </row>
    <row r="156" spans="1:12" ht="38.25" x14ac:dyDescent="0.25">
      <c r="A156" s="9" t="s">
        <v>2111</v>
      </c>
      <c r="B156" s="41" t="s">
        <v>1743</v>
      </c>
      <c r="C156" s="52" t="s">
        <v>1753</v>
      </c>
      <c r="D156" s="39" t="s">
        <v>1557</v>
      </c>
      <c r="E156" s="7">
        <v>41565</v>
      </c>
      <c r="F156" s="7">
        <f>F141</f>
        <v>44555</v>
      </c>
      <c r="G156" s="13"/>
      <c r="H156" s="8">
        <f>EDATE(F156-1,1)</f>
        <v>44585</v>
      </c>
      <c r="I156" s="11">
        <f t="shared" ca="1" si="8"/>
        <v>15</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85</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739</v>
      </c>
      <c r="J158" s="9" t="str">
        <f t="shared" ca="1" si="9"/>
        <v>NOT DUE</v>
      </c>
      <c r="K158" s="31"/>
      <c r="L158" s="10"/>
    </row>
    <row r="159" spans="1:12" ht="38.25" x14ac:dyDescent="0.25">
      <c r="A159" s="9" t="s">
        <v>2114</v>
      </c>
      <c r="B159" s="40" t="s">
        <v>1743</v>
      </c>
      <c r="C159" s="51" t="s">
        <v>1674</v>
      </c>
      <c r="D159" s="37" t="s">
        <v>1557</v>
      </c>
      <c r="E159" s="7">
        <v>41565</v>
      </c>
      <c r="F159" s="7">
        <f>F141</f>
        <v>44555</v>
      </c>
      <c r="G159" s="13"/>
      <c r="H159" s="8">
        <f>EDATE(F159-1,1)</f>
        <v>44585</v>
      </c>
      <c r="I159" s="11">
        <f t="shared" ca="1" si="8"/>
        <v>15</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85</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739</v>
      </c>
      <c r="J161" s="9" t="str">
        <f t="shared" ca="1" si="9"/>
        <v>NOT DUE</v>
      </c>
      <c r="K161" s="31"/>
      <c r="L161" s="35"/>
    </row>
    <row r="162" spans="1:12" ht="38.25" x14ac:dyDescent="0.25">
      <c r="A162" s="9" t="s">
        <v>2117</v>
      </c>
      <c r="B162" s="41" t="s">
        <v>1743</v>
      </c>
      <c r="C162" s="52" t="s">
        <v>1754</v>
      </c>
      <c r="D162" s="39" t="s">
        <v>1557</v>
      </c>
      <c r="E162" s="7">
        <v>41565</v>
      </c>
      <c r="F162" s="7">
        <f>F141</f>
        <v>44555</v>
      </c>
      <c r="G162" s="13"/>
      <c r="H162" s="8">
        <f>EDATE(F162-1,1)</f>
        <v>44585</v>
      </c>
      <c r="I162" s="11">
        <f t="shared" ca="1" si="8"/>
        <v>15</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85</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739</v>
      </c>
      <c r="J164" s="9" t="str">
        <f t="shared" ca="1" si="11"/>
        <v>NOT DUE</v>
      </c>
      <c r="K164" s="31"/>
      <c r="L164" s="10"/>
    </row>
    <row r="165" spans="1:12" ht="38.25" x14ac:dyDescent="0.25">
      <c r="A165" s="9" t="s">
        <v>2120</v>
      </c>
      <c r="B165" s="40" t="s">
        <v>1743</v>
      </c>
      <c r="C165" s="51" t="s">
        <v>1755</v>
      </c>
      <c r="D165" s="37" t="s">
        <v>1557</v>
      </c>
      <c r="E165" s="7">
        <v>41565</v>
      </c>
      <c r="F165" s="7">
        <f>F141</f>
        <v>44555</v>
      </c>
      <c r="G165" s="13"/>
      <c r="H165" s="8">
        <f>EDATE(F165-1,1)</f>
        <v>44585</v>
      </c>
      <c r="I165" s="11">
        <f t="shared" ca="1" si="10"/>
        <v>15</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85</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739</v>
      </c>
      <c r="J167" s="9" t="str">
        <f t="shared" ca="1" si="11"/>
        <v>NOT DUE</v>
      </c>
      <c r="K167" s="31"/>
      <c r="L167" s="10"/>
    </row>
    <row r="168" spans="1:12" ht="38.25" x14ac:dyDescent="0.25">
      <c r="A168" s="9" t="s">
        <v>2123</v>
      </c>
      <c r="B168" s="41" t="s">
        <v>1743</v>
      </c>
      <c r="C168" s="52" t="s">
        <v>1757</v>
      </c>
      <c r="D168" s="39" t="s">
        <v>1557</v>
      </c>
      <c r="E168" s="7">
        <v>41565</v>
      </c>
      <c r="F168" s="7">
        <f>F141</f>
        <v>44555</v>
      </c>
      <c r="G168" s="13"/>
      <c r="H168" s="8">
        <f>EDATE(F168-1,1)</f>
        <v>44585</v>
      </c>
      <c r="I168" s="11">
        <f t="shared" ca="1" si="10"/>
        <v>15</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85</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739</v>
      </c>
      <c r="J170" s="9" t="str">
        <f t="shared" ca="1" si="11"/>
        <v>NOT DUE</v>
      </c>
      <c r="K170" s="31"/>
      <c r="L170" s="10"/>
    </row>
    <row r="171" spans="1:12" ht="38.25" x14ac:dyDescent="0.25">
      <c r="A171" s="9" t="s">
        <v>2126</v>
      </c>
      <c r="B171" s="97" t="s">
        <v>1743</v>
      </c>
      <c r="C171" s="98" t="s">
        <v>1759</v>
      </c>
      <c r="D171" s="99" t="s">
        <v>1557</v>
      </c>
      <c r="E171" s="7">
        <v>41565</v>
      </c>
      <c r="F171" s="7">
        <f>F141</f>
        <v>44555</v>
      </c>
      <c r="G171" s="13"/>
      <c r="H171" s="8">
        <f>EDATE(F171-1,1)</f>
        <v>44585</v>
      </c>
      <c r="I171" s="11">
        <f t="shared" ca="1" si="10"/>
        <v>15</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85</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739</v>
      </c>
      <c r="J173" s="9" t="str">
        <f t="shared" ca="1" si="11"/>
        <v>NOT DUE</v>
      </c>
      <c r="K173" s="31"/>
      <c r="L173" s="10" t="s">
        <v>2420</v>
      </c>
    </row>
    <row r="174" spans="1:12" ht="38.25" x14ac:dyDescent="0.25">
      <c r="A174" s="9" t="s">
        <v>2129</v>
      </c>
      <c r="B174" s="41" t="s">
        <v>1743</v>
      </c>
      <c r="C174" s="52" t="s">
        <v>1761</v>
      </c>
      <c r="D174" s="39" t="s">
        <v>1557</v>
      </c>
      <c r="E174" s="7">
        <v>41565</v>
      </c>
      <c r="F174" s="7">
        <f>F141</f>
        <v>44555</v>
      </c>
      <c r="G174" s="13"/>
      <c r="H174" s="8">
        <f>EDATE(F174-1,1)</f>
        <v>44585</v>
      </c>
      <c r="I174" s="11">
        <f t="shared" ca="1" si="10"/>
        <v>15</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85</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739</v>
      </c>
      <c r="J176" s="9" t="str">
        <f t="shared" ca="1" si="11"/>
        <v>NOT DUE</v>
      </c>
      <c r="K176" s="31"/>
      <c r="L176" s="10"/>
    </row>
    <row r="177" spans="1:12" ht="38.25" x14ac:dyDescent="0.25">
      <c r="A177" s="9" t="s">
        <v>2132</v>
      </c>
      <c r="B177" s="40" t="s">
        <v>1743</v>
      </c>
      <c r="C177" s="51" t="s">
        <v>1761</v>
      </c>
      <c r="D177" s="37" t="s">
        <v>1557</v>
      </c>
      <c r="E177" s="7">
        <v>41565</v>
      </c>
      <c r="F177" s="7">
        <f>F141</f>
        <v>44555</v>
      </c>
      <c r="G177" s="13"/>
      <c r="H177" s="8">
        <f>EDATE(F177-1,1)</f>
        <v>44585</v>
      </c>
      <c r="I177" s="11">
        <f t="shared" ca="1" si="10"/>
        <v>15</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85</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739</v>
      </c>
      <c r="J179" s="9" t="str">
        <f t="shared" ca="1" si="11"/>
        <v>NOT DUE</v>
      </c>
      <c r="K179" s="31"/>
      <c r="L179" s="10"/>
    </row>
    <row r="180" spans="1:12" ht="38.25" x14ac:dyDescent="0.25">
      <c r="A180" s="9" t="s">
        <v>2135</v>
      </c>
      <c r="B180" s="41" t="s">
        <v>1743</v>
      </c>
      <c r="C180" s="52" t="s">
        <v>1761</v>
      </c>
      <c r="D180" s="39" t="s">
        <v>1557</v>
      </c>
      <c r="E180" s="7">
        <v>41565</v>
      </c>
      <c r="F180" s="7">
        <f>F141</f>
        <v>44555</v>
      </c>
      <c r="G180" s="13"/>
      <c r="H180" s="8">
        <f>EDATE(F180-1,1)</f>
        <v>44585</v>
      </c>
      <c r="I180" s="11">
        <f t="shared" ca="1" si="10"/>
        <v>15</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85</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739</v>
      </c>
      <c r="J182" s="9" t="str">
        <f t="shared" ca="1" si="11"/>
        <v>NOT DUE</v>
      </c>
      <c r="K182" s="31"/>
      <c r="L182" s="10"/>
    </row>
    <row r="183" spans="1:12" ht="38.25" x14ac:dyDescent="0.25">
      <c r="A183" s="9" t="s">
        <v>2138</v>
      </c>
      <c r="B183" s="40" t="s">
        <v>1743</v>
      </c>
      <c r="C183" s="51" t="s">
        <v>1761</v>
      </c>
      <c r="D183" s="37" t="s">
        <v>1557</v>
      </c>
      <c r="E183" s="7">
        <v>41565</v>
      </c>
      <c r="F183" s="7">
        <f>F141</f>
        <v>44555</v>
      </c>
      <c r="G183" s="13"/>
      <c r="H183" s="8">
        <f>EDATE(F183-1,1)</f>
        <v>44585</v>
      </c>
      <c r="I183" s="11">
        <f t="shared" ca="1" si="10"/>
        <v>15</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85</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739</v>
      </c>
      <c r="J185" s="9" t="str">
        <f t="shared" ca="1" si="11"/>
        <v>NOT DUE</v>
      </c>
      <c r="K185" s="31"/>
      <c r="L185" s="35"/>
    </row>
    <row r="186" spans="1:12" ht="25.5" x14ac:dyDescent="0.25">
      <c r="A186" s="9" t="s">
        <v>2141</v>
      </c>
      <c r="B186" s="38" t="s">
        <v>1763</v>
      </c>
      <c r="C186" s="52" t="s">
        <v>1674</v>
      </c>
      <c r="D186" s="39" t="s">
        <v>1557</v>
      </c>
      <c r="E186" s="7">
        <v>41565</v>
      </c>
      <c r="F186" s="7">
        <f>F27</f>
        <v>44555</v>
      </c>
      <c r="G186" s="13"/>
      <c r="H186" s="8">
        <f>EDATE(F186-1,1)</f>
        <v>44585</v>
      </c>
      <c r="I186" s="11">
        <f t="shared" ca="1" si="10"/>
        <v>15</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85</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739</v>
      </c>
      <c r="J188" s="9" t="str">
        <f t="shared" ca="1" si="11"/>
        <v>NOT DUE</v>
      </c>
      <c r="K188" s="31"/>
      <c r="L188" s="10" t="s">
        <v>2420</v>
      </c>
    </row>
    <row r="189" spans="1:12" ht="25.5" x14ac:dyDescent="0.25">
      <c r="A189" s="9" t="s">
        <v>2144</v>
      </c>
      <c r="B189" s="40" t="s">
        <v>1763</v>
      </c>
      <c r="C189" s="51" t="s">
        <v>1764</v>
      </c>
      <c r="D189" s="37" t="s">
        <v>1557</v>
      </c>
      <c r="E189" s="7">
        <v>41565</v>
      </c>
      <c r="F189" s="7">
        <f>F27</f>
        <v>44555</v>
      </c>
      <c r="G189" s="13"/>
      <c r="H189" s="8">
        <f>EDATE(F189-1,1)</f>
        <v>44585</v>
      </c>
      <c r="I189" s="11">
        <f t="shared" ca="1" si="10"/>
        <v>15</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85</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739</v>
      </c>
      <c r="J191" s="9" t="str">
        <f t="shared" ca="1" si="11"/>
        <v>NOT DUE</v>
      </c>
      <c r="K191" s="31"/>
      <c r="L191" s="10"/>
    </row>
    <row r="192" spans="1:12" ht="25.5" x14ac:dyDescent="0.25">
      <c r="A192" s="9" t="s">
        <v>2147</v>
      </c>
      <c r="B192" s="38" t="s">
        <v>1763</v>
      </c>
      <c r="C192" s="52" t="s">
        <v>1766</v>
      </c>
      <c r="D192" s="39" t="s">
        <v>1557</v>
      </c>
      <c r="E192" s="7">
        <v>41565</v>
      </c>
      <c r="F192" s="7">
        <f>F27</f>
        <v>44555</v>
      </c>
      <c r="G192" s="13"/>
      <c r="H192" s="8">
        <f>EDATE(F192-1,1)</f>
        <v>44585</v>
      </c>
      <c r="I192" s="11">
        <f t="shared" ca="1" si="10"/>
        <v>15</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85</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739</v>
      </c>
      <c r="J194" s="9" t="str">
        <f t="shared" ca="1" si="11"/>
        <v>NOT DUE</v>
      </c>
      <c r="K194" s="31"/>
      <c r="L194" s="10"/>
    </row>
    <row r="195" spans="1:12" ht="25.5" x14ac:dyDescent="0.25">
      <c r="A195" s="9" t="s">
        <v>2150</v>
      </c>
      <c r="B195" s="97" t="s">
        <v>1763</v>
      </c>
      <c r="C195" s="98" t="s">
        <v>1768</v>
      </c>
      <c r="D195" s="37" t="s">
        <v>1557</v>
      </c>
      <c r="E195" s="7">
        <v>41565</v>
      </c>
      <c r="F195" s="7">
        <f>F27</f>
        <v>44555</v>
      </c>
      <c r="G195" s="13"/>
      <c r="H195" s="8">
        <f>EDATE(F195-1,1)</f>
        <v>44585</v>
      </c>
      <c r="I195" s="11">
        <f t="shared" ca="1" si="10"/>
        <v>15</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85</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739</v>
      </c>
      <c r="J197" s="9" t="str">
        <f t="shared" ca="1" si="11"/>
        <v>NOT DUE</v>
      </c>
      <c r="K197" s="31"/>
      <c r="L197" s="35"/>
    </row>
    <row r="198" spans="1:12" ht="30.75" customHeight="1" x14ac:dyDescent="0.25">
      <c r="A198" s="9" t="s">
        <v>2153</v>
      </c>
      <c r="B198" s="38" t="s">
        <v>1763</v>
      </c>
      <c r="C198" s="52" t="s">
        <v>1770</v>
      </c>
      <c r="D198" s="39" t="s">
        <v>1557</v>
      </c>
      <c r="E198" s="7">
        <v>41565</v>
      </c>
      <c r="F198" s="7">
        <f>F27</f>
        <v>44555</v>
      </c>
      <c r="G198" s="13"/>
      <c r="H198" s="8">
        <f>EDATE(F198-1,1)</f>
        <v>44585</v>
      </c>
      <c r="I198" s="11">
        <f t="shared" ca="1" si="10"/>
        <v>15</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85</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739</v>
      </c>
      <c r="J200" s="9" t="str">
        <f t="shared" ca="1" si="11"/>
        <v>NOT DUE</v>
      </c>
      <c r="K200" s="31"/>
      <c r="L200" s="10"/>
    </row>
    <row r="201" spans="1:12" ht="25.5" x14ac:dyDescent="0.25">
      <c r="A201" s="9" t="s">
        <v>2156</v>
      </c>
      <c r="B201" s="40" t="s">
        <v>1763</v>
      </c>
      <c r="C201" s="51" t="s">
        <v>1770</v>
      </c>
      <c r="D201" s="37" t="s">
        <v>1557</v>
      </c>
      <c r="E201" s="7">
        <v>41565</v>
      </c>
      <c r="F201" s="7">
        <f>F27</f>
        <v>44555</v>
      </c>
      <c r="G201" s="13"/>
      <c r="H201" s="8">
        <f>EDATE(F201-1,1)</f>
        <v>44585</v>
      </c>
      <c r="I201" s="11">
        <f t="shared" ca="1" si="10"/>
        <v>15</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85</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739</v>
      </c>
      <c r="J203" s="9" t="str">
        <f t="shared" ca="1" si="11"/>
        <v>NOT DUE</v>
      </c>
      <c r="K203" s="31"/>
      <c r="L203" s="10"/>
    </row>
    <row r="204" spans="1:12" ht="38.25" x14ac:dyDescent="0.25">
      <c r="A204" s="9" t="s">
        <v>2159</v>
      </c>
      <c r="B204" s="38" t="s">
        <v>1774</v>
      </c>
      <c r="C204" s="52" t="s">
        <v>1772</v>
      </c>
      <c r="D204" s="39" t="s">
        <v>1557</v>
      </c>
      <c r="E204" s="7">
        <v>41565</v>
      </c>
      <c r="F204" s="7">
        <f>F141</f>
        <v>44555</v>
      </c>
      <c r="G204" s="13"/>
      <c r="H204" s="8">
        <f>EDATE(F204-1,1)</f>
        <v>44585</v>
      </c>
      <c r="I204" s="11">
        <f t="shared" ca="1" si="10"/>
        <v>15</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85</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306</v>
      </c>
      <c r="J206" s="9" t="str">
        <f t="shared" ca="1" si="11"/>
        <v>NOT DUE</v>
      </c>
      <c r="K206" s="31"/>
      <c r="L206" s="10" t="s">
        <v>2430</v>
      </c>
    </row>
    <row r="207" spans="1:12" ht="38.25" x14ac:dyDescent="0.25">
      <c r="A207" s="9" t="s">
        <v>2162</v>
      </c>
      <c r="B207" s="36" t="s">
        <v>1774</v>
      </c>
      <c r="C207" s="51" t="s">
        <v>1775</v>
      </c>
      <c r="D207" s="37" t="s">
        <v>1557</v>
      </c>
      <c r="E207" s="7">
        <v>41565</v>
      </c>
      <c r="F207" s="7">
        <f>F141</f>
        <v>44555</v>
      </c>
      <c r="G207" s="13"/>
      <c r="H207" s="8">
        <f>EDATE(F207-1,1)</f>
        <v>44585</v>
      </c>
      <c r="I207" s="11">
        <f t="shared" ca="1" si="10"/>
        <v>15</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85</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306</v>
      </c>
      <c r="J209" s="9" t="str">
        <f t="shared" ca="1" si="11"/>
        <v>NOT DUE</v>
      </c>
      <c r="K209" s="31"/>
      <c r="L209" s="10" t="s">
        <v>2430</v>
      </c>
    </row>
    <row r="212" spans="1:12" ht="24" customHeight="1" x14ac:dyDescent="0.25">
      <c r="B212" t="s">
        <v>2413</v>
      </c>
      <c r="G212" t="s">
        <v>2418</v>
      </c>
    </row>
    <row r="213" spans="1:12" x14ac:dyDescent="0.25">
      <c r="C213" s="91" t="s">
        <v>3268</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136</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136</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136</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136</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4"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91</v>
      </c>
      <c r="B10" s="31" t="s">
        <v>33</v>
      </c>
      <c r="C10" s="31" t="s">
        <v>34</v>
      </c>
      <c r="D10" s="20" t="s">
        <v>2</v>
      </c>
      <c r="E10" s="7">
        <v>41565</v>
      </c>
      <c r="F10" s="7">
        <v>44557</v>
      </c>
      <c r="G10" s="7"/>
      <c r="H10" s="8">
        <f>EDATE(F10-1,1)</f>
        <v>44587</v>
      </c>
      <c r="I10" s="11">
        <f t="shared" ca="1" si="0"/>
        <v>17</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251</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251</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251</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251</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251</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251</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68</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251</v>
      </c>
      <c r="J44" s="9" t="str">
        <f t="shared" ca="1" si="1"/>
        <v>NOT DUE</v>
      </c>
      <c r="K44" s="14"/>
      <c r="L44" s="10"/>
    </row>
    <row r="45" spans="1:12" x14ac:dyDescent="0.25">
      <c r="A45" s="9" t="s">
        <v>2271</v>
      </c>
      <c r="B45" s="31" t="s">
        <v>2269</v>
      </c>
      <c r="C45" s="58" t="s">
        <v>2270</v>
      </c>
      <c r="D45" s="60" t="s">
        <v>589</v>
      </c>
      <c r="E45" s="7">
        <v>41565</v>
      </c>
      <c r="F45" s="7">
        <v>44569</v>
      </c>
      <c r="G45" s="7"/>
      <c r="H45" s="8">
        <f>DATE(YEAR(F45),MONTH(F45),DAY(F45)+7)</f>
        <v>44576</v>
      </c>
      <c r="I45" s="11">
        <f t="shared" ca="1" si="0"/>
        <v>6</v>
      </c>
      <c r="J45" s="9" t="str">
        <f t="shared" ca="1" si="1"/>
        <v>NOT DUE</v>
      </c>
      <c r="K45" s="29"/>
      <c r="L45" s="61"/>
    </row>
    <row r="46" spans="1:12" ht="21.75" customHeight="1" x14ac:dyDescent="0.25">
      <c r="A46" s="9" t="s">
        <v>2274</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3157</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136</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136</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136</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136</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136</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136</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136</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136</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136</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136</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136</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136</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136</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136</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136</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136</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136</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136</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136</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136</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136</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136</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136</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136</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136</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136</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136</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136</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136</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136</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136</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136</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174</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174</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174</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174</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4"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132</v>
      </c>
      <c r="B10" s="31" t="s">
        <v>33</v>
      </c>
      <c r="C10" s="31" t="s">
        <v>34</v>
      </c>
      <c r="D10" s="20" t="s">
        <v>2</v>
      </c>
      <c r="E10" s="7">
        <v>41565</v>
      </c>
      <c r="F10" s="7">
        <f>'No.1 Hatch Cover'!F10</f>
        <v>44557</v>
      </c>
      <c r="G10" s="13"/>
      <c r="H10" s="8">
        <f>EDATE(F10-1,1)</f>
        <v>44587</v>
      </c>
      <c r="I10" s="11">
        <f t="shared" ca="1" si="0"/>
        <v>17</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251</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251</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251</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251</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251</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251</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67</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251</v>
      </c>
      <c r="J44" s="9" t="str">
        <f t="shared" ca="1" si="1"/>
        <v>NOT DUE</v>
      </c>
      <c r="K44" s="14"/>
      <c r="L44" s="10"/>
    </row>
    <row r="45" spans="1:12" x14ac:dyDescent="0.25">
      <c r="A45" s="9" t="s">
        <v>3160</v>
      </c>
      <c r="B45" s="31" t="s">
        <v>2269</v>
      </c>
      <c r="C45" s="58" t="s">
        <v>2270</v>
      </c>
      <c r="D45" s="60" t="s">
        <v>589</v>
      </c>
      <c r="E45" s="7">
        <v>41565</v>
      </c>
      <c r="F45" s="7">
        <f>'No.1 Hatch Cover'!F45</f>
        <v>44569</v>
      </c>
      <c r="G45" s="7"/>
      <c r="H45" s="8">
        <f>DATE(YEAR(F45),MONTH(F45),DAY(F45)+7)</f>
        <v>44576</v>
      </c>
      <c r="I45" s="11">
        <f t="shared" ca="1" si="0"/>
        <v>6</v>
      </c>
      <c r="J45" s="9" t="str">
        <f t="shared" ca="1" si="1"/>
        <v>NOT DUE</v>
      </c>
      <c r="K45" s="29"/>
      <c r="L45" s="61"/>
    </row>
    <row r="46" spans="1:12" x14ac:dyDescent="0.25">
      <c r="A46" s="9" t="s">
        <v>3161</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3162</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174</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174</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175</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175</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175</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175</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175</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175</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175</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175</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175</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175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175</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175</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175</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175</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175</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175</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175</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175</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175</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175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175</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175</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175</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175</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175</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175</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175</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175</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175</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175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175</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175</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175</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175</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175</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175</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175</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175</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175</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175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174</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174</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174</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174</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174</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174</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174</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174</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174</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174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175</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175</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175</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175</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175</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175</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175</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175</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175</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175</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138</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138</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138</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138</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138</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138</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138</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138</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138</v>
      </c>
      <c r="J16" s="9" t="str">
        <f t="shared" ca="1" si="2"/>
        <v>NOT DUE</v>
      </c>
      <c r="K16" s="31"/>
      <c r="L16" s="10"/>
    </row>
    <row r="21" spans="2:9" x14ac:dyDescent="0.25">
      <c r="B21" t="s">
        <v>2413</v>
      </c>
      <c r="G21" t="s">
        <v>2418</v>
      </c>
    </row>
    <row r="22" spans="2:9" x14ac:dyDescent="0.25">
      <c r="C22" s="135" t="s">
        <v>3272</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2"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178</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178</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178</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178</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178</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178</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178</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178</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178</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170</v>
      </c>
      <c r="B10" s="31" t="s">
        <v>33</v>
      </c>
      <c r="C10" s="31" t="s">
        <v>34</v>
      </c>
      <c r="D10" s="20" t="s">
        <v>2</v>
      </c>
      <c r="E10" s="7">
        <v>41565</v>
      </c>
      <c r="F10" s="7">
        <f>'No.1 Hatch Cover'!F10</f>
        <v>44557</v>
      </c>
      <c r="G10" s="13"/>
      <c r="H10" s="8">
        <f>EDATE(F10-1,1)</f>
        <v>44587</v>
      </c>
      <c r="I10" s="11">
        <f t="shared" ca="1" si="0"/>
        <v>17</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251</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251</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251</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251</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251</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251</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67</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251</v>
      </c>
      <c r="J44" s="9" t="str">
        <f t="shared" ca="1" si="1"/>
        <v>NOT DUE</v>
      </c>
      <c r="K44" s="14"/>
      <c r="L44" s="10"/>
    </row>
    <row r="45" spans="1:12" ht="24" customHeight="1" x14ac:dyDescent="0.25">
      <c r="A45" s="9" t="s">
        <v>3164</v>
      </c>
      <c r="B45" s="31" t="s">
        <v>2269</v>
      </c>
      <c r="C45" s="58" t="s">
        <v>2270</v>
      </c>
      <c r="D45" s="60" t="s">
        <v>589</v>
      </c>
      <c r="E45" s="7">
        <v>41565</v>
      </c>
      <c r="F45" s="7">
        <f>'No.2 Hatch Cover'!F45</f>
        <v>44569</v>
      </c>
      <c r="G45" s="7"/>
      <c r="H45" s="8">
        <f>DATE(YEAR(F45),MONTH(F45),DAY(F45)+7)</f>
        <v>44576</v>
      </c>
      <c r="I45" s="11">
        <f t="shared" ca="1" si="0"/>
        <v>6</v>
      </c>
      <c r="J45" s="9" t="str">
        <f t="shared" ca="1" si="1"/>
        <v>NOT DUE</v>
      </c>
      <c r="K45" s="29"/>
      <c r="L45" s="61"/>
    </row>
    <row r="46" spans="1:12" x14ac:dyDescent="0.25">
      <c r="A46" s="9" t="s">
        <v>3165</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3166</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122</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122</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122</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122</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122</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122</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122</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122</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122</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128</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128</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128</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128</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128</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128</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128</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128</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128</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87</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87</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87</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87</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87</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87</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87</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87</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87</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94</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94</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94</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94</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94</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94</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94</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94</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94</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44558</v>
      </c>
      <c r="G8" s="7"/>
      <c r="H8" s="8">
        <f>EDATE(F8-1,1)</f>
        <v>44588</v>
      </c>
      <c r="I8" s="11">
        <f ca="1">IF(ISBLANK(H8),"",H8-DATE(YEAR(NOW()),MONTH(NOW()),DAY(NOW())))</f>
        <v>18</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44558</v>
      </c>
      <c r="G8" s="7"/>
      <c r="H8" s="8">
        <f>EDATE(F8-1,1)</f>
        <v>44588</v>
      </c>
      <c r="I8" s="11">
        <f ca="1">IF(ISBLANK(H8),"",H8-DATE(YEAR(NOW()),MONTH(NOW()),DAY(NOW())))</f>
        <v>18</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44558</v>
      </c>
      <c r="G8" s="7"/>
      <c r="H8" s="8">
        <f>EDATE(F8-1,1)</f>
        <v>44588</v>
      </c>
      <c r="I8" s="11">
        <f ca="1">IF(ISBLANK(H8),"",H8-DATE(YEAR(NOW()),MONTH(NOW()),DAY(NOW())))</f>
        <v>18</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44558</v>
      </c>
      <c r="G8" s="7"/>
      <c r="H8" s="8">
        <f>EDATE(F8-1,1)</f>
        <v>44588</v>
      </c>
      <c r="I8" s="11">
        <f ca="1">IF(ISBLANK(H8),"",H8-DATE(YEAR(NOW()),MONTH(NOW()),DAY(NOW())))</f>
        <v>18</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44558</v>
      </c>
      <c r="G8" s="7"/>
      <c r="H8" s="8">
        <f>EDATE(F8-1,1)</f>
        <v>44588</v>
      </c>
      <c r="I8" s="11">
        <f ca="1">IF(ISBLANK(H8),"",H8-DATE(YEAR(NOW()),MONTH(NOW()),DAY(NOW())))</f>
        <v>18</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44547</v>
      </c>
      <c r="G8" s="7"/>
      <c r="H8" s="8">
        <f>EDATE(F8-1,1)</f>
        <v>44577</v>
      </c>
      <c r="I8" s="11">
        <f t="shared" ref="I8:I16" ca="1" si="0">IF(ISBLANK(H8),"",H8-DATE(YEAR(NOW()),MONTH(NOW()),DAY(NOW())))</f>
        <v>7</v>
      </c>
      <c r="J8" s="9" t="str">
        <f t="shared" ref="J8:J16" ca="1" si="1">IF(I8="","",IF(I8&lt;0,"OVERDUE","NOT DUE"))</f>
        <v>NOT DUE</v>
      </c>
      <c r="K8" s="31"/>
      <c r="L8" s="10"/>
    </row>
    <row r="9" spans="1:12" x14ac:dyDescent="0.25">
      <c r="A9" s="9" t="s">
        <v>2179</v>
      </c>
      <c r="B9" s="31" t="s">
        <v>2175</v>
      </c>
      <c r="C9" s="31" t="s">
        <v>2172</v>
      </c>
      <c r="D9" s="20" t="s">
        <v>1667</v>
      </c>
      <c r="E9" s="7">
        <v>41565</v>
      </c>
      <c r="F9" s="7">
        <f>F8</f>
        <v>44547</v>
      </c>
      <c r="G9" s="7"/>
      <c r="H9" s="8">
        <f>EDATE(F9-1,1)</f>
        <v>44577</v>
      </c>
      <c r="I9" s="11">
        <f t="shared" ca="1" si="0"/>
        <v>7</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630</v>
      </c>
      <c r="J10" s="9" t="str">
        <f t="shared" ca="1" si="1"/>
        <v>NOT DUE</v>
      </c>
      <c r="K10" s="31"/>
      <c r="L10" s="10"/>
    </row>
    <row r="11" spans="1:12" x14ac:dyDescent="0.25">
      <c r="A11" s="9" t="s">
        <v>2181</v>
      </c>
      <c r="B11" s="31" t="s">
        <v>2176</v>
      </c>
      <c r="C11" s="31" t="s">
        <v>2171</v>
      </c>
      <c r="D11" s="20" t="s">
        <v>1667</v>
      </c>
      <c r="E11" s="7">
        <v>41565</v>
      </c>
      <c r="F11" s="7">
        <f>F9</f>
        <v>44547</v>
      </c>
      <c r="G11" s="7"/>
      <c r="H11" s="8">
        <f>EDATE(F11-1,1)</f>
        <v>44577</v>
      </c>
      <c r="I11" s="11">
        <f t="shared" ca="1" si="0"/>
        <v>7</v>
      </c>
      <c r="J11" s="9" t="str">
        <f t="shared" ca="1" si="1"/>
        <v>NOT DUE</v>
      </c>
      <c r="K11" s="31"/>
      <c r="L11" s="10"/>
    </row>
    <row r="12" spans="1:12" x14ac:dyDescent="0.25">
      <c r="A12" s="9" t="s">
        <v>2182</v>
      </c>
      <c r="B12" s="31" t="s">
        <v>2176</v>
      </c>
      <c r="C12" s="31" t="s">
        <v>2172</v>
      </c>
      <c r="D12" s="20" t="s">
        <v>1667</v>
      </c>
      <c r="E12" s="7">
        <v>41565</v>
      </c>
      <c r="F12" s="7">
        <f>F11</f>
        <v>44547</v>
      </c>
      <c r="G12" s="7"/>
      <c r="H12" s="8">
        <f>EDATE(F12-1,1)</f>
        <v>44577</v>
      </c>
      <c r="I12" s="11">
        <f t="shared" ca="1" si="0"/>
        <v>7</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630</v>
      </c>
      <c r="J13" s="9" t="str">
        <f t="shared" ca="1" si="1"/>
        <v>NOT DUE</v>
      </c>
      <c r="K13" s="31"/>
      <c r="L13" s="10"/>
    </row>
    <row r="14" spans="1:12" x14ac:dyDescent="0.25">
      <c r="A14" s="9" t="s">
        <v>2184</v>
      </c>
      <c r="B14" s="31" t="s">
        <v>2177</v>
      </c>
      <c r="C14" s="31" t="s">
        <v>2171</v>
      </c>
      <c r="D14" s="20" t="s">
        <v>1667</v>
      </c>
      <c r="E14" s="7">
        <v>41565</v>
      </c>
      <c r="F14" s="7">
        <f>F11</f>
        <v>44547</v>
      </c>
      <c r="G14" s="7"/>
      <c r="H14" s="8">
        <f>EDATE(F14-1,1)</f>
        <v>44577</v>
      </c>
      <c r="I14" s="11">
        <f t="shared" ca="1" si="0"/>
        <v>7</v>
      </c>
      <c r="J14" s="9" t="str">
        <f t="shared" ca="1" si="1"/>
        <v>NOT DUE</v>
      </c>
      <c r="K14" s="31"/>
      <c r="L14" s="10"/>
    </row>
    <row r="15" spans="1:12" x14ac:dyDescent="0.25">
      <c r="A15" s="9" t="s">
        <v>2185</v>
      </c>
      <c r="B15" s="31" t="s">
        <v>2177</v>
      </c>
      <c r="C15" s="31" t="s">
        <v>2172</v>
      </c>
      <c r="D15" s="20" t="s">
        <v>1667</v>
      </c>
      <c r="E15" s="7">
        <v>41565</v>
      </c>
      <c r="F15" s="7">
        <f>F14</f>
        <v>44547</v>
      </c>
      <c r="G15" s="7"/>
      <c r="H15" s="8">
        <f>EDATE(F15-1,1)</f>
        <v>44577</v>
      </c>
      <c r="I15" s="11">
        <f t="shared" ca="1" si="0"/>
        <v>7</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630</v>
      </c>
      <c r="J16" s="9" t="str">
        <f t="shared" ca="1" si="1"/>
        <v>NOT DUE</v>
      </c>
      <c r="K16" s="31"/>
      <c r="L16" s="10" t="s">
        <v>3262</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208</v>
      </c>
      <c r="B10" s="31" t="s">
        <v>33</v>
      </c>
      <c r="C10" s="31" t="s">
        <v>34</v>
      </c>
      <c r="D10" s="20" t="s">
        <v>2</v>
      </c>
      <c r="E10" s="7">
        <v>41565</v>
      </c>
      <c r="F10" s="7">
        <f>'No.3 Hatch Cover'!F10</f>
        <v>44557</v>
      </c>
      <c r="G10" s="13"/>
      <c r="H10" s="8">
        <f>EDATE(F10-1,1)</f>
        <v>44587</v>
      </c>
      <c r="I10" s="11">
        <f t="shared" ca="1" si="0"/>
        <v>17</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251</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251</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251</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251</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251</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251</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67</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251</v>
      </c>
      <c r="J44" s="9" t="str">
        <f t="shared" ca="1" si="1"/>
        <v>NOT DUE</v>
      </c>
      <c r="K44" s="14"/>
      <c r="L44" s="10"/>
    </row>
    <row r="45" spans="1:12" x14ac:dyDescent="0.25">
      <c r="A45" s="9" t="s">
        <v>3168</v>
      </c>
      <c r="B45" s="31" t="s">
        <v>2269</v>
      </c>
      <c r="C45" s="58" t="s">
        <v>2270</v>
      </c>
      <c r="D45" s="60" t="s">
        <v>589</v>
      </c>
      <c r="E45" s="7">
        <v>41565</v>
      </c>
      <c r="F45" s="7">
        <f>'No.3 Hatch Cover'!F45</f>
        <v>44569</v>
      </c>
      <c r="G45" s="7"/>
      <c r="H45" s="8">
        <f>DATE(YEAR(F45),MONTH(F45),DAY(F45)+7)</f>
        <v>44576</v>
      </c>
      <c r="I45" s="11">
        <f t="shared" ca="1" si="0"/>
        <v>6</v>
      </c>
      <c r="J45" s="9" t="str">
        <f t="shared" ca="1" si="1"/>
        <v>NOT DUE</v>
      </c>
      <c r="K45" s="29"/>
      <c r="L45" s="61"/>
    </row>
    <row r="46" spans="1:12" x14ac:dyDescent="0.25">
      <c r="A46" s="9" t="s">
        <v>3169</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3170</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44558</v>
      </c>
      <c r="G8" s="7"/>
      <c r="H8" s="8">
        <f>EDATE(F8-1,1)</f>
        <v>44588</v>
      </c>
      <c r="I8" s="11">
        <f ca="1">IF(ISBLANK(H8),"",H8-DATE(YEAR(NOW()),MONTH(NOW()),DAY(NOW())))</f>
        <v>18</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44558</v>
      </c>
      <c r="G8" s="7"/>
      <c r="H8" s="8">
        <f>EDATE(F8-1,1)</f>
        <v>44588</v>
      </c>
      <c r="I8" s="11">
        <f ca="1">IF(ISBLANK(H8),"",H8-DATE(YEAR(NOW()),MONTH(NOW()),DAY(NOW())))</f>
        <v>18</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F21" sqref="F2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44541</v>
      </c>
      <c r="G8" s="7"/>
      <c r="H8" s="8">
        <f t="shared" ref="H8:H19" si="0">EDATE(F8-1,1)</f>
        <v>44571</v>
      </c>
      <c r="I8" s="11">
        <f t="shared" ref="I8:I21" ca="1" si="1">IF(ISBLANK(H8),"",H8-DATE(YEAR(NOW()),MONTH(NOW()),DAY(NOW())))</f>
        <v>1</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44541</v>
      </c>
      <c r="G9" s="7"/>
      <c r="H9" s="8">
        <f t="shared" si="0"/>
        <v>44571</v>
      </c>
      <c r="I9" s="11">
        <f t="shared" ca="1" si="1"/>
        <v>1</v>
      </c>
      <c r="J9" s="9" t="str">
        <f t="shared" ca="1" si="2"/>
        <v>NOT DUE</v>
      </c>
      <c r="K9" s="31"/>
      <c r="L9" s="35"/>
    </row>
    <row r="10" spans="1:12" x14ac:dyDescent="0.25">
      <c r="A10" s="9" t="s">
        <v>3134</v>
      </c>
      <c r="B10" s="31" t="s">
        <v>1571</v>
      </c>
      <c r="C10" s="31" t="s">
        <v>1830</v>
      </c>
      <c r="D10" s="20" t="s">
        <v>1557</v>
      </c>
      <c r="E10" s="7">
        <v>41565</v>
      </c>
      <c r="F10" s="7">
        <f t="shared" si="3"/>
        <v>44541</v>
      </c>
      <c r="G10" s="7"/>
      <c r="H10" s="8">
        <f t="shared" si="0"/>
        <v>44571</v>
      </c>
      <c r="I10" s="11">
        <f t="shared" ca="1" si="1"/>
        <v>1</v>
      </c>
      <c r="J10" s="9" t="str">
        <f t="shared" ca="1" si="2"/>
        <v>NOT DUE</v>
      </c>
      <c r="K10" s="31"/>
      <c r="L10" s="10"/>
    </row>
    <row r="11" spans="1:12" ht="25.5" x14ac:dyDescent="0.25">
      <c r="A11" s="9" t="s">
        <v>3133</v>
      </c>
      <c r="B11" s="31" t="s">
        <v>1572</v>
      </c>
      <c r="C11" s="31" t="s">
        <v>1873</v>
      </c>
      <c r="D11" s="20" t="s">
        <v>1557</v>
      </c>
      <c r="E11" s="7">
        <v>41565</v>
      </c>
      <c r="F11" s="7">
        <f t="shared" si="3"/>
        <v>44541</v>
      </c>
      <c r="G11" s="7"/>
      <c r="H11" s="8">
        <f t="shared" si="0"/>
        <v>44571</v>
      </c>
      <c r="I11" s="11">
        <f t="shared" ca="1" si="1"/>
        <v>1</v>
      </c>
      <c r="J11" s="9" t="str">
        <f t="shared" ca="1" si="2"/>
        <v>NOT DUE</v>
      </c>
      <c r="K11" s="31"/>
      <c r="L11" s="35"/>
    </row>
    <row r="12" spans="1:12" ht="25.5" x14ac:dyDescent="0.25">
      <c r="A12" s="9" t="s">
        <v>3132</v>
      </c>
      <c r="B12" s="31" t="s">
        <v>1573</v>
      </c>
      <c r="C12" s="31" t="s">
        <v>1831</v>
      </c>
      <c r="D12" s="20" t="s">
        <v>1557</v>
      </c>
      <c r="E12" s="7">
        <v>41565</v>
      </c>
      <c r="F12" s="7">
        <f t="shared" si="3"/>
        <v>44541</v>
      </c>
      <c r="G12" s="7"/>
      <c r="H12" s="8">
        <f t="shared" si="0"/>
        <v>44571</v>
      </c>
      <c r="I12" s="11">
        <f t="shared" ca="1" si="1"/>
        <v>1</v>
      </c>
      <c r="J12" s="9" t="str">
        <f t="shared" ca="1" si="2"/>
        <v>NOT DUE</v>
      </c>
      <c r="K12" s="31"/>
      <c r="L12" s="10"/>
    </row>
    <row r="13" spans="1:12" ht="25.5" x14ac:dyDescent="0.25">
      <c r="A13" s="9" t="s">
        <v>3131</v>
      </c>
      <c r="B13" s="31" t="s">
        <v>1574</v>
      </c>
      <c r="C13" s="31" t="s">
        <v>1832</v>
      </c>
      <c r="D13" s="20" t="s">
        <v>1557</v>
      </c>
      <c r="E13" s="7">
        <v>41565</v>
      </c>
      <c r="F13" s="7">
        <f t="shared" si="3"/>
        <v>44541</v>
      </c>
      <c r="G13" s="7"/>
      <c r="H13" s="8">
        <f t="shared" si="0"/>
        <v>44571</v>
      </c>
      <c r="I13" s="11">
        <f t="shared" ca="1" si="1"/>
        <v>1</v>
      </c>
      <c r="J13" s="9" t="str">
        <f t="shared" ca="1" si="2"/>
        <v>NOT DUE</v>
      </c>
      <c r="K13" s="31"/>
      <c r="L13" s="10"/>
    </row>
    <row r="14" spans="1:12" ht="25.5" x14ac:dyDescent="0.25">
      <c r="A14" s="9" t="s">
        <v>3130</v>
      </c>
      <c r="B14" s="31" t="s">
        <v>1575</v>
      </c>
      <c r="C14" s="31" t="s">
        <v>1833</v>
      </c>
      <c r="D14" s="20" t="s">
        <v>1557</v>
      </c>
      <c r="E14" s="7">
        <v>41565</v>
      </c>
      <c r="F14" s="7">
        <f t="shared" si="3"/>
        <v>44541</v>
      </c>
      <c r="G14" s="7"/>
      <c r="H14" s="8">
        <f t="shared" si="0"/>
        <v>44571</v>
      </c>
      <c r="I14" s="11" t="s">
        <v>3224</v>
      </c>
      <c r="J14" s="9" t="s">
        <v>3224</v>
      </c>
      <c r="K14" s="31"/>
      <c r="L14" s="10"/>
    </row>
    <row r="15" spans="1:12" ht="25.5" x14ac:dyDescent="0.25">
      <c r="A15" s="9" t="s">
        <v>3129</v>
      </c>
      <c r="B15" s="31" t="s">
        <v>1576</v>
      </c>
      <c r="C15" s="31" t="s">
        <v>1833</v>
      </c>
      <c r="D15" s="20" t="s">
        <v>1557</v>
      </c>
      <c r="E15" s="7">
        <v>41565</v>
      </c>
      <c r="F15" s="7">
        <f t="shared" si="3"/>
        <v>44541</v>
      </c>
      <c r="G15" s="7"/>
      <c r="H15" s="8">
        <f t="shared" si="0"/>
        <v>44571</v>
      </c>
      <c r="I15" s="11">
        <f t="shared" ca="1" si="1"/>
        <v>1</v>
      </c>
      <c r="J15" s="9" t="str">
        <f t="shared" ca="1" si="2"/>
        <v>NOT DUE</v>
      </c>
      <c r="K15" s="31"/>
      <c r="L15" s="10"/>
    </row>
    <row r="16" spans="1:12" x14ac:dyDescent="0.25">
      <c r="A16" s="9" t="s">
        <v>3128</v>
      </c>
      <c r="B16" s="31" t="s">
        <v>1577</v>
      </c>
      <c r="C16" s="31" t="s">
        <v>1797</v>
      </c>
      <c r="D16" s="20" t="s">
        <v>1557</v>
      </c>
      <c r="E16" s="7">
        <v>41565</v>
      </c>
      <c r="F16" s="7">
        <f t="shared" si="3"/>
        <v>44541</v>
      </c>
      <c r="G16" s="7"/>
      <c r="H16" s="8">
        <f t="shared" si="0"/>
        <v>44571</v>
      </c>
      <c r="I16" s="11">
        <f t="shared" ca="1" si="1"/>
        <v>1</v>
      </c>
      <c r="J16" s="9" t="str">
        <f t="shared" ca="1" si="2"/>
        <v>NOT DUE</v>
      </c>
      <c r="K16" s="31"/>
      <c r="L16" s="10"/>
    </row>
    <row r="17" spans="1:12" ht="25.5" x14ac:dyDescent="0.25">
      <c r="A17" s="9" t="s">
        <v>3127</v>
      </c>
      <c r="B17" s="31" t="s">
        <v>1578</v>
      </c>
      <c r="C17" s="31" t="s">
        <v>1833</v>
      </c>
      <c r="D17" s="20" t="s">
        <v>1557</v>
      </c>
      <c r="E17" s="7">
        <v>41565</v>
      </c>
      <c r="F17" s="7">
        <f t="shared" si="3"/>
        <v>44541</v>
      </c>
      <c r="G17" s="7"/>
      <c r="H17" s="8">
        <f t="shared" si="0"/>
        <v>44571</v>
      </c>
      <c r="I17" s="11">
        <f t="shared" ca="1" si="1"/>
        <v>1</v>
      </c>
      <c r="J17" s="9" t="str">
        <f t="shared" ca="1" si="2"/>
        <v>NOT DUE</v>
      </c>
      <c r="K17" s="31"/>
      <c r="L17" s="10"/>
    </row>
    <row r="18" spans="1:12" ht="25.5" x14ac:dyDescent="0.25">
      <c r="A18" s="9" t="s">
        <v>3126</v>
      </c>
      <c r="B18" s="31" t="s">
        <v>1579</v>
      </c>
      <c r="C18" s="31" t="s">
        <v>1833</v>
      </c>
      <c r="D18" s="20" t="s">
        <v>1557</v>
      </c>
      <c r="E18" s="7">
        <v>41565</v>
      </c>
      <c r="F18" s="7">
        <f>F16</f>
        <v>44541</v>
      </c>
      <c r="G18" s="7"/>
      <c r="H18" s="8">
        <f t="shared" si="0"/>
        <v>44571</v>
      </c>
      <c r="I18" s="11">
        <f t="shared" ca="1" si="1"/>
        <v>1</v>
      </c>
      <c r="J18" s="9" t="str">
        <f t="shared" ca="1" si="2"/>
        <v>NOT DUE</v>
      </c>
      <c r="K18" s="31"/>
      <c r="L18" s="10"/>
    </row>
    <row r="19" spans="1:12" ht="25.5" x14ac:dyDescent="0.25">
      <c r="A19" s="9" t="s">
        <v>3125</v>
      </c>
      <c r="B19" s="31" t="s">
        <v>1580</v>
      </c>
      <c r="C19" s="31" t="s">
        <v>1798</v>
      </c>
      <c r="D19" s="20" t="s">
        <v>1557</v>
      </c>
      <c r="E19" s="7">
        <v>41565</v>
      </c>
      <c r="F19" s="7">
        <f>F18</f>
        <v>44541</v>
      </c>
      <c r="G19" s="7"/>
      <c r="H19" s="8">
        <f t="shared" si="0"/>
        <v>44571</v>
      </c>
      <c r="I19" s="11">
        <f t="shared" ca="1" si="1"/>
        <v>1</v>
      </c>
      <c r="J19" s="9" t="str">
        <f t="shared" ca="1" si="2"/>
        <v>NOT DUE</v>
      </c>
      <c r="K19" s="31"/>
      <c r="L19" s="10"/>
    </row>
    <row r="20" spans="1:12" x14ac:dyDescent="0.25">
      <c r="A20" s="9" t="s">
        <v>3124</v>
      </c>
      <c r="B20" s="55" t="s">
        <v>3123</v>
      </c>
      <c r="C20" s="55" t="s">
        <v>3122</v>
      </c>
      <c r="D20" s="96" t="s">
        <v>589</v>
      </c>
      <c r="E20" s="7">
        <v>41565</v>
      </c>
      <c r="F20" s="7">
        <v>44569</v>
      </c>
      <c r="G20" s="7"/>
      <c r="H20" s="129">
        <f>DATE(YEAR(F20),MONTH(F20),DAY(F20)+7)</f>
        <v>44576</v>
      </c>
      <c r="I20" s="104">
        <f t="shared" ca="1" si="1"/>
        <v>6</v>
      </c>
      <c r="J20" s="9" t="str">
        <f t="shared" ca="1" si="2"/>
        <v>NOT DUE</v>
      </c>
      <c r="K20" s="31"/>
      <c r="L20" s="10"/>
    </row>
    <row r="21" spans="1:12" x14ac:dyDescent="0.25">
      <c r="A21" s="9" t="s">
        <v>3121</v>
      </c>
      <c r="B21" s="55" t="s">
        <v>3107</v>
      </c>
      <c r="C21" s="55" t="s">
        <v>3120</v>
      </c>
      <c r="D21" s="96" t="s">
        <v>1557</v>
      </c>
      <c r="E21" s="7">
        <v>41565</v>
      </c>
      <c r="F21" s="7">
        <f>F19</f>
        <v>44541</v>
      </c>
      <c r="G21" s="7"/>
      <c r="H21" s="129">
        <f>EDATE(F21-1,1)</f>
        <v>44571</v>
      </c>
      <c r="I21" s="104">
        <f t="shared" ca="1" si="1"/>
        <v>1</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4" sqref="D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44554</v>
      </c>
      <c r="G8" s="7"/>
      <c r="H8" s="8">
        <f>EDATE(F8-1,1)</f>
        <v>44584</v>
      </c>
      <c r="I8" s="11">
        <f ca="1">IF(ISBLANK(H8),"",H8-DATE(YEAR(NOW()),MONTH(NOW()),DAY(NOW())))</f>
        <v>14</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44554</v>
      </c>
      <c r="G10" s="7"/>
      <c r="H10" s="8">
        <f>EDATE(F10-1,1)</f>
        <v>44584</v>
      </c>
      <c r="I10" s="11">
        <f ca="1">IF(ISBLANK(H10),"",H10-DATE(YEAR(NOW()),MONTH(NOW()),DAY(NOW())))</f>
        <v>14</v>
      </c>
      <c r="J10" s="9" t="str">
        <f ca="1">IF(I10="","",IF(I10&lt;0,"OVERDUE","NOT DUE"))</f>
        <v>NOT DUE</v>
      </c>
      <c r="K10" s="64"/>
      <c r="L10" s="64"/>
    </row>
    <row r="11" spans="1:12" x14ac:dyDescent="0.25">
      <c r="A11" s="9" t="s">
        <v>2305</v>
      </c>
      <c r="B11" s="64" t="s">
        <v>2306</v>
      </c>
      <c r="C11" s="31" t="s">
        <v>1797</v>
      </c>
      <c r="D11" s="20" t="s">
        <v>1557</v>
      </c>
      <c r="E11" s="7">
        <v>41565</v>
      </c>
      <c r="F11" s="7">
        <f>F10</f>
        <v>44554</v>
      </c>
      <c r="G11" s="7"/>
      <c r="H11" s="8">
        <f>EDATE(F11-1,1)</f>
        <v>44584</v>
      </c>
      <c r="I11" s="11">
        <f ca="1">IF(ISBLANK(H11),"",H11-DATE(YEAR(NOW()),MONTH(NOW()),DAY(NOW())))</f>
        <v>14</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44541</v>
      </c>
      <c r="G8" s="7"/>
      <c r="H8" s="8">
        <f>EDATE(F8-1,1)</f>
        <v>44571</v>
      </c>
      <c r="I8" s="11">
        <f ca="1">IF(ISBLANK(H8),"",H8-DATE(YEAR(NOW()),MONTH(NOW()),DAY(NOW())))</f>
        <v>1</v>
      </c>
      <c r="J8" s="9" t="str">
        <f ca="1">IF(I8="","",IF(I8&lt;0,"OVERDUE","NOT DUE"))</f>
        <v>NOT DUE</v>
      </c>
      <c r="K8" s="31"/>
      <c r="L8" s="10"/>
    </row>
    <row r="9" spans="1:12" ht="25.5" x14ac:dyDescent="0.25">
      <c r="A9" s="67" t="s">
        <v>2297</v>
      </c>
      <c r="B9" s="29" t="s">
        <v>1577</v>
      </c>
      <c r="C9" s="31" t="s">
        <v>2296</v>
      </c>
      <c r="D9" s="60" t="s">
        <v>1557</v>
      </c>
      <c r="E9" s="7">
        <v>41565</v>
      </c>
      <c r="F9" s="7">
        <f>F8</f>
        <v>44541</v>
      </c>
      <c r="G9" s="7"/>
      <c r="H9" s="8">
        <f>EDATE(F9-1,1)</f>
        <v>44571</v>
      </c>
      <c r="I9" s="11">
        <f ca="1">IF(ISBLANK(H9),"",H9-DATE(YEAR(NOW()),MONTH(NOW()),DAY(NOW())))</f>
        <v>1</v>
      </c>
      <c r="J9" s="9" t="str">
        <f ca="1">IF(I9="","",IF(I9&lt;0,"OVERDUE","NOT DUE"))</f>
        <v>NOT DUE</v>
      </c>
      <c r="K9" s="29"/>
      <c r="L9" s="10"/>
    </row>
    <row r="10" spans="1:12" ht="25.5" x14ac:dyDescent="0.25">
      <c r="A10" s="9" t="s">
        <v>3204</v>
      </c>
      <c r="B10" s="58" t="s">
        <v>1577</v>
      </c>
      <c r="C10" s="31" t="s">
        <v>3205</v>
      </c>
      <c r="D10" s="65" t="s">
        <v>1557</v>
      </c>
      <c r="E10" s="7">
        <v>41565</v>
      </c>
      <c r="F10" s="7">
        <f>F9</f>
        <v>44541</v>
      </c>
      <c r="G10" s="7"/>
      <c r="H10" s="8">
        <f>EDATE(F10-1,1)</f>
        <v>44571</v>
      </c>
      <c r="I10" s="11">
        <f ca="1">IF(ISBLANK(H10),"",H10-DATE(YEAR(NOW()),MONTH(NOW()),DAY(NOW())))</f>
        <v>1</v>
      </c>
      <c r="J10" s="9" t="str">
        <f ca="1">IF(I10="","",IF(I10&lt;0,"OVERDUE","NOT DUE"))</f>
        <v>NOT DUE</v>
      </c>
      <c r="K10" s="29"/>
      <c r="L10" s="10"/>
    </row>
    <row r="11" spans="1:12" ht="25.5" x14ac:dyDescent="0.25">
      <c r="A11" s="9" t="s">
        <v>3206</v>
      </c>
      <c r="B11" s="58" t="s">
        <v>1577</v>
      </c>
      <c r="C11" s="31" t="s">
        <v>3207</v>
      </c>
      <c r="D11" s="65" t="s">
        <v>1557</v>
      </c>
      <c r="E11" s="7">
        <v>41565</v>
      </c>
      <c r="F11" s="7">
        <f>F10</f>
        <v>44541</v>
      </c>
      <c r="G11" s="7"/>
      <c r="H11" s="8">
        <f>EDATE(F11-1,1)</f>
        <v>44571</v>
      </c>
      <c r="I11" s="11">
        <f ca="1">IF(ISBLANK(H11),"",H11-DATE(YEAR(NOW()),MONTH(NOW()),DAY(NOW())))</f>
        <v>1</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44554</v>
      </c>
      <c r="G8" s="7"/>
      <c r="H8" s="8">
        <f t="shared" ref="H8:H17" si="0">EDATE(F8-1,1)</f>
        <v>44584</v>
      </c>
      <c r="I8" s="11">
        <f t="shared" ref="I8:I17" ca="1" si="1">IF(ISBLANK(H8),"",H8-DATE(YEAR(NOW()),MONTH(NOW()),DAY(NOW())))</f>
        <v>14</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44554</v>
      </c>
      <c r="G9" s="7"/>
      <c r="H9" s="8">
        <f t="shared" si="0"/>
        <v>44584</v>
      </c>
      <c r="I9" s="11">
        <f t="shared" ca="1" si="1"/>
        <v>14</v>
      </c>
      <c r="J9" s="9" t="str">
        <f t="shared" ca="1" si="2"/>
        <v>NOT DUE</v>
      </c>
      <c r="K9" s="31"/>
      <c r="L9" s="10"/>
    </row>
    <row r="10" spans="1:12" ht="25.5" x14ac:dyDescent="0.25">
      <c r="A10" s="9" t="s">
        <v>2191</v>
      </c>
      <c r="B10" s="31" t="s">
        <v>1584</v>
      </c>
      <c r="C10" s="31" t="s">
        <v>1849</v>
      </c>
      <c r="D10" s="20" t="s">
        <v>1557</v>
      </c>
      <c r="E10" s="7">
        <v>41565</v>
      </c>
      <c r="F10" s="7">
        <f t="shared" si="3"/>
        <v>44554</v>
      </c>
      <c r="G10" s="7"/>
      <c r="H10" s="8">
        <f t="shared" si="0"/>
        <v>44584</v>
      </c>
      <c r="I10" s="11">
        <f t="shared" ca="1" si="1"/>
        <v>14</v>
      </c>
      <c r="J10" s="9" t="str">
        <f t="shared" ca="1" si="2"/>
        <v>NOT DUE</v>
      </c>
      <c r="K10" s="31"/>
      <c r="L10" s="10"/>
    </row>
    <row r="11" spans="1:12" ht="25.5" x14ac:dyDescent="0.25">
      <c r="A11" s="9" t="s">
        <v>2192</v>
      </c>
      <c r="B11" s="31" t="s">
        <v>1585</v>
      </c>
      <c r="C11" s="31" t="s">
        <v>1849</v>
      </c>
      <c r="D11" s="20" t="s">
        <v>1557</v>
      </c>
      <c r="E11" s="7">
        <v>41565</v>
      </c>
      <c r="F11" s="7">
        <f t="shared" si="3"/>
        <v>44554</v>
      </c>
      <c r="G11" s="7"/>
      <c r="H11" s="8">
        <f t="shared" si="0"/>
        <v>44584</v>
      </c>
      <c r="I11" s="11">
        <f t="shared" ca="1" si="1"/>
        <v>14</v>
      </c>
      <c r="J11" s="9" t="str">
        <f t="shared" ca="1" si="2"/>
        <v>NOT DUE</v>
      </c>
      <c r="K11" s="31"/>
      <c r="L11" s="10"/>
    </row>
    <row r="12" spans="1:12" x14ac:dyDescent="0.25">
      <c r="A12" s="9" t="s">
        <v>2193</v>
      </c>
      <c r="B12" s="31" t="s">
        <v>1586</v>
      </c>
      <c r="C12" s="31" t="s">
        <v>1849</v>
      </c>
      <c r="D12" s="20" t="s">
        <v>1557</v>
      </c>
      <c r="E12" s="7">
        <v>41565</v>
      </c>
      <c r="F12" s="7">
        <f t="shared" si="3"/>
        <v>44554</v>
      </c>
      <c r="G12" s="7"/>
      <c r="H12" s="8">
        <f t="shared" si="0"/>
        <v>44584</v>
      </c>
      <c r="I12" s="11">
        <f t="shared" ca="1" si="1"/>
        <v>14</v>
      </c>
      <c r="J12" s="9" t="str">
        <f t="shared" ca="1" si="2"/>
        <v>NOT DUE</v>
      </c>
      <c r="K12" s="31"/>
      <c r="L12" s="10"/>
    </row>
    <row r="13" spans="1:12" ht="25.5" x14ac:dyDescent="0.25">
      <c r="A13" s="9" t="s">
        <v>2194</v>
      </c>
      <c r="B13" s="31" t="s">
        <v>1587</v>
      </c>
      <c r="C13" s="31" t="s">
        <v>1849</v>
      </c>
      <c r="D13" s="20" t="s">
        <v>1557</v>
      </c>
      <c r="E13" s="7">
        <v>41565</v>
      </c>
      <c r="F13" s="7">
        <f t="shared" si="3"/>
        <v>44554</v>
      </c>
      <c r="G13" s="7"/>
      <c r="H13" s="8">
        <f t="shared" si="0"/>
        <v>44584</v>
      </c>
      <c r="I13" s="11">
        <f t="shared" ca="1" si="1"/>
        <v>14</v>
      </c>
      <c r="J13" s="9" t="str">
        <f t="shared" ca="1" si="2"/>
        <v>NOT DUE</v>
      </c>
      <c r="K13" s="31"/>
      <c r="L13" s="10"/>
    </row>
    <row r="14" spans="1:12" x14ac:dyDescent="0.25">
      <c r="A14" s="9" t="s">
        <v>2195</v>
      </c>
      <c r="B14" s="31" t="s">
        <v>1588</v>
      </c>
      <c r="C14" s="31" t="s">
        <v>1849</v>
      </c>
      <c r="D14" s="20" t="s">
        <v>1557</v>
      </c>
      <c r="E14" s="7">
        <v>41565</v>
      </c>
      <c r="F14" s="7">
        <f t="shared" si="3"/>
        <v>44554</v>
      </c>
      <c r="G14" s="7"/>
      <c r="H14" s="8">
        <f t="shared" si="0"/>
        <v>44584</v>
      </c>
      <c r="I14" s="11">
        <f t="shared" ca="1" si="1"/>
        <v>14</v>
      </c>
      <c r="J14" s="9" t="str">
        <f t="shared" ca="1" si="2"/>
        <v>NOT DUE</v>
      </c>
      <c r="K14" s="31"/>
      <c r="L14" s="10"/>
    </row>
    <row r="15" spans="1:12" x14ac:dyDescent="0.25">
      <c r="A15" s="9" t="s">
        <v>2196</v>
      </c>
      <c r="B15" s="31" t="s">
        <v>1612</v>
      </c>
      <c r="C15" s="31" t="s">
        <v>1849</v>
      </c>
      <c r="D15" s="20" t="s">
        <v>1557</v>
      </c>
      <c r="E15" s="7">
        <v>41565</v>
      </c>
      <c r="F15" s="7">
        <f t="shared" si="3"/>
        <v>44554</v>
      </c>
      <c r="G15" s="7"/>
      <c r="H15" s="8">
        <f t="shared" si="0"/>
        <v>44584</v>
      </c>
      <c r="I15" s="11">
        <f t="shared" ca="1" si="1"/>
        <v>14</v>
      </c>
      <c r="J15" s="9" t="str">
        <f t="shared" ca="1" si="2"/>
        <v>NOT DUE</v>
      </c>
      <c r="K15" s="31"/>
      <c r="L15" s="10"/>
    </row>
    <row r="16" spans="1:12" x14ac:dyDescent="0.25">
      <c r="A16" s="9" t="s">
        <v>2197</v>
      </c>
      <c r="B16" s="31" t="s">
        <v>1613</v>
      </c>
      <c r="C16" s="31" t="s">
        <v>1849</v>
      </c>
      <c r="D16" s="20" t="s">
        <v>1557</v>
      </c>
      <c r="E16" s="7">
        <v>41565</v>
      </c>
      <c r="F16" s="7">
        <f t="shared" si="3"/>
        <v>44554</v>
      </c>
      <c r="G16" s="7"/>
      <c r="H16" s="8">
        <f t="shared" si="0"/>
        <v>44584</v>
      </c>
      <c r="I16" s="11">
        <f t="shared" ca="1" si="1"/>
        <v>14</v>
      </c>
      <c r="J16" s="9" t="str">
        <f t="shared" ca="1" si="2"/>
        <v>NOT DUE</v>
      </c>
      <c r="K16" s="31"/>
      <c r="L16" s="10"/>
    </row>
    <row r="17" spans="1:12" x14ac:dyDescent="0.25">
      <c r="A17" s="9" t="s">
        <v>2198</v>
      </c>
      <c r="B17" s="31" t="s">
        <v>1614</v>
      </c>
      <c r="C17" s="31" t="s">
        <v>1849</v>
      </c>
      <c r="D17" s="20" t="s">
        <v>1557</v>
      </c>
      <c r="E17" s="7">
        <v>41565</v>
      </c>
      <c r="F17" s="7">
        <f t="shared" si="3"/>
        <v>44554</v>
      </c>
      <c r="G17" s="7"/>
      <c r="H17" s="8">
        <f t="shared" si="0"/>
        <v>44584</v>
      </c>
      <c r="I17" s="11">
        <f t="shared" ca="1" si="1"/>
        <v>14</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44555</v>
      </c>
      <c r="G8" s="7"/>
      <c r="H8" s="8">
        <f t="shared" ref="H8:H14" si="0">EDATE(F8-1,1)</f>
        <v>44585</v>
      </c>
      <c r="I8" s="11">
        <f ca="1">IF(ISBLANK(H8),"",H8-DATE(YEAR(NOW()),MONTH(NOW()),DAY(NOW())))</f>
        <v>15</v>
      </c>
      <c r="J8" s="9" t="str">
        <f ca="1">IF(I8="","",IF(I8&lt;0,"OVERDUE","NOT DUE"))</f>
        <v>NOT DUE</v>
      </c>
      <c r="K8" s="31"/>
      <c r="L8" s="10" t="s">
        <v>3242</v>
      </c>
    </row>
    <row r="9" spans="1:12" ht="38.25" x14ac:dyDescent="0.25">
      <c r="A9" s="9" t="s">
        <v>2237</v>
      </c>
      <c r="B9" s="31" t="s">
        <v>1590</v>
      </c>
      <c r="C9" s="31" t="s">
        <v>1835</v>
      </c>
      <c r="D9" s="20" t="s">
        <v>1557</v>
      </c>
      <c r="E9" s="7">
        <v>41565</v>
      </c>
      <c r="F9" s="7">
        <f>F8</f>
        <v>44555</v>
      </c>
      <c r="G9" s="7"/>
      <c r="H9" s="8">
        <f t="shared" si="0"/>
        <v>44585</v>
      </c>
      <c r="I9" s="11">
        <f t="shared" ref="I9:I14" ca="1" si="1">IF(ISBLANK(H9),"",H9-DATE(YEAR(NOW()),MONTH(NOW()),DAY(NOW())))</f>
        <v>15</v>
      </c>
      <c r="J9" s="9" t="str">
        <f t="shared" ref="J9:J14" ca="1" si="2">IF(I9="","",IF(I9&lt;0,"OVERDUE","NOT DUE"))</f>
        <v>NOT DUE</v>
      </c>
      <c r="K9" s="31"/>
      <c r="L9" s="10" t="s">
        <v>3260</v>
      </c>
    </row>
    <row r="10" spans="1:12" x14ac:dyDescent="0.25">
      <c r="A10" s="9" t="s">
        <v>2238</v>
      </c>
      <c r="B10" s="31" t="s">
        <v>1591</v>
      </c>
      <c r="C10" s="31" t="s">
        <v>1799</v>
      </c>
      <c r="D10" s="20" t="s">
        <v>1557</v>
      </c>
      <c r="E10" s="7">
        <v>41565</v>
      </c>
      <c r="F10" s="7">
        <f>F8</f>
        <v>44555</v>
      </c>
      <c r="G10" s="7"/>
      <c r="H10" s="8">
        <f t="shared" si="0"/>
        <v>44585</v>
      </c>
      <c r="I10" s="11">
        <f t="shared" ca="1" si="1"/>
        <v>15</v>
      </c>
      <c r="J10" s="9" t="str">
        <f t="shared" ca="1" si="2"/>
        <v>NOT DUE</v>
      </c>
      <c r="K10" s="31"/>
      <c r="L10" s="10"/>
    </row>
    <row r="11" spans="1:12" ht="25.5" x14ac:dyDescent="0.25">
      <c r="A11" s="9" t="s">
        <v>2239</v>
      </c>
      <c r="B11" s="31" t="s">
        <v>1592</v>
      </c>
      <c r="C11" s="31" t="s">
        <v>1800</v>
      </c>
      <c r="D11" s="20" t="s">
        <v>1557</v>
      </c>
      <c r="E11" s="7">
        <v>41565</v>
      </c>
      <c r="F11" s="7">
        <f>F8</f>
        <v>44555</v>
      </c>
      <c r="G11" s="7"/>
      <c r="H11" s="8">
        <f t="shared" si="0"/>
        <v>44585</v>
      </c>
      <c r="I11" s="11">
        <f t="shared" ca="1" si="1"/>
        <v>15</v>
      </c>
      <c r="J11" s="9" t="str">
        <f t="shared" ca="1" si="2"/>
        <v>NOT DUE</v>
      </c>
      <c r="K11" s="31"/>
      <c r="L11" s="35"/>
    </row>
    <row r="12" spans="1:12" x14ac:dyDescent="0.25">
      <c r="A12" s="9" t="s">
        <v>2240</v>
      </c>
      <c r="B12" s="31" t="s">
        <v>1593</v>
      </c>
      <c r="C12" s="31" t="s">
        <v>393</v>
      </c>
      <c r="D12" s="20" t="s">
        <v>1557</v>
      </c>
      <c r="E12" s="7">
        <v>41565</v>
      </c>
      <c r="F12" s="7">
        <f>F8</f>
        <v>44555</v>
      </c>
      <c r="G12" s="7"/>
      <c r="H12" s="8">
        <f t="shared" si="0"/>
        <v>44585</v>
      </c>
      <c r="I12" s="11">
        <f t="shared" ca="1" si="1"/>
        <v>15</v>
      </c>
      <c r="J12" s="9" t="str">
        <f t="shared" ca="1" si="2"/>
        <v>NOT DUE</v>
      </c>
      <c r="K12" s="31"/>
      <c r="L12" s="10"/>
    </row>
    <row r="13" spans="1:12" ht="25.5" x14ac:dyDescent="0.25">
      <c r="A13" s="9" t="s">
        <v>2241</v>
      </c>
      <c r="B13" s="31" t="s">
        <v>1594</v>
      </c>
      <c r="C13" s="31" t="s">
        <v>1800</v>
      </c>
      <c r="D13" s="20" t="s">
        <v>1557</v>
      </c>
      <c r="E13" s="7">
        <v>41565</v>
      </c>
      <c r="F13" s="7">
        <f>F8</f>
        <v>44555</v>
      </c>
      <c r="G13" s="7"/>
      <c r="H13" s="8">
        <f t="shared" si="0"/>
        <v>44585</v>
      </c>
      <c r="I13" s="11">
        <f t="shared" ca="1" si="1"/>
        <v>15</v>
      </c>
      <c r="J13" s="9" t="str">
        <f t="shared" ca="1" si="2"/>
        <v>NOT DUE</v>
      </c>
      <c r="K13" s="31"/>
      <c r="L13" s="10"/>
    </row>
    <row r="14" spans="1:12" x14ac:dyDescent="0.25">
      <c r="A14" s="9" t="s">
        <v>2242</v>
      </c>
      <c r="B14" s="31" t="s">
        <v>1595</v>
      </c>
      <c r="C14" s="31" t="s">
        <v>1799</v>
      </c>
      <c r="D14" s="20" t="s">
        <v>1557</v>
      </c>
      <c r="E14" s="7">
        <v>41565</v>
      </c>
      <c r="F14" s="7">
        <f>F8</f>
        <v>44555</v>
      </c>
      <c r="G14" s="7"/>
      <c r="H14" s="8">
        <f t="shared" si="0"/>
        <v>44585</v>
      </c>
      <c r="I14" s="11">
        <f t="shared" ca="1" si="1"/>
        <v>15</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623</v>
      </c>
      <c r="J15" s="9" t="str">
        <f ca="1">IF(I15="","",IF(I15&lt;0,"OVERDUE","NOT DUE"))</f>
        <v>NOT DUE</v>
      </c>
      <c r="K15" s="29"/>
      <c r="L15" s="29"/>
    </row>
    <row r="18" spans="2:9" x14ac:dyDescent="0.25">
      <c r="B18" t="s">
        <v>2413</v>
      </c>
      <c r="G18" t="s">
        <v>2418</v>
      </c>
    </row>
    <row r="19" spans="2:9" x14ac:dyDescent="0.25">
      <c r="C19" s="91" t="s">
        <v>3268</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44566</v>
      </c>
      <c r="G8" s="7"/>
      <c r="H8" s="8">
        <f t="shared" ref="H8:H23" si="0">EDATE(F8-1,1)</f>
        <v>44596</v>
      </c>
      <c r="I8" s="11">
        <f t="shared" ref="I8:I22" ca="1" si="1">IF(ISBLANK(H8),"",H8-DATE(YEAR(NOW()),MONTH(NOW()),DAY(NOW())))</f>
        <v>26</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44566</v>
      </c>
      <c r="G9" s="7"/>
      <c r="H9" s="8">
        <f t="shared" si="0"/>
        <v>44596</v>
      </c>
      <c r="I9" s="11">
        <f t="shared" ca="1" si="1"/>
        <v>26</v>
      </c>
      <c r="J9" s="9" t="str">
        <f t="shared" ca="1" si="2"/>
        <v>NOT DUE</v>
      </c>
      <c r="K9" s="31"/>
      <c r="L9" s="10" t="s">
        <v>2266</v>
      </c>
    </row>
    <row r="10" spans="1:12" ht="36" x14ac:dyDescent="0.25">
      <c r="A10" s="9" t="s">
        <v>2208</v>
      </c>
      <c r="B10" s="31" t="s">
        <v>1597</v>
      </c>
      <c r="C10" s="31" t="s">
        <v>1878</v>
      </c>
      <c r="D10" s="20" t="s">
        <v>1557</v>
      </c>
      <c r="E10" s="7">
        <v>41565</v>
      </c>
      <c r="F10" s="7">
        <f t="shared" si="3"/>
        <v>44566</v>
      </c>
      <c r="G10" s="7"/>
      <c r="H10" s="8">
        <f t="shared" si="0"/>
        <v>44596</v>
      </c>
      <c r="I10" s="11">
        <f t="shared" ca="1" si="1"/>
        <v>26</v>
      </c>
      <c r="J10" s="9" t="str">
        <f t="shared" ca="1" si="2"/>
        <v>NOT DUE</v>
      </c>
      <c r="K10" s="31"/>
      <c r="L10" s="10" t="s">
        <v>2266</v>
      </c>
    </row>
    <row r="11" spans="1:12" ht="36" x14ac:dyDescent="0.25">
      <c r="A11" s="9" t="s">
        <v>2209</v>
      </c>
      <c r="B11" s="31" t="s">
        <v>1598</v>
      </c>
      <c r="C11" s="31" t="s">
        <v>1878</v>
      </c>
      <c r="D11" s="20" t="s">
        <v>1557</v>
      </c>
      <c r="E11" s="7">
        <v>41565</v>
      </c>
      <c r="F11" s="7">
        <f t="shared" si="3"/>
        <v>44566</v>
      </c>
      <c r="G11" s="7"/>
      <c r="H11" s="8">
        <f t="shared" si="0"/>
        <v>44596</v>
      </c>
      <c r="I11" s="11">
        <f t="shared" ca="1" si="1"/>
        <v>26</v>
      </c>
      <c r="J11" s="9" t="str">
        <f t="shared" ca="1" si="2"/>
        <v>NOT DUE</v>
      </c>
      <c r="K11" s="31"/>
      <c r="L11" s="10" t="s">
        <v>2266</v>
      </c>
    </row>
    <row r="12" spans="1:12" ht="36" x14ac:dyDescent="0.25">
      <c r="A12" s="9" t="s">
        <v>2210</v>
      </c>
      <c r="B12" s="31" t="s">
        <v>1599</v>
      </c>
      <c r="C12" s="31" t="s">
        <v>1878</v>
      </c>
      <c r="D12" s="20" t="s">
        <v>1557</v>
      </c>
      <c r="E12" s="7">
        <v>41565</v>
      </c>
      <c r="F12" s="7">
        <f t="shared" si="3"/>
        <v>44566</v>
      </c>
      <c r="G12" s="7"/>
      <c r="H12" s="8">
        <f t="shared" si="0"/>
        <v>44596</v>
      </c>
      <c r="I12" s="11">
        <f t="shared" ca="1" si="1"/>
        <v>26</v>
      </c>
      <c r="J12" s="9" t="str">
        <f t="shared" ca="1" si="2"/>
        <v>NOT DUE</v>
      </c>
      <c r="K12" s="31"/>
      <c r="L12" s="10" t="s">
        <v>2266</v>
      </c>
    </row>
    <row r="13" spans="1:12" ht="36" x14ac:dyDescent="0.25">
      <c r="A13" s="9" t="s">
        <v>2211</v>
      </c>
      <c r="B13" s="31" t="s">
        <v>1600</v>
      </c>
      <c r="C13" s="31" t="s">
        <v>1878</v>
      </c>
      <c r="D13" s="20" t="s">
        <v>1557</v>
      </c>
      <c r="E13" s="7">
        <v>41565</v>
      </c>
      <c r="F13" s="7">
        <f t="shared" si="3"/>
        <v>44566</v>
      </c>
      <c r="G13" s="7"/>
      <c r="H13" s="8">
        <f t="shared" si="0"/>
        <v>44596</v>
      </c>
      <c r="I13" s="11">
        <f t="shared" ca="1" si="1"/>
        <v>26</v>
      </c>
      <c r="J13" s="9" t="str">
        <f t="shared" ca="1" si="2"/>
        <v>NOT DUE</v>
      </c>
      <c r="K13" s="31"/>
      <c r="L13" s="10" t="s">
        <v>2266</v>
      </c>
    </row>
    <row r="14" spans="1:12" ht="36" x14ac:dyDescent="0.25">
      <c r="A14" s="9" t="s">
        <v>2212</v>
      </c>
      <c r="B14" s="31" t="s">
        <v>1601</v>
      </c>
      <c r="C14" s="31" t="s">
        <v>1801</v>
      </c>
      <c r="D14" s="20" t="s">
        <v>1557</v>
      </c>
      <c r="E14" s="7">
        <v>41565</v>
      </c>
      <c r="F14" s="7">
        <f t="shared" si="3"/>
        <v>44566</v>
      </c>
      <c r="G14" s="7"/>
      <c r="H14" s="8">
        <f t="shared" si="0"/>
        <v>44596</v>
      </c>
      <c r="I14" s="11">
        <f t="shared" ca="1" si="1"/>
        <v>26</v>
      </c>
      <c r="J14" s="9" t="str">
        <f t="shared" ca="1" si="2"/>
        <v>NOT DUE</v>
      </c>
      <c r="K14" s="31"/>
      <c r="L14" s="10" t="s">
        <v>2266</v>
      </c>
    </row>
    <row r="15" spans="1:12" ht="36" x14ac:dyDescent="0.25">
      <c r="A15" s="9" t="s">
        <v>2213</v>
      </c>
      <c r="B15" s="31" t="s">
        <v>1602</v>
      </c>
      <c r="C15" s="31" t="s">
        <v>1878</v>
      </c>
      <c r="D15" s="20" t="s">
        <v>1557</v>
      </c>
      <c r="E15" s="7">
        <v>41565</v>
      </c>
      <c r="F15" s="7">
        <f t="shared" si="3"/>
        <v>44566</v>
      </c>
      <c r="G15" s="7"/>
      <c r="H15" s="8">
        <f t="shared" si="0"/>
        <v>44596</v>
      </c>
      <c r="I15" s="11">
        <f t="shared" ca="1" si="1"/>
        <v>26</v>
      </c>
      <c r="J15" s="9" t="str">
        <f t="shared" ca="1" si="2"/>
        <v>NOT DUE</v>
      </c>
      <c r="K15" s="31"/>
      <c r="L15" s="10" t="s">
        <v>2266</v>
      </c>
    </row>
    <row r="16" spans="1:12" ht="36" x14ac:dyDescent="0.25">
      <c r="A16" s="9" t="s">
        <v>2214</v>
      </c>
      <c r="B16" s="31" t="s">
        <v>1603</v>
      </c>
      <c r="C16" s="31" t="s">
        <v>1869</v>
      </c>
      <c r="D16" s="20" t="s">
        <v>1557</v>
      </c>
      <c r="E16" s="7">
        <v>41565</v>
      </c>
      <c r="F16" s="7">
        <f t="shared" si="3"/>
        <v>44566</v>
      </c>
      <c r="G16" s="7"/>
      <c r="H16" s="8">
        <f t="shared" si="0"/>
        <v>44596</v>
      </c>
      <c r="I16" s="11">
        <f t="shared" ca="1" si="1"/>
        <v>26</v>
      </c>
      <c r="J16" s="9" t="str">
        <f t="shared" ca="1" si="2"/>
        <v>NOT DUE</v>
      </c>
      <c r="K16" s="31"/>
      <c r="L16" s="10" t="s">
        <v>2266</v>
      </c>
    </row>
    <row r="17" spans="1:12" ht="36" x14ac:dyDescent="0.25">
      <c r="A17" s="9" t="s">
        <v>2215</v>
      </c>
      <c r="B17" s="31" t="s">
        <v>1604</v>
      </c>
      <c r="C17" s="31" t="s">
        <v>1878</v>
      </c>
      <c r="D17" s="20" t="s">
        <v>1557</v>
      </c>
      <c r="E17" s="7">
        <v>41565</v>
      </c>
      <c r="F17" s="7">
        <f t="shared" si="3"/>
        <v>44566</v>
      </c>
      <c r="G17" s="7"/>
      <c r="H17" s="8">
        <f t="shared" si="0"/>
        <v>44596</v>
      </c>
      <c r="I17" s="11">
        <f t="shared" ca="1" si="1"/>
        <v>26</v>
      </c>
      <c r="J17" s="9" t="str">
        <f t="shared" ca="1" si="2"/>
        <v>NOT DUE</v>
      </c>
      <c r="K17" s="31"/>
      <c r="L17" s="10" t="s">
        <v>2266</v>
      </c>
    </row>
    <row r="18" spans="1:12" ht="36" x14ac:dyDescent="0.25">
      <c r="A18" s="9" t="s">
        <v>2216</v>
      </c>
      <c r="B18" s="31" t="s">
        <v>1605</v>
      </c>
      <c r="C18" s="31" t="s">
        <v>1870</v>
      </c>
      <c r="D18" s="20" t="s">
        <v>1557</v>
      </c>
      <c r="E18" s="7">
        <v>41565</v>
      </c>
      <c r="F18" s="7">
        <f t="shared" si="3"/>
        <v>44566</v>
      </c>
      <c r="G18" s="7"/>
      <c r="H18" s="8">
        <f t="shared" si="0"/>
        <v>44596</v>
      </c>
      <c r="I18" s="11">
        <f t="shared" ca="1" si="1"/>
        <v>26</v>
      </c>
      <c r="J18" s="9" t="str">
        <f t="shared" ca="1" si="2"/>
        <v>NOT DUE</v>
      </c>
      <c r="K18" s="31"/>
      <c r="L18" s="10" t="s">
        <v>2266</v>
      </c>
    </row>
    <row r="19" spans="1:12" ht="36" x14ac:dyDescent="0.25">
      <c r="A19" s="9" t="s">
        <v>2217</v>
      </c>
      <c r="B19" s="31" t="s">
        <v>1606</v>
      </c>
      <c r="C19" s="31" t="s">
        <v>1878</v>
      </c>
      <c r="D19" s="20" t="s">
        <v>1557</v>
      </c>
      <c r="E19" s="7">
        <v>41565</v>
      </c>
      <c r="F19" s="7">
        <f t="shared" si="3"/>
        <v>44566</v>
      </c>
      <c r="G19" s="7"/>
      <c r="H19" s="8">
        <f t="shared" si="0"/>
        <v>44596</v>
      </c>
      <c r="I19" s="11">
        <f t="shared" ca="1" si="1"/>
        <v>26</v>
      </c>
      <c r="J19" s="9" t="str">
        <f t="shared" ca="1" si="2"/>
        <v>NOT DUE</v>
      </c>
      <c r="K19" s="31"/>
      <c r="L19" s="10" t="s">
        <v>2266</v>
      </c>
    </row>
    <row r="20" spans="1:12" ht="36" x14ac:dyDescent="0.25">
      <c r="A20" s="9" t="s">
        <v>2218</v>
      </c>
      <c r="B20" s="31" t="s">
        <v>1607</v>
      </c>
      <c r="C20" s="31" t="s">
        <v>1878</v>
      </c>
      <c r="D20" s="20" t="s">
        <v>1557</v>
      </c>
      <c r="E20" s="7">
        <v>41565</v>
      </c>
      <c r="F20" s="7">
        <f t="shared" si="3"/>
        <v>44566</v>
      </c>
      <c r="G20" s="7"/>
      <c r="H20" s="8">
        <f t="shared" si="0"/>
        <v>44596</v>
      </c>
      <c r="I20" s="11">
        <f t="shared" ca="1" si="1"/>
        <v>26</v>
      </c>
      <c r="J20" s="9" t="str">
        <f t="shared" ca="1" si="2"/>
        <v>NOT DUE</v>
      </c>
      <c r="K20" s="31"/>
      <c r="L20" s="10" t="s">
        <v>2266</v>
      </c>
    </row>
    <row r="21" spans="1:12" ht="36" x14ac:dyDescent="0.25">
      <c r="A21" s="9" t="s">
        <v>2219</v>
      </c>
      <c r="B21" s="31" t="s">
        <v>1608</v>
      </c>
      <c r="C21" s="31" t="s">
        <v>1878</v>
      </c>
      <c r="D21" s="20" t="s">
        <v>1557</v>
      </c>
      <c r="E21" s="7">
        <v>41565</v>
      </c>
      <c r="F21" s="7">
        <f t="shared" si="3"/>
        <v>44566</v>
      </c>
      <c r="G21" s="7"/>
      <c r="H21" s="8">
        <f t="shared" si="0"/>
        <v>44596</v>
      </c>
      <c r="I21" s="11">
        <f t="shared" ca="1" si="1"/>
        <v>26</v>
      </c>
      <c r="J21" s="9" t="str">
        <f t="shared" ca="1" si="2"/>
        <v>NOT DUE</v>
      </c>
      <c r="K21" s="31"/>
      <c r="L21" s="10" t="s">
        <v>2266</v>
      </c>
    </row>
    <row r="22" spans="1:12" ht="36" x14ac:dyDescent="0.25">
      <c r="A22" s="9" t="s">
        <v>2220</v>
      </c>
      <c r="B22" s="31" t="s">
        <v>1609</v>
      </c>
      <c r="C22" s="31" t="s">
        <v>1878</v>
      </c>
      <c r="D22" s="20" t="s">
        <v>1557</v>
      </c>
      <c r="E22" s="7">
        <v>41565</v>
      </c>
      <c r="F22" s="7">
        <f t="shared" si="3"/>
        <v>44566</v>
      </c>
      <c r="G22" s="7"/>
      <c r="H22" s="8">
        <f t="shared" si="0"/>
        <v>44596</v>
      </c>
      <c r="I22" s="11">
        <f t="shared" ca="1" si="1"/>
        <v>26</v>
      </c>
      <c r="J22" s="9" t="str">
        <f t="shared" ca="1" si="2"/>
        <v>NOT DUE</v>
      </c>
      <c r="K22" s="31"/>
      <c r="L22" s="10" t="s">
        <v>2266</v>
      </c>
    </row>
    <row r="23" spans="1:12" ht="36" x14ac:dyDescent="0.25">
      <c r="A23" s="9" t="s">
        <v>2221</v>
      </c>
      <c r="B23" s="31" t="s">
        <v>1866</v>
      </c>
      <c r="C23" s="31" t="s">
        <v>1867</v>
      </c>
      <c r="D23" s="20" t="s">
        <v>1557</v>
      </c>
      <c r="E23" s="7">
        <v>41565</v>
      </c>
      <c r="F23" s="7">
        <f t="shared" si="3"/>
        <v>44566</v>
      </c>
      <c r="G23" s="7"/>
      <c r="H23" s="8">
        <f t="shared" si="0"/>
        <v>44596</v>
      </c>
      <c r="I23" s="11">
        <f ca="1">IF(ISBLANK(H23),"",H23-DATE(YEAR(NOW()),MONTH(NOW()),DAY(NOW())))</f>
        <v>26</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73</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73</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73</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73</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73</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101</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101</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246</v>
      </c>
      <c r="B10" s="31" t="s">
        <v>33</v>
      </c>
      <c r="C10" s="31" t="s">
        <v>34</v>
      </c>
      <c r="D10" s="20" t="s">
        <v>2</v>
      </c>
      <c r="E10" s="7">
        <v>41565</v>
      </c>
      <c r="F10" s="7">
        <f>'No.4 Hatch Cover'!F10</f>
        <v>44557</v>
      </c>
      <c r="G10" s="13"/>
      <c r="H10" s="8">
        <f>EDATE(F10-1,1)</f>
        <v>44587</v>
      </c>
      <c r="I10" s="11">
        <f t="shared" ca="1" si="0"/>
        <v>17</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251</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251</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251</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251</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251</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251</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67</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251</v>
      </c>
      <c r="J44" s="9" t="str">
        <f t="shared" ca="1" si="1"/>
        <v>NOT DUE</v>
      </c>
      <c r="K44" s="14"/>
      <c r="L44" s="10"/>
    </row>
    <row r="45" spans="1:12" ht="22.5" customHeight="1" x14ac:dyDescent="0.25">
      <c r="A45" s="9" t="s">
        <v>3180</v>
      </c>
      <c r="B45" s="31" t="s">
        <v>2269</v>
      </c>
      <c r="C45" s="58" t="s">
        <v>2270</v>
      </c>
      <c r="D45" s="60" t="s">
        <v>589</v>
      </c>
      <c r="E45" s="7">
        <v>41565</v>
      </c>
      <c r="F45" s="7">
        <f>'No.4 Hatch Cover'!F45</f>
        <v>44569</v>
      </c>
      <c r="G45" s="7"/>
      <c r="H45" s="8">
        <f>DATE(YEAR(F45),MONTH(F45),DAY(F45)+7)</f>
        <v>44576</v>
      </c>
      <c r="I45" s="11">
        <f t="shared" ca="1" si="0"/>
        <v>6</v>
      </c>
      <c r="J45" s="9" t="str">
        <f t="shared" ca="1" si="1"/>
        <v>NOT DUE</v>
      </c>
      <c r="K45" s="29"/>
      <c r="L45" s="61"/>
    </row>
    <row r="46" spans="1:12" ht="24.75" customHeight="1" x14ac:dyDescent="0.25">
      <c r="A46" s="9" t="s">
        <v>3181</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3182</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136</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136</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268</v>
      </c>
      <c r="J10" s="9" t="str">
        <f ca="1">IF(I10="","",IF(I10&lt;0,"OVERDUE","NOT DUE"))</f>
        <v>NOT DUE</v>
      </c>
      <c r="K10" s="31"/>
      <c r="L10" s="10" t="s">
        <v>3273</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topLeftCell="A7"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44555</v>
      </c>
      <c r="G8" s="13"/>
      <c r="H8" s="8">
        <f>EDATE(F8-1,1)</f>
        <v>44585</v>
      </c>
      <c r="I8" s="11">
        <f t="shared" ref="I8:I16" ca="1" si="0">IF(ISBLANK(H8),"",H8-DATE(YEAR(NOW()),MONTH(NOW()),DAY(NOW())))</f>
        <v>15</v>
      </c>
      <c r="J8" s="9" t="str">
        <f t="shared" ref="J8:J16" ca="1" si="1">IF(I8="","",IF(I8&lt;0,"OVERDUE","NOT DUE"))</f>
        <v>NOT DUE</v>
      </c>
      <c r="K8" s="31"/>
      <c r="L8" s="10"/>
    </row>
    <row r="9" spans="1:12" x14ac:dyDescent="0.25">
      <c r="A9" s="9" t="s">
        <v>2312</v>
      </c>
      <c r="B9" s="31" t="s">
        <v>1668</v>
      </c>
      <c r="C9" s="31" t="s">
        <v>2313</v>
      </c>
      <c r="D9" s="20" t="s">
        <v>1667</v>
      </c>
      <c r="E9" s="7">
        <v>41565</v>
      </c>
      <c r="F9" s="7">
        <f>F8</f>
        <v>44555</v>
      </c>
      <c r="G9" s="13"/>
      <c r="H9" s="8">
        <f>EDATE(F9-1,1)</f>
        <v>44585</v>
      </c>
      <c r="I9" s="11">
        <f t="shared" ca="1" si="0"/>
        <v>15</v>
      </c>
      <c r="J9" s="9" t="str">
        <f t="shared" ca="1" si="1"/>
        <v>NOT DUE</v>
      </c>
      <c r="K9" s="31"/>
      <c r="L9" s="10"/>
    </row>
    <row r="10" spans="1:12" ht="25.5" x14ac:dyDescent="0.25">
      <c r="A10" s="9" t="s">
        <v>2314</v>
      </c>
      <c r="B10" s="31" t="s">
        <v>1660</v>
      </c>
      <c r="C10" s="31" t="s">
        <v>2315</v>
      </c>
      <c r="D10" s="20" t="s">
        <v>1667</v>
      </c>
      <c r="E10" s="7">
        <v>41565</v>
      </c>
      <c r="F10" s="7">
        <f>F8</f>
        <v>44555</v>
      </c>
      <c r="G10" s="13"/>
      <c r="H10" s="8">
        <f>EDATE(F10-1,1)</f>
        <v>44585</v>
      </c>
      <c r="I10" s="11">
        <f t="shared" ca="1" si="0"/>
        <v>15</v>
      </c>
      <c r="J10" s="9" t="str">
        <f t="shared" ca="1" si="1"/>
        <v>NOT DUE</v>
      </c>
      <c r="K10" s="31"/>
      <c r="L10" s="10"/>
    </row>
    <row r="11" spans="1:12" ht="25.5" x14ac:dyDescent="0.25">
      <c r="A11" s="9" t="s">
        <v>2316</v>
      </c>
      <c r="B11" s="31" t="s">
        <v>2317</v>
      </c>
      <c r="C11" s="31" t="s">
        <v>2318</v>
      </c>
      <c r="D11" s="20" t="s">
        <v>589</v>
      </c>
      <c r="E11" s="7">
        <v>41565</v>
      </c>
      <c r="F11" s="7">
        <v>44569</v>
      </c>
      <c r="G11" s="13"/>
      <c r="H11" s="8">
        <f>DATE(YEAR(F11),MONTH(F11),DAY(F11)+7)</f>
        <v>44576</v>
      </c>
      <c r="I11" s="11">
        <f t="shared" ca="1" si="0"/>
        <v>6</v>
      </c>
      <c r="J11" s="9" t="str">
        <f t="shared" ca="1" si="1"/>
        <v>NOT DUE</v>
      </c>
      <c r="K11" s="31"/>
      <c r="L11" s="10"/>
    </row>
    <row r="12" spans="1:12" ht="25.5" x14ac:dyDescent="0.25">
      <c r="A12" s="9" t="s">
        <v>2319</v>
      </c>
      <c r="B12" s="31" t="s">
        <v>2320</v>
      </c>
      <c r="C12" s="31" t="s">
        <v>2321</v>
      </c>
      <c r="D12" s="20" t="s">
        <v>1667</v>
      </c>
      <c r="E12" s="7">
        <v>41565</v>
      </c>
      <c r="F12" s="7">
        <f>F8</f>
        <v>44555</v>
      </c>
      <c r="G12" s="13"/>
      <c r="H12" s="8">
        <f>EDATE(F12-1,1)</f>
        <v>44585</v>
      </c>
      <c r="I12" s="11">
        <f t="shared" ca="1" si="0"/>
        <v>15</v>
      </c>
      <c r="J12" s="9" t="str">
        <f t="shared" ca="1" si="1"/>
        <v>NOT DUE</v>
      </c>
      <c r="K12" s="31"/>
      <c r="L12" s="10"/>
    </row>
    <row r="13" spans="1:12" ht="25.5" x14ac:dyDescent="0.25">
      <c r="A13" s="9" t="s">
        <v>2322</v>
      </c>
      <c r="B13" s="31" t="s">
        <v>2323</v>
      </c>
      <c r="C13" s="31" t="s">
        <v>2321</v>
      </c>
      <c r="D13" s="20" t="s">
        <v>1667</v>
      </c>
      <c r="E13" s="7">
        <v>41565</v>
      </c>
      <c r="F13" s="7">
        <f>F8</f>
        <v>44555</v>
      </c>
      <c r="G13" s="13"/>
      <c r="H13" s="8">
        <f>EDATE(F13-1,1)</f>
        <v>44585</v>
      </c>
      <c r="I13" s="11">
        <f t="shared" ca="1" si="0"/>
        <v>15</v>
      </c>
      <c r="J13" s="9" t="str">
        <f t="shared" ca="1" si="1"/>
        <v>NOT DUE</v>
      </c>
      <c r="K13" s="31"/>
      <c r="L13" s="10"/>
    </row>
    <row r="14" spans="1:12" ht="23.25" customHeight="1" x14ac:dyDescent="0.25">
      <c r="A14" s="9" t="s">
        <v>2324</v>
      </c>
      <c r="B14" s="31" t="s">
        <v>2325</v>
      </c>
      <c r="C14" s="31" t="s">
        <v>2326</v>
      </c>
      <c r="D14" s="20" t="s">
        <v>1667</v>
      </c>
      <c r="E14" s="7">
        <v>41565</v>
      </c>
      <c r="F14" s="7">
        <f>F8</f>
        <v>44555</v>
      </c>
      <c r="G14" s="13"/>
      <c r="H14" s="8">
        <f>EDATE(F14-1,1)</f>
        <v>44585</v>
      </c>
      <c r="I14" s="11">
        <f ca="1">IF(ISBLANK(H14),"",H14-DATE(YEAR(NOW()),MONTH(NOW()),DAY(NOW())))</f>
        <v>15</v>
      </c>
      <c r="J14" s="9" t="str">
        <f ca="1">IF(I14="","",IF(I14&lt;0,"OVERDUE","NOT DUE"))</f>
        <v>NOT DUE</v>
      </c>
      <c r="K14" s="31"/>
      <c r="L14" s="10"/>
    </row>
    <row r="15" spans="1:12" ht="25.5" x14ac:dyDescent="0.25">
      <c r="A15" s="9" t="s">
        <v>2327</v>
      </c>
      <c r="B15" s="31" t="s">
        <v>2328</v>
      </c>
      <c r="C15" s="31" t="s">
        <v>2329</v>
      </c>
      <c r="D15" s="20" t="s">
        <v>589</v>
      </c>
      <c r="E15" s="7">
        <v>41565</v>
      </c>
      <c r="F15" s="7">
        <f>F11</f>
        <v>44569</v>
      </c>
      <c r="G15" s="13"/>
      <c r="H15" s="8">
        <f>DATE(YEAR(F15),MONTH(F15),DAY(F15)+7)</f>
        <v>44576</v>
      </c>
      <c r="I15" s="11">
        <f t="shared" ca="1" si="0"/>
        <v>6</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266</v>
      </c>
      <c r="J16" s="9" t="str">
        <f t="shared" ca="1" si="1"/>
        <v>NOT DUE</v>
      </c>
      <c r="K16" s="31"/>
      <c r="L16" s="35" t="s">
        <v>3218</v>
      </c>
    </row>
    <row r="19" spans="2:9" x14ac:dyDescent="0.25">
      <c r="B19" t="s">
        <v>2413</v>
      </c>
      <c r="G19" t="s">
        <v>2418</v>
      </c>
    </row>
    <row r="20" spans="2:9" x14ac:dyDescent="0.25">
      <c r="C20" s="91" t="s">
        <v>3268</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7"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44555</v>
      </c>
      <c r="G8" s="13"/>
      <c r="H8" s="8">
        <f t="shared" ref="H8:H19" si="0">EDATE(F8-1,1)</f>
        <v>44585</v>
      </c>
      <c r="I8" s="11">
        <f ca="1">IF(ISBLANK(H8),"",H8-DATE(YEAR(NOW()),MONTH(NOW()),DAY(NOW())))</f>
        <v>15</v>
      </c>
      <c r="J8" s="9" t="str">
        <f ca="1">IF(I8="","",IF(I8&lt;0,"OVERDUE","NOT DUE"))</f>
        <v>NOT DUE</v>
      </c>
      <c r="K8" s="31"/>
      <c r="L8" s="10"/>
    </row>
    <row r="9" spans="1:12" x14ac:dyDescent="0.25">
      <c r="A9" s="9" t="s">
        <v>2200</v>
      </c>
      <c r="B9" s="31" t="s">
        <v>1657</v>
      </c>
      <c r="C9" s="31" t="s">
        <v>1802</v>
      </c>
      <c r="D9" s="20" t="s">
        <v>1667</v>
      </c>
      <c r="E9" s="7">
        <v>41565</v>
      </c>
      <c r="F9" s="7">
        <f>F8</f>
        <v>44555</v>
      </c>
      <c r="G9" s="13"/>
      <c r="H9" s="8">
        <f t="shared" si="0"/>
        <v>44585</v>
      </c>
      <c r="I9" s="11">
        <f t="shared" ref="I9:I22" ca="1" si="1">IF(ISBLANK(H9),"",H9-DATE(YEAR(NOW()),MONTH(NOW()),DAY(NOW())))</f>
        <v>15</v>
      </c>
      <c r="J9" s="9" t="str">
        <f t="shared" ref="J9:J22" ca="1" si="2">IF(I9="","",IF(I9&lt;0,"OVERDUE","NOT DUE"))</f>
        <v>NOT DUE</v>
      </c>
      <c r="K9" s="31"/>
      <c r="L9" s="10"/>
    </row>
    <row r="10" spans="1:12" x14ac:dyDescent="0.25">
      <c r="A10" s="9" t="s">
        <v>2201</v>
      </c>
      <c r="B10" s="31" t="s">
        <v>1658</v>
      </c>
      <c r="C10" s="31" t="s">
        <v>1802</v>
      </c>
      <c r="D10" s="20" t="s">
        <v>1667</v>
      </c>
      <c r="E10" s="7">
        <v>41565</v>
      </c>
      <c r="F10" s="7">
        <f>F8</f>
        <v>44555</v>
      </c>
      <c r="G10" s="13"/>
      <c r="H10" s="8">
        <f t="shared" si="0"/>
        <v>44585</v>
      </c>
      <c r="I10" s="11">
        <f t="shared" ca="1" si="1"/>
        <v>15</v>
      </c>
      <c r="J10" s="9" t="str">
        <f t="shared" ca="1" si="2"/>
        <v>NOT DUE</v>
      </c>
      <c r="K10" s="31"/>
      <c r="L10" s="10"/>
    </row>
    <row r="11" spans="1:12" x14ac:dyDescent="0.25">
      <c r="A11" s="9" t="s">
        <v>2202</v>
      </c>
      <c r="B11" s="31" t="s">
        <v>1668</v>
      </c>
      <c r="C11" s="31" t="s">
        <v>1806</v>
      </c>
      <c r="D11" s="20" t="s">
        <v>1667</v>
      </c>
      <c r="E11" s="7">
        <v>41565</v>
      </c>
      <c r="F11" s="7">
        <f>F8</f>
        <v>44555</v>
      </c>
      <c r="G11" s="13"/>
      <c r="H11" s="8">
        <f t="shared" si="0"/>
        <v>44585</v>
      </c>
      <c r="I11" s="11">
        <f t="shared" ca="1" si="1"/>
        <v>15</v>
      </c>
      <c r="J11" s="9" t="str">
        <f t="shared" ca="1" si="2"/>
        <v>NOT DUE</v>
      </c>
      <c r="K11" s="31"/>
      <c r="L11" s="10"/>
    </row>
    <row r="12" spans="1:12" x14ac:dyDescent="0.25">
      <c r="A12" s="9" t="s">
        <v>2203</v>
      </c>
      <c r="B12" s="31" t="s">
        <v>1629</v>
      </c>
      <c r="C12" s="31" t="s">
        <v>1802</v>
      </c>
      <c r="D12" s="20" t="s">
        <v>1667</v>
      </c>
      <c r="E12" s="7">
        <v>41565</v>
      </c>
      <c r="F12" s="7">
        <f>F8</f>
        <v>44555</v>
      </c>
      <c r="G12" s="13"/>
      <c r="H12" s="8">
        <f t="shared" si="0"/>
        <v>44585</v>
      </c>
      <c r="I12" s="11">
        <f t="shared" ca="1" si="1"/>
        <v>15</v>
      </c>
      <c r="J12" s="9" t="str">
        <f t="shared" ca="1" si="2"/>
        <v>NOT DUE</v>
      </c>
      <c r="K12" s="31"/>
      <c r="L12" s="10"/>
    </row>
    <row r="13" spans="1:12" x14ac:dyDescent="0.25">
      <c r="A13" s="9" t="s">
        <v>2204</v>
      </c>
      <c r="B13" s="31" t="s">
        <v>1659</v>
      </c>
      <c r="C13" s="31" t="s">
        <v>1806</v>
      </c>
      <c r="D13" s="20" t="s">
        <v>1667</v>
      </c>
      <c r="E13" s="7">
        <v>41565</v>
      </c>
      <c r="F13" s="7">
        <f>F8</f>
        <v>44555</v>
      </c>
      <c r="G13" s="13"/>
      <c r="H13" s="8">
        <f t="shared" si="0"/>
        <v>44585</v>
      </c>
      <c r="I13" s="11">
        <f t="shared" ca="1" si="1"/>
        <v>15</v>
      </c>
      <c r="J13" s="9" t="str">
        <f t="shared" ca="1" si="2"/>
        <v>NOT DUE</v>
      </c>
      <c r="K13" s="31"/>
      <c r="L13" s="10"/>
    </row>
    <row r="14" spans="1:12" ht="25.5" x14ac:dyDescent="0.25">
      <c r="A14" s="9" t="s">
        <v>2205</v>
      </c>
      <c r="B14" s="31" t="s">
        <v>1660</v>
      </c>
      <c r="C14" s="31" t="s">
        <v>1805</v>
      </c>
      <c r="D14" s="20" t="s">
        <v>1667</v>
      </c>
      <c r="E14" s="7">
        <v>41565</v>
      </c>
      <c r="F14" s="7">
        <f>F8</f>
        <v>44555</v>
      </c>
      <c r="G14" s="13"/>
      <c r="H14" s="8">
        <f t="shared" si="0"/>
        <v>44585</v>
      </c>
      <c r="I14" s="11">
        <f t="shared" ca="1" si="1"/>
        <v>15</v>
      </c>
      <c r="J14" s="9" t="str">
        <f t="shared" ca="1" si="2"/>
        <v>NOT DUE</v>
      </c>
      <c r="K14" s="31"/>
      <c r="L14" s="10"/>
    </row>
    <row r="15" spans="1:12" ht="25.5" x14ac:dyDescent="0.25">
      <c r="A15" s="9" t="s">
        <v>2243</v>
      </c>
      <c r="B15" s="31" t="s">
        <v>1661</v>
      </c>
      <c r="C15" s="31" t="s">
        <v>1804</v>
      </c>
      <c r="D15" s="20" t="s">
        <v>1667</v>
      </c>
      <c r="E15" s="7">
        <v>41565</v>
      </c>
      <c r="F15" s="7">
        <f>F8</f>
        <v>44555</v>
      </c>
      <c r="G15" s="13"/>
      <c r="H15" s="8">
        <f t="shared" si="0"/>
        <v>44585</v>
      </c>
      <c r="I15" s="11">
        <f t="shared" ca="1" si="1"/>
        <v>15</v>
      </c>
      <c r="J15" s="9" t="str">
        <f t="shared" ca="1" si="2"/>
        <v>NOT DUE</v>
      </c>
      <c r="K15" s="31"/>
      <c r="L15" s="10"/>
    </row>
    <row r="16" spans="1:12" ht="25.5" x14ac:dyDescent="0.25">
      <c r="A16" s="9" t="s">
        <v>2244</v>
      </c>
      <c r="B16" s="31" t="s">
        <v>1662</v>
      </c>
      <c r="C16" s="31" t="s">
        <v>1803</v>
      </c>
      <c r="D16" s="20" t="s">
        <v>1667</v>
      </c>
      <c r="E16" s="7">
        <v>41565</v>
      </c>
      <c r="F16" s="7">
        <f>F15</f>
        <v>44555</v>
      </c>
      <c r="G16" s="13"/>
      <c r="H16" s="8">
        <f t="shared" si="0"/>
        <v>44585</v>
      </c>
      <c r="I16" s="11">
        <f t="shared" ca="1" si="1"/>
        <v>15</v>
      </c>
      <c r="J16" s="9" t="str">
        <f t="shared" ca="1" si="2"/>
        <v>NOT DUE</v>
      </c>
      <c r="K16" s="31"/>
      <c r="L16" s="10"/>
    </row>
    <row r="17" spans="1:45" ht="25.5" x14ac:dyDescent="0.25">
      <c r="A17" s="9" t="s">
        <v>2245</v>
      </c>
      <c r="B17" s="31" t="s">
        <v>1663</v>
      </c>
      <c r="C17" s="31" t="s">
        <v>1803</v>
      </c>
      <c r="D17" s="20" t="s">
        <v>1667</v>
      </c>
      <c r="E17" s="7">
        <v>41565</v>
      </c>
      <c r="F17" s="7">
        <f>F15</f>
        <v>44555</v>
      </c>
      <c r="G17" s="13"/>
      <c r="H17" s="8">
        <f t="shared" si="0"/>
        <v>44585</v>
      </c>
      <c r="I17" s="11">
        <f t="shared" ca="1" si="1"/>
        <v>15</v>
      </c>
      <c r="J17" s="9" t="str">
        <f t="shared" ca="1" si="2"/>
        <v>NOT DUE</v>
      </c>
      <c r="K17" s="31"/>
      <c r="L17" s="10"/>
    </row>
    <row r="18" spans="1:45" ht="25.5" x14ac:dyDescent="0.25">
      <c r="A18" s="9" t="s">
        <v>2246</v>
      </c>
      <c r="B18" s="31" t="s">
        <v>1664</v>
      </c>
      <c r="C18" s="31" t="s">
        <v>1807</v>
      </c>
      <c r="D18" s="20" t="s">
        <v>1667</v>
      </c>
      <c r="E18" s="7">
        <v>41565</v>
      </c>
      <c r="F18" s="7">
        <f>F8</f>
        <v>44555</v>
      </c>
      <c r="G18" s="13"/>
      <c r="H18" s="8">
        <f t="shared" si="0"/>
        <v>44585</v>
      </c>
      <c r="I18" s="11">
        <f t="shared" ca="1" si="1"/>
        <v>15</v>
      </c>
      <c r="J18" s="9" t="str">
        <f t="shared" ca="1" si="2"/>
        <v>NOT DUE</v>
      </c>
      <c r="K18" s="31"/>
      <c r="L18" s="10"/>
    </row>
    <row r="19" spans="1:45" x14ac:dyDescent="0.25">
      <c r="A19" s="9" t="s">
        <v>2247</v>
      </c>
      <c r="B19" s="31" t="s">
        <v>1665</v>
      </c>
      <c r="C19" s="31" t="s">
        <v>1806</v>
      </c>
      <c r="D19" s="20" t="s">
        <v>1667</v>
      </c>
      <c r="E19" s="7">
        <v>41565</v>
      </c>
      <c r="F19" s="7">
        <f>F8</f>
        <v>44555</v>
      </c>
      <c r="G19" s="13"/>
      <c r="H19" s="8">
        <f t="shared" si="0"/>
        <v>44585</v>
      </c>
      <c r="I19" s="11">
        <f t="shared" ca="1" si="1"/>
        <v>15</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67</v>
      </c>
      <c r="J20" s="9" t="str">
        <f t="shared" ca="1" si="2"/>
        <v>NOT DUE</v>
      </c>
      <c r="K20" s="31"/>
      <c r="L20" s="10"/>
    </row>
    <row r="21" spans="1:45" ht="25.5" x14ac:dyDescent="0.25">
      <c r="A21" s="78" t="s">
        <v>2249</v>
      </c>
      <c r="B21" s="31" t="s">
        <v>1666</v>
      </c>
      <c r="C21" s="31" t="s">
        <v>1808</v>
      </c>
      <c r="D21" s="20" t="s">
        <v>1667</v>
      </c>
      <c r="E21" s="7">
        <v>41565</v>
      </c>
      <c r="F21" s="7">
        <f>F8</f>
        <v>44555</v>
      </c>
      <c r="G21" s="13"/>
      <c r="H21" s="8">
        <f>EDATE(F21-1,1)</f>
        <v>44585</v>
      </c>
      <c r="I21" s="11">
        <f t="shared" ca="1" si="1"/>
        <v>15</v>
      </c>
      <c r="J21" s="9" t="str">
        <f t="shared" ca="1" si="2"/>
        <v>NOT DUE</v>
      </c>
      <c r="K21" s="31"/>
      <c r="L21" s="10"/>
    </row>
    <row r="22" spans="1:45" s="68" customFormat="1" x14ac:dyDescent="0.25">
      <c r="A22" s="78" t="s">
        <v>2250</v>
      </c>
      <c r="B22" s="79" t="s">
        <v>1595</v>
      </c>
      <c r="C22" s="79" t="s">
        <v>2334</v>
      </c>
      <c r="D22" s="80" t="s">
        <v>1667</v>
      </c>
      <c r="E22" s="7">
        <v>41566</v>
      </c>
      <c r="F22" s="7">
        <f>F10</f>
        <v>44555</v>
      </c>
      <c r="G22" s="13"/>
      <c r="H22" s="81">
        <f>EDATE(F22-1,1)</f>
        <v>44585</v>
      </c>
      <c r="I22" s="82">
        <f t="shared" ca="1" si="1"/>
        <v>15</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266</v>
      </c>
      <c r="J23" s="9" t="str">
        <f ca="1">IF(I23="","",IF(I23&lt;0,"OVERDUE","NOT DUE"))</f>
        <v>NOT DUE</v>
      </c>
      <c r="K23" s="31"/>
      <c r="L23" s="35" t="s">
        <v>3269</v>
      </c>
    </row>
    <row r="26" spans="1:45" x14ac:dyDescent="0.25">
      <c r="B26" t="s">
        <v>2413</v>
      </c>
      <c r="G26" t="s">
        <v>2418</v>
      </c>
    </row>
    <row r="27" spans="1:45" x14ac:dyDescent="0.25">
      <c r="C27" s="91" t="s">
        <v>3268</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topLeftCell="A4" zoomScale="82" zoomScaleNormal="90" zoomScaleSheetLayoutView="82"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44556</v>
      </c>
      <c r="G8" s="7"/>
      <c r="H8" s="8">
        <f>EDATE(F8-1,1)</f>
        <v>44586</v>
      </c>
      <c r="I8" s="11">
        <f ca="1">IF(ISBLANK(H8),"",H8-DATE(YEAR(NOW()),MONTH(NOW()),DAY(NOW())))</f>
        <v>16</v>
      </c>
      <c r="J8" s="9" t="str">
        <f ca="1">IF(I8="","",IF(I8&lt;0,"OVERDUE","NOT DUE"))</f>
        <v>NOT DUE</v>
      </c>
      <c r="K8" s="31"/>
      <c r="L8" s="10"/>
    </row>
    <row r="9" spans="1:12" ht="24" x14ac:dyDescent="0.25">
      <c r="A9" s="78" t="s">
        <v>1901</v>
      </c>
      <c r="B9" s="31" t="s">
        <v>1527</v>
      </c>
      <c r="C9" s="31" t="s">
        <v>2290</v>
      </c>
      <c r="D9" s="20" t="s">
        <v>1557</v>
      </c>
      <c r="E9" s="7">
        <v>41565</v>
      </c>
      <c r="F9" s="7">
        <v>44556</v>
      </c>
      <c r="G9" s="7"/>
      <c r="H9" s="8">
        <f>EDATE(F9-1,1)</f>
        <v>44586</v>
      </c>
      <c r="I9" s="11">
        <f ca="1">IF(ISBLANK(H9),"",H9-DATE(YEAR(NOW()),MONTH(NOW()),DAY(NOW())))</f>
        <v>16</v>
      </c>
      <c r="J9" s="9" t="str">
        <f ca="1">IF(I9="","",IF(I9&lt;0,"OVERDUE","NOT DUE"))</f>
        <v>NOT DUE</v>
      </c>
      <c r="K9" s="31"/>
      <c r="L9" s="10" t="s">
        <v>3209</v>
      </c>
    </row>
    <row r="10" spans="1:12" ht="24" x14ac:dyDescent="0.25">
      <c r="A10" s="9" t="s">
        <v>1902</v>
      </c>
      <c r="B10" s="31" t="s">
        <v>1527</v>
      </c>
      <c r="C10" s="31" t="s">
        <v>1850</v>
      </c>
      <c r="D10" s="20" t="s">
        <v>1844</v>
      </c>
      <c r="E10" s="7">
        <v>41565</v>
      </c>
      <c r="F10" s="7">
        <v>44118</v>
      </c>
      <c r="G10" s="7"/>
      <c r="H10" s="8">
        <f>DATE(YEAR(F10)+1,MONTH(F10),DAY(F10)-1)</f>
        <v>44482</v>
      </c>
      <c r="I10" s="11">
        <f ca="1">IF(ISBLANK(H10),"",H10-DATE(YEAR(NOW()),MONTH(NOW()),DAY(NOW())))</f>
        <v>-88</v>
      </c>
      <c r="J10" s="9" t="str">
        <f ca="1">IF(I10="","",IF(I10&lt;0,"OVERDUE","NOT DUE"))</f>
        <v>OVERDUE</v>
      </c>
      <c r="K10" s="31"/>
      <c r="L10" s="89" t="s">
        <v>3243</v>
      </c>
    </row>
    <row r="11" spans="1:12" ht="25.5" x14ac:dyDescent="0.25">
      <c r="A11" s="78" t="s">
        <v>1903</v>
      </c>
      <c r="B11" s="31" t="s">
        <v>1528</v>
      </c>
      <c r="C11" s="31" t="s">
        <v>1851</v>
      </c>
      <c r="D11" s="20" t="s">
        <v>1557</v>
      </c>
      <c r="E11" s="7">
        <v>41565</v>
      </c>
      <c r="F11" s="7">
        <v>44556</v>
      </c>
      <c r="G11" s="7"/>
      <c r="H11" s="8">
        <f t="shared" ref="H11:H19" si="0">EDATE(F11-1,1)</f>
        <v>44586</v>
      </c>
      <c r="I11" s="11">
        <f t="shared" ref="I11:I46" ca="1" si="1">IF(ISBLANK(H11),"",H11-DATE(YEAR(NOW()),MONTH(NOW()),DAY(NOW())))</f>
        <v>16</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44556</v>
      </c>
      <c r="G12" s="7"/>
      <c r="H12" s="8">
        <f t="shared" si="0"/>
        <v>44586</v>
      </c>
      <c r="I12" s="11">
        <f t="shared" ca="1" si="1"/>
        <v>16</v>
      </c>
      <c r="J12" s="9" t="str">
        <f t="shared" ca="1" si="2"/>
        <v>NOT DUE</v>
      </c>
      <c r="K12" s="31"/>
      <c r="L12" s="10"/>
    </row>
    <row r="13" spans="1:12" ht="60" x14ac:dyDescent="0.25">
      <c r="A13" s="78" t="s">
        <v>1905</v>
      </c>
      <c r="B13" s="31" t="s">
        <v>1530</v>
      </c>
      <c r="C13" s="31" t="s">
        <v>1829</v>
      </c>
      <c r="D13" s="20" t="s">
        <v>1557</v>
      </c>
      <c r="E13" s="7">
        <v>41565</v>
      </c>
      <c r="F13" s="7">
        <f>F8</f>
        <v>44556</v>
      </c>
      <c r="G13" s="7"/>
      <c r="H13" s="8">
        <f t="shared" si="0"/>
        <v>44586</v>
      </c>
      <c r="I13" s="11">
        <f t="shared" ca="1" si="1"/>
        <v>16</v>
      </c>
      <c r="J13" s="9" t="str">
        <f t="shared" ca="1" si="2"/>
        <v>NOT DUE</v>
      </c>
      <c r="K13" s="137"/>
      <c r="L13" s="147" t="s">
        <v>3237</v>
      </c>
    </row>
    <row r="14" spans="1:12" x14ac:dyDescent="0.25">
      <c r="A14" s="78" t="s">
        <v>1906</v>
      </c>
      <c r="B14" s="31" t="s">
        <v>1531</v>
      </c>
      <c r="C14" s="31" t="s">
        <v>1829</v>
      </c>
      <c r="D14" s="20" t="s">
        <v>1557</v>
      </c>
      <c r="E14" s="7">
        <v>41565</v>
      </c>
      <c r="F14" s="7">
        <f>F8</f>
        <v>44556</v>
      </c>
      <c r="G14" s="7"/>
      <c r="H14" s="8">
        <f t="shared" si="0"/>
        <v>44586</v>
      </c>
      <c r="I14" s="11">
        <f t="shared" ca="1" si="1"/>
        <v>16</v>
      </c>
      <c r="J14" s="9" t="str">
        <f t="shared" ca="1" si="2"/>
        <v>NOT DUE</v>
      </c>
      <c r="K14" s="31"/>
      <c r="L14" s="10"/>
    </row>
    <row r="15" spans="1:12" x14ac:dyDescent="0.25">
      <c r="A15" s="78" t="s">
        <v>1907</v>
      </c>
      <c r="B15" s="31" t="s">
        <v>1532</v>
      </c>
      <c r="C15" s="31" t="s">
        <v>1829</v>
      </c>
      <c r="D15" s="20" t="s">
        <v>1557</v>
      </c>
      <c r="E15" s="7">
        <v>41565</v>
      </c>
      <c r="F15" s="7">
        <f>F8</f>
        <v>44556</v>
      </c>
      <c r="G15" s="7"/>
      <c r="H15" s="8">
        <f t="shared" si="0"/>
        <v>44586</v>
      </c>
      <c r="I15" s="11">
        <f t="shared" ca="1" si="1"/>
        <v>16</v>
      </c>
      <c r="J15" s="9" t="str">
        <f t="shared" ca="1" si="2"/>
        <v>NOT DUE</v>
      </c>
      <c r="K15" s="31"/>
      <c r="L15" s="10"/>
    </row>
    <row r="16" spans="1:12" x14ac:dyDescent="0.25">
      <c r="A16" s="78" t="s">
        <v>1908</v>
      </c>
      <c r="B16" s="31" t="s">
        <v>1533</v>
      </c>
      <c r="C16" s="31" t="s">
        <v>1829</v>
      </c>
      <c r="D16" s="20" t="s">
        <v>1557</v>
      </c>
      <c r="E16" s="7">
        <v>41565</v>
      </c>
      <c r="F16" s="7">
        <f>F8</f>
        <v>44556</v>
      </c>
      <c r="G16" s="7"/>
      <c r="H16" s="8">
        <f t="shared" si="0"/>
        <v>44586</v>
      </c>
      <c r="I16" s="11">
        <f t="shared" ca="1" si="1"/>
        <v>16</v>
      </c>
      <c r="J16" s="9" t="str">
        <f t="shared" ca="1" si="2"/>
        <v>NOT DUE</v>
      </c>
      <c r="K16" s="31"/>
      <c r="L16" s="10"/>
    </row>
    <row r="17" spans="1:12" ht="24" x14ac:dyDescent="0.25">
      <c r="A17" s="78" t="s">
        <v>1909</v>
      </c>
      <c r="B17" s="31" t="s">
        <v>1534</v>
      </c>
      <c r="C17" s="31" t="s">
        <v>1836</v>
      </c>
      <c r="D17" s="20" t="s">
        <v>1557</v>
      </c>
      <c r="E17" s="7">
        <v>41565</v>
      </c>
      <c r="F17" s="7">
        <f>F8</f>
        <v>44556</v>
      </c>
      <c r="G17" s="7"/>
      <c r="H17" s="8">
        <f t="shared" si="0"/>
        <v>44586</v>
      </c>
      <c r="I17" s="11">
        <f t="shared" ca="1" si="1"/>
        <v>16</v>
      </c>
      <c r="J17" s="9" t="str">
        <f t="shared" ca="1" si="2"/>
        <v>NOT DUE</v>
      </c>
      <c r="K17" s="31"/>
      <c r="L17" s="89" t="s">
        <v>3249</v>
      </c>
    </row>
    <row r="18" spans="1:12" ht="27.75" customHeight="1" x14ac:dyDescent="0.25">
      <c r="A18" s="78" t="s">
        <v>1910</v>
      </c>
      <c r="B18" s="31" t="s">
        <v>1525</v>
      </c>
      <c r="C18" s="31" t="s">
        <v>1837</v>
      </c>
      <c r="D18" s="20" t="s">
        <v>1557</v>
      </c>
      <c r="E18" s="7">
        <v>41565</v>
      </c>
      <c r="F18" s="7">
        <f>F8</f>
        <v>44556</v>
      </c>
      <c r="G18" s="7"/>
      <c r="H18" s="8">
        <f t="shared" si="0"/>
        <v>44586</v>
      </c>
      <c r="I18" s="11">
        <f t="shared" ca="1" si="1"/>
        <v>16</v>
      </c>
      <c r="J18" s="9" t="str">
        <f t="shared" ca="1" si="2"/>
        <v>NOT DUE</v>
      </c>
      <c r="K18" s="31"/>
      <c r="L18" s="89" t="s">
        <v>3243</v>
      </c>
    </row>
    <row r="19" spans="1:12" ht="35.25" customHeight="1" x14ac:dyDescent="0.25">
      <c r="A19" s="78" t="s">
        <v>1911</v>
      </c>
      <c r="B19" s="31" t="s">
        <v>1535</v>
      </c>
      <c r="C19" s="31" t="s">
        <v>1845</v>
      </c>
      <c r="D19" s="20" t="s">
        <v>1557</v>
      </c>
      <c r="E19" s="7">
        <v>41565</v>
      </c>
      <c r="F19" s="7">
        <f>F8</f>
        <v>44556</v>
      </c>
      <c r="G19" s="7"/>
      <c r="H19" s="8">
        <f t="shared" si="0"/>
        <v>44586</v>
      </c>
      <c r="I19" s="11">
        <f t="shared" ca="1" si="1"/>
        <v>16</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61</v>
      </c>
      <c r="J20" s="9" t="str">
        <f t="shared" ca="1" si="2"/>
        <v>NOT DUE</v>
      </c>
      <c r="K20" s="101"/>
      <c r="L20" s="89" t="s">
        <v>3249</v>
      </c>
    </row>
    <row r="21" spans="1:12" ht="25.5" x14ac:dyDescent="0.25">
      <c r="A21" s="78" t="s">
        <v>1913</v>
      </c>
      <c r="B21" s="31" t="s">
        <v>1537</v>
      </c>
      <c r="C21" s="31" t="s">
        <v>1838</v>
      </c>
      <c r="D21" s="20" t="s">
        <v>1557</v>
      </c>
      <c r="E21" s="7">
        <v>41565</v>
      </c>
      <c r="F21" s="7">
        <f>F8</f>
        <v>44556</v>
      </c>
      <c r="G21" s="7"/>
      <c r="H21" s="8">
        <f t="shared" ref="H21:H46" si="3">EDATE(F21-1,1)</f>
        <v>44586</v>
      </c>
      <c r="I21" s="11">
        <f t="shared" ca="1" si="1"/>
        <v>16</v>
      </c>
      <c r="J21" s="9" t="str">
        <f t="shared" ca="1" si="2"/>
        <v>NOT DUE</v>
      </c>
      <c r="K21" s="88"/>
      <c r="L21" s="89" t="s">
        <v>3249</v>
      </c>
    </row>
    <row r="22" spans="1:12" x14ac:dyDescent="0.25">
      <c r="A22" s="78" t="s">
        <v>1914</v>
      </c>
      <c r="B22" s="31" t="s">
        <v>1538</v>
      </c>
      <c r="C22" s="31" t="s">
        <v>1829</v>
      </c>
      <c r="D22" s="20" t="s">
        <v>1557</v>
      </c>
      <c r="E22" s="7">
        <v>41565</v>
      </c>
      <c r="F22" s="7">
        <f>F8</f>
        <v>44556</v>
      </c>
      <c r="G22" s="7"/>
      <c r="H22" s="8">
        <f t="shared" si="3"/>
        <v>44586</v>
      </c>
      <c r="I22" s="11">
        <f t="shared" ca="1" si="1"/>
        <v>16</v>
      </c>
      <c r="J22" s="9" t="str">
        <f t="shared" ca="1" si="2"/>
        <v>NOT DUE</v>
      </c>
      <c r="K22" s="90"/>
      <c r="L22" s="10"/>
    </row>
    <row r="23" spans="1:12" ht="24" x14ac:dyDescent="0.25">
      <c r="A23" s="78" t="s">
        <v>1915</v>
      </c>
      <c r="B23" s="31" t="s">
        <v>1539</v>
      </c>
      <c r="C23" s="31" t="s">
        <v>1829</v>
      </c>
      <c r="D23" s="20" t="s">
        <v>1557</v>
      </c>
      <c r="E23" s="7">
        <v>41565</v>
      </c>
      <c r="F23" s="7">
        <f>F8</f>
        <v>44556</v>
      </c>
      <c r="G23" s="7"/>
      <c r="H23" s="8">
        <f t="shared" si="3"/>
        <v>44586</v>
      </c>
      <c r="I23" s="11">
        <f t="shared" ca="1" si="1"/>
        <v>16</v>
      </c>
      <c r="J23" s="9" t="str">
        <f t="shared" ca="1" si="2"/>
        <v>NOT DUE</v>
      </c>
      <c r="K23" s="31"/>
      <c r="L23" s="10" t="s">
        <v>3267</v>
      </c>
    </row>
    <row r="24" spans="1:12" ht="24" x14ac:dyDescent="0.25">
      <c r="A24" s="78" t="s">
        <v>1916</v>
      </c>
      <c r="B24" s="31" t="s">
        <v>1540</v>
      </c>
      <c r="C24" s="31" t="s">
        <v>1829</v>
      </c>
      <c r="D24" s="20" t="s">
        <v>1557</v>
      </c>
      <c r="E24" s="7">
        <v>41565</v>
      </c>
      <c r="F24" s="7">
        <f>F8</f>
        <v>44556</v>
      </c>
      <c r="G24" s="142"/>
      <c r="H24" s="8">
        <f t="shared" si="3"/>
        <v>44586</v>
      </c>
      <c r="I24" s="11">
        <f t="shared" ca="1" si="1"/>
        <v>16</v>
      </c>
      <c r="J24" s="9" t="str">
        <f t="shared" ca="1" si="2"/>
        <v>NOT DUE</v>
      </c>
      <c r="K24" s="31"/>
      <c r="L24" s="10" t="s">
        <v>3209</v>
      </c>
    </row>
    <row r="25" spans="1:12" ht="24" x14ac:dyDescent="0.25">
      <c r="A25" s="78" t="s">
        <v>1917</v>
      </c>
      <c r="B25" s="31" t="s">
        <v>1541</v>
      </c>
      <c r="C25" s="31" t="s">
        <v>1829</v>
      </c>
      <c r="D25" s="20" t="s">
        <v>1557</v>
      </c>
      <c r="E25" s="7">
        <v>41565</v>
      </c>
      <c r="F25" s="7">
        <f>F8</f>
        <v>44556</v>
      </c>
      <c r="G25" s="142"/>
      <c r="H25" s="8">
        <f t="shared" si="3"/>
        <v>44586</v>
      </c>
      <c r="I25" s="11">
        <f t="shared" ca="1" si="1"/>
        <v>16</v>
      </c>
      <c r="J25" s="9" t="str">
        <f t="shared" ca="1" si="2"/>
        <v>NOT DUE</v>
      </c>
      <c r="K25" s="31"/>
      <c r="L25" s="10" t="s">
        <v>3209</v>
      </c>
    </row>
    <row r="26" spans="1:12" ht="25.5" x14ac:dyDescent="0.25">
      <c r="A26" s="78" t="s">
        <v>1918</v>
      </c>
      <c r="B26" s="31" t="s">
        <v>1542</v>
      </c>
      <c r="C26" s="31" t="s">
        <v>2291</v>
      </c>
      <c r="D26" s="20" t="s">
        <v>1557</v>
      </c>
      <c r="E26" s="7">
        <v>41565</v>
      </c>
      <c r="F26" s="7">
        <f>F8</f>
        <v>44556</v>
      </c>
      <c r="G26" s="13"/>
      <c r="H26" s="8">
        <f t="shared" si="3"/>
        <v>44586</v>
      </c>
      <c r="I26" s="11">
        <f t="shared" ca="1" si="1"/>
        <v>16</v>
      </c>
      <c r="J26" s="9" t="str">
        <f t="shared" ca="1" si="2"/>
        <v>NOT DUE</v>
      </c>
      <c r="K26" s="31"/>
      <c r="L26" s="10" t="s">
        <v>3209</v>
      </c>
    </row>
    <row r="27" spans="1:12" ht="25.5" x14ac:dyDescent="0.25">
      <c r="A27" s="78" t="s">
        <v>1919</v>
      </c>
      <c r="B27" s="31" t="s">
        <v>1543</v>
      </c>
      <c r="C27" s="31" t="s">
        <v>1814</v>
      </c>
      <c r="D27" s="20" t="s">
        <v>1557</v>
      </c>
      <c r="E27" s="7">
        <v>41565</v>
      </c>
      <c r="F27" s="7">
        <f>F8</f>
        <v>44556</v>
      </c>
      <c r="G27" s="142"/>
      <c r="H27" s="8">
        <f t="shared" si="3"/>
        <v>44586</v>
      </c>
      <c r="I27" s="11">
        <f t="shared" ca="1" si="1"/>
        <v>16</v>
      </c>
      <c r="J27" s="9" t="str">
        <f t="shared" ca="1" si="2"/>
        <v>NOT DUE</v>
      </c>
      <c r="K27" s="31"/>
      <c r="L27" s="10" t="s">
        <v>3209</v>
      </c>
    </row>
    <row r="28" spans="1:12" ht="27" customHeight="1" x14ac:dyDescent="0.25">
      <c r="A28" s="78" t="s">
        <v>1920</v>
      </c>
      <c r="B28" s="31" t="s">
        <v>1544</v>
      </c>
      <c r="C28" s="44" t="s">
        <v>2292</v>
      </c>
      <c r="D28" s="20" t="s">
        <v>1557</v>
      </c>
      <c r="E28" s="7">
        <v>41565</v>
      </c>
      <c r="F28" s="7">
        <f>F8</f>
        <v>44556</v>
      </c>
      <c r="G28" s="142"/>
      <c r="H28" s="8">
        <f t="shared" si="3"/>
        <v>44586</v>
      </c>
      <c r="I28" s="11">
        <f t="shared" ca="1" si="1"/>
        <v>16</v>
      </c>
      <c r="J28" s="9" t="str">
        <f t="shared" ca="1" si="2"/>
        <v>NOT DUE</v>
      </c>
      <c r="K28" s="31"/>
      <c r="L28" s="10" t="s">
        <v>3267</v>
      </c>
    </row>
    <row r="29" spans="1:12" ht="24.75" customHeight="1" x14ac:dyDescent="0.25">
      <c r="A29" s="78" t="s">
        <v>1921</v>
      </c>
      <c r="B29" s="31" t="s">
        <v>1545</v>
      </c>
      <c r="C29" s="31" t="s">
        <v>1847</v>
      </c>
      <c r="D29" s="20" t="s">
        <v>1557</v>
      </c>
      <c r="E29" s="7">
        <v>41565</v>
      </c>
      <c r="F29" s="7">
        <f>F8</f>
        <v>44556</v>
      </c>
      <c r="G29" s="142"/>
      <c r="H29" s="8">
        <f t="shared" si="3"/>
        <v>44586</v>
      </c>
      <c r="I29" s="11">
        <f t="shared" ca="1" si="1"/>
        <v>16</v>
      </c>
      <c r="J29" s="9" t="str">
        <f t="shared" ca="1" si="2"/>
        <v>NOT DUE</v>
      </c>
      <c r="K29" s="31" t="s">
        <v>3219</v>
      </c>
      <c r="L29" s="10" t="s">
        <v>3267</v>
      </c>
    </row>
    <row r="30" spans="1:12" ht="24" x14ac:dyDescent="0.25">
      <c r="A30" s="78" t="s">
        <v>1922</v>
      </c>
      <c r="B30" s="31" t="s">
        <v>1546</v>
      </c>
      <c r="C30" s="66" t="s">
        <v>1849</v>
      </c>
      <c r="D30" s="20" t="s">
        <v>1557</v>
      </c>
      <c r="E30" s="7">
        <v>41565</v>
      </c>
      <c r="F30" s="7">
        <f>F8</f>
        <v>44556</v>
      </c>
      <c r="G30" s="142"/>
      <c r="H30" s="8">
        <f t="shared" si="3"/>
        <v>44586</v>
      </c>
      <c r="I30" s="11">
        <f t="shared" ca="1" si="1"/>
        <v>16</v>
      </c>
      <c r="J30" s="9" t="str">
        <f t="shared" ca="1" si="2"/>
        <v>NOT DUE</v>
      </c>
      <c r="K30" s="147" t="s">
        <v>3276</v>
      </c>
      <c r="L30" s="10" t="s">
        <v>3267</v>
      </c>
    </row>
    <row r="31" spans="1:12" ht="15" customHeight="1" x14ac:dyDescent="0.25">
      <c r="A31" s="78" t="s">
        <v>1923</v>
      </c>
      <c r="B31" s="31" t="s">
        <v>1547</v>
      </c>
      <c r="C31" s="43" t="s">
        <v>1849</v>
      </c>
      <c r="D31" s="20" t="s">
        <v>1557</v>
      </c>
      <c r="E31" s="7">
        <v>41565</v>
      </c>
      <c r="F31" s="7">
        <f>F8</f>
        <v>44556</v>
      </c>
      <c r="G31" s="13"/>
      <c r="H31" s="8">
        <f t="shared" si="3"/>
        <v>44586</v>
      </c>
      <c r="I31" s="11">
        <f t="shared" ca="1" si="1"/>
        <v>16</v>
      </c>
      <c r="J31" s="9" t="str">
        <f t="shared" ca="1" si="2"/>
        <v>NOT DUE</v>
      </c>
      <c r="K31" s="31"/>
      <c r="L31" s="10" t="s">
        <v>3209</v>
      </c>
    </row>
    <row r="32" spans="1:12" ht="25.5" x14ac:dyDescent="0.25">
      <c r="A32" s="78" t="s">
        <v>1924</v>
      </c>
      <c r="B32" s="31" t="s">
        <v>1548</v>
      </c>
      <c r="C32" s="31" t="s">
        <v>2293</v>
      </c>
      <c r="D32" s="20" t="s">
        <v>1557</v>
      </c>
      <c r="E32" s="7">
        <v>41565</v>
      </c>
      <c r="F32" s="7">
        <f>F8</f>
        <v>44556</v>
      </c>
      <c r="G32" s="142"/>
      <c r="H32" s="8">
        <f t="shared" si="3"/>
        <v>44586</v>
      </c>
      <c r="I32" s="11">
        <f t="shared" ca="1" si="1"/>
        <v>16</v>
      </c>
      <c r="J32" s="9" t="str">
        <f t="shared" ca="1" si="2"/>
        <v>NOT DUE</v>
      </c>
      <c r="K32" s="31"/>
      <c r="L32" s="10" t="s">
        <v>3209</v>
      </c>
    </row>
    <row r="33" spans="1:12" ht="25.5" x14ac:dyDescent="0.25">
      <c r="A33" s="78" t="s">
        <v>1925</v>
      </c>
      <c r="B33" s="31" t="s">
        <v>1839</v>
      </c>
      <c r="C33" s="31" t="s">
        <v>1838</v>
      </c>
      <c r="D33" s="20" t="s">
        <v>1557</v>
      </c>
      <c r="E33" s="7">
        <v>41565</v>
      </c>
      <c r="F33" s="7">
        <f>F8</f>
        <v>44556</v>
      </c>
      <c r="G33" s="142"/>
      <c r="H33" s="8">
        <f t="shared" si="3"/>
        <v>44586</v>
      </c>
      <c r="I33" s="11">
        <f t="shared" ca="1" si="1"/>
        <v>16</v>
      </c>
      <c r="J33" s="9" t="str">
        <f t="shared" ca="1" si="2"/>
        <v>NOT DUE</v>
      </c>
      <c r="K33" s="31" t="s">
        <v>3219</v>
      </c>
      <c r="L33" s="10" t="s">
        <v>3267</v>
      </c>
    </row>
    <row r="34" spans="1:12" ht="25.5" x14ac:dyDescent="0.25">
      <c r="A34" s="78" t="s">
        <v>1926</v>
      </c>
      <c r="B34" s="31" t="s">
        <v>1549</v>
      </c>
      <c r="C34" s="31" t="s">
        <v>1828</v>
      </c>
      <c r="D34" s="20" t="s">
        <v>1557</v>
      </c>
      <c r="E34" s="7">
        <v>41565</v>
      </c>
      <c r="F34" s="7">
        <f>F8</f>
        <v>44556</v>
      </c>
      <c r="G34" s="142"/>
      <c r="H34" s="8">
        <f t="shared" si="3"/>
        <v>44586</v>
      </c>
      <c r="I34" s="11">
        <f t="shared" ca="1" si="1"/>
        <v>16</v>
      </c>
      <c r="J34" s="9" t="str">
        <f t="shared" ca="1" si="2"/>
        <v>NOT DUE</v>
      </c>
      <c r="K34" s="31"/>
      <c r="L34" s="10" t="s">
        <v>3209</v>
      </c>
    </row>
    <row r="35" spans="1:12" ht="25.5" customHeight="1" x14ac:dyDescent="0.25">
      <c r="A35" s="78" t="s">
        <v>1927</v>
      </c>
      <c r="B35" s="31" t="s">
        <v>1550</v>
      </c>
      <c r="C35" s="31" t="s">
        <v>1828</v>
      </c>
      <c r="D35" s="20" t="s">
        <v>1557</v>
      </c>
      <c r="E35" s="7">
        <v>41565</v>
      </c>
      <c r="F35" s="7">
        <f>F8</f>
        <v>44556</v>
      </c>
      <c r="G35" s="142"/>
      <c r="H35" s="8">
        <f t="shared" si="3"/>
        <v>44586</v>
      </c>
      <c r="I35" s="11">
        <f t="shared" ca="1" si="1"/>
        <v>16</v>
      </c>
      <c r="J35" s="9" t="str">
        <f t="shared" ca="1" si="2"/>
        <v>NOT DUE</v>
      </c>
      <c r="K35" s="31"/>
      <c r="L35" s="10" t="s">
        <v>3209</v>
      </c>
    </row>
    <row r="36" spans="1:12" ht="25.5" x14ac:dyDescent="0.25">
      <c r="A36" s="78" t="s">
        <v>1928</v>
      </c>
      <c r="B36" s="31" t="s">
        <v>1551</v>
      </c>
      <c r="C36" s="31" t="s">
        <v>1815</v>
      </c>
      <c r="D36" s="20" t="s">
        <v>1557</v>
      </c>
      <c r="E36" s="7">
        <v>41565</v>
      </c>
      <c r="F36" s="7">
        <f>F8</f>
        <v>44556</v>
      </c>
      <c r="G36" s="142"/>
      <c r="H36" s="8">
        <f t="shared" si="3"/>
        <v>44586</v>
      </c>
      <c r="I36" s="11">
        <f t="shared" ca="1" si="1"/>
        <v>16</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44556</v>
      </c>
      <c r="G37" s="142"/>
      <c r="H37" s="8">
        <f t="shared" si="3"/>
        <v>44586</v>
      </c>
      <c r="I37" s="11">
        <f t="shared" ca="1" si="1"/>
        <v>16</v>
      </c>
      <c r="J37" s="9" t="str">
        <f t="shared" ca="1" si="2"/>
        <v>NOT DUE</v>
      </c>
      <c r="K37" s="31"/>
      <c r="L37" s="10" t="s">
        <v>3209</v>
      </c>
    </row>
    <row r="38" spans="1:12" ht="25.5" x14ac:dyDescent="0.25">
      <c r="A38" s="78" t="s">
        <v>1930</v>
      </c>
      <c r="B38" s="79" t="s">
        <v>1524</v>
      </c>
      <c r="C38" s="79" t="s">
        <v>1849</v>
      </c>
      <c r="D38" s="80" t="s">
        <v>1557</v>
      </c>
      <c r="E38" s="7">
        <v>41565</v>
      </c>
      <c r="F38" s="7">
        <f>F8</f>
        <v>44556</v>
      </c>
      <c r="G38" s="142"/>
      <c r="H38" s="81">
        <f t="shared" si="3"/>
        <v>44586</v>
      </c>
      <c r="I38" s="82">
        <f t="shared" ca="1" si="1"/>
        <v>16</v>
      </c>
      <c r="J38" s="78" t="str">
        <f t="shared" ca="1" si="2"/>
        <v>NOT DUE</v>
      </c>
      <c r="K38" s="31" t="s">
        <v>3219</v>
      </c>
      <c r="L38" s="10" t="s">
        <v>3267</v>
      </c>
    </row>
    <row r="39" spans="1:12" x14ac:dyDescent="0.25">
      <c r="A39" s="78" t="s">
        <v>1931</v>
      </c>
      <c r="B39" s="31" t="s">
        <v>1552</v>
      </c>
      <c r="C39" s="31" t="s">
        <v>1816</v>
      </c>
      <c r="D39" s="80" t="s">
        <v>1557</v>
      </c>
      <c r="E39" s="7">
        <v>41565</v>
      </c>
      <c r="F39" s="7">
        <f>F8</f>
        <v>44556</v>
      </c>
      <c r="G39" s="142"/>
      <c r="H39" s="8">
        <f t="shared" si="3"/>
        <v>44586</v>
      </c>
      <c r="I39" s="11">
        <f t="shared" ca="1" si="1"/>
        <v>16</v>
      </c>
      <c r="J39" s="9" t="str">
        <f t="shared" ca="1" si="2"/>
        <v>NOT DUE</v>
      </c>
      <c r="K39" s="31"/>
      <c r="L39" s="90"/>
    </row>
    <row r="40" spans="1:12" ht="25.5" x14ac:dyDescent="0.25">
      <c r="A40" s="78" t="s">
        <v>1932</v>
      </c>
      <c r="B40" s="31" t="s">
        <v>1554</v>
      </c>
      <c r="C40" s="31" t="s">
        <v>1828</v>
      </c>
      <c r="D40" s="20" t="s">
        <v>1557</v>
      </c>
      <c r="E40" s="7">
        <v>41565</v>
      </c>
      <c r="F40" s="7">
        <f>F8</f>
        <v>44556</v>
      </c>
      <c r="G40" s="142"/>
      <c r="H40" s="8">
        <f t="shared" si="3"/>
        <v>44586</v>
      </c>
      <c r="I40" s="11">
        <f t="shared" ca="1" si="1"/>
        <v>16</v>
      </c>
      <c r="J40" s="9" t="str">
        <f t="shared" ca="1" si="2"/>
        <v>NOT DUE</v>
      </c>
      <c r="K40" s="31" t="s">
        <v>3219</v>
      </c>
      <c r="L40" s="10" t="s">
        <v>3209</v>
      </c>
    </row>
    <row r="41" spans="1:12" ht="25.5" x14ac:dyDescent="0.25">
      <c r="A41" s="78" t="s">
        <v>1933</v>
      </c>
      <c r="B41" s="31" t="s">
        <v>1555</v>
      </c>
      <c r="C41" s="31" t="s">
        <v>1828</v>
      </c>
      <c r="D41" s="20" t="s">
        <v>1557</v>
      </c>
      <c r="E41" s="7">
        <v>41565</v>
      </c>
      <c r="F41" s="7">
        <f>F8</f>
        <v>44556</v>
      </c>
      <c r="G41" s="142"/>
      <c r="H41" s="8">
        <f t="shared" si="3"/>
        <v>44586</v>
      </c>
      <c r="I41" s="11">
        <f t="shared" ca="1" si="1"/>
        <v>16</v>
      </c>
      <c r="J41" s="9" t="str">
        <f t="shared" ca="1" si="2"/>
        <v>NOT DUE</v>
      </c>
      <c r="K41" s="31" t="s">
        <v>3219</v>
      </c>
      <c r="L41" s="10" t="s">
        <v>3209</v>
      </c>
    </row>
    <row r="42" spans="1:12" ht="25.5" x14ac:dyDescent="0.25">
      <c r="A42" s="78" t="s">
        <v>1934</v>
      </c>
      <c r="B42" s="31" t="s">
        <v>1556</v>
      </c>
      <c r="C42" s="31" t="s">
        <v>1828</v>
      </c>
      <c r="D42" s="20" t="s">
        <v>1557</v>
      </c>
      <c r="E42" s="7">
        <v>41565</v>
      </c>
      <c r="F42" s="7">
        <f>F8</f>
        <v>44556</v>
      </c>
      <c r="G42" s="142"/>
      <c r="H42" s="8">
        <f t="shared" si="3"/>
        <v>44586</v>
      </c>
      <c r="I42" s="11">
        <f t="shared" ca="1" si="1"/>
        <v>16</v>
      </c>
      <c r="J42" s="9" t="str">
        <f t="shared" ca="1" si="2"/>
        <v>NOT DUE</v>
      </c>
      <c r="K42" s="31" t="s">
        <v>3219</v>
      </c>
      <c r="L42" s="10" t="s">
        <v>3209</v>
      </c>
    </row>
    <row r="43" spans="1:12" ht="25.5" x14ac:dyDescent="0.25">
      <c r="A43" s="78" t="s">
        <v>1935</v>
      </c>
      <c r="B43" s="31" t="s">
        <v>1558</v>
      </c>
      <c r="C43" s="31" t="s">
        <v>1828</v>
      </c>
      <c r="D43" s="20" t="s">
        <v>1557</v>
      </c>
      <c r="E43" s="7">
        <v>41565</v>
      </c>
      <c r="F43" s="7">
        <f>F8</f>
        <v>44556</v>
      </c>
      <c r="G43" s="142"/>
      <c r="H43" s="8">
        <f t="shared" si="3"/>
        <v>44586</v>
      </c>
      <c r="I43" s="11">
        <f t="shared" ca="1" si="1"/>
        <v>16</v>
      </c>
      <c r="J43" s="9" t="str">
        <f t="shared" ca="1" si="2"/>
        <v>NOT DUE</v>
      </c>
      <c r="K43" s="31" t="s">
        <v>3219</v>
      </c>
      <c r="L43" s="10" t="s">
        <v>3209</v>
      </c>
    </row>
    <row r="44" spans="1:12" ht="25.5" x14ac:dyDescent="0.25">
      <c r="A44" s="78" t="s">
        <v>1936</v>
      </c>
      <c r="B44" s="31" t="s">
        <v>1559</v>
      </c>
      <c r="C44" s="31" t="s">
        <v>1828</v>
      </c>
      <c r="D44" s="20" t="s">
        <v>1557</v>
      </c>
      <c r="E44" s="7">
        <v>41565</v>
      </c>
      <c r="F44" s="7">
        <f>F8</f>
        <v>44556</v>
      </c>
      <c r="G44" s="142"/>
      <c r="H44" s="8">
        <f t="shared" si="3"/>
        <v>44586</v>
      </c>
      <c r="I44" s="11">
        <f t="shared" ca="1" si="1"/>
        <v>16</v>
      </c>
      <c r="J44" s="9" t="str">
        <f t="shared" ca="1" si="2"/>
        <v>NOT DUE</v>
      </c>
      <c r="K44" s="31" t="s">
        <v>3219</v>
      </c>
      <c r="L44" s="10" t="s">
        <v>3209</v>
      </c>
    </row>
    <row r="45" spans="1:12" ht="25.5" x14ac:dyDescent="0.25">
      <c r="A45" s="78" t="s">
        <v>1937</v>
      </c>
      <c r="B45" s="31" t="s">
        <v>1560</v>
      </c>
      <c r="C45" s="31" t="s">
        <v>1828</v>
      </c>
      <c r="D45" s="20" t="s">
        <v>1557</v>
      </c>
      <c r="E45" s="7">
        <v>41565</v>
      </c>
      <c r="F45" s="7">
        <f>F8</f>
        <v>44556</v>
      </c>
      <c r="G45" s="142"/>
      <c r="H45" s="8">
        <f t="shared" si="3"/>
        <v>44586</v>
      </c>
      <c r="I45" s="11">
        <f t="shared" ca="1" si="1"/>
        <v>16</v>
      </c>
      <c r="J45" s="9" t="str">
        <f t="shared" ca="1" si="2"/>
        <v>NOT DUE</v>
      </c>
      <c r="K45" s="31" t="s">
        <v>3219</v>
      </c>
      <c r="L45" s="10" t="s">
        <v>3209</v>
      </c>
    </row>
    <row r="46" spans="1:12" ht="25.5" x14ac:dyDescent="0.25">
      <c r="A46" s="78" t="s">
        <v>1938</v>
      </c>
      <c r="B46" s="31" t="s">
        <v>1669</v>
      </c>
      <c r="C46" s="31" t="s">
        <v>1828</v>
      </c>
      <c r="D46" s="20" t="s">
        <v>1557</v>
      </c>
      <c r="E46" s="7">
        <v>41565</v>
      </c>
      <c r="F46" s="7">
        <f>F8</f>
        <v>44556</v>
      </c>
      <c r="G46" s="142"/>
      <c r="H46" s="8">
        <f t="shared" si="3"/>
        <v>44586</v>
      </c>
      <c r="I46" s="11">
        <f t="shared" ca="1" si="1"/>
        <v>16</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3265</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34" zoomScaleNormal="100" workbookViewId="0">
      <selection activeCell="F42" sqref="F4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167</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44570</v>
      </c>
      <c r="G9" s="7"/>
      <c r="H9" s="8">
        <f>DATE(YEAR(F9),MONTH(F9),DAY(F9)+1)</f>
        <v>44571</v>
      </c>
      <c r="I9" s="11">
        <f t="shared" ca="1" si="0"/>
        <v>1</v>
      </c>
      <c r="J9" s="9" t="str">
        <f t="shared" ca="1" si="1"/>
        <v>NOT DUE</v>
      </c>
      <c r="K9" s="31"/>
      <c r="L9" s="31" t="s">
        <v>2259</v>
      </c>
    </row>
    <row r="10" spans="1:13" ht="38.25" x14ac:dyDescent="0.25">
      <c r="A10" s="9" t="s">
        <v>917</v>
      </c>
      <c r="B10" s="31" t="s">
        <v>871</v>
      </c>
      <c r="C10" s="31" t="s">
        <v>874</v>
      </c>
      <c r="D10" s="20" t="s">
        <v>915</v>
      </c>
      <c r="E10" s="7">
        <v>41565</v>
      </c>
      <c r="F10" s="7">
        <f>F9</f>
        <v>44570</v>
      </c>
      <c r="G10" s="7"/>
      <c r="H10" s="8">
        <f>DATE(YEAR(F10),MONTH(F10),DAY(F10)+1)</f>
        <v>44571</v>
      </c>
      <c r="I10" s="11">
        <f t="shared" ca="1" si="0"/>
        <v>1</v>
      </c>
      <c r="J10" s="9" t="str">
        <f t="shared" ca="1" si="1"/>
        <v>NOT DUE</v>
      </c>
      <c r="K10" s="31"/>
      <c r="L10" s="31" t="s">
        <v>2260</v>
      </c>
    </row>
    <row r="11" spans="1:13" ht="25.5" x14ac:dyDescent="0.25">
      <c r="A11" s="9" t="s">
        <v>918</v>
      </c>
      <c r="B11" s="31" t="s">
        <v>871</v>
      </c>
      <c r="C11" s="31" t="s">
        <v>875</v>
      </c>
      <c r="D11" s="20" t="s">
        <v>88</v>
      </c>
      <c r="E11" s="7">
        <v>41565</v>
      </c>
      <c r="F11" s="7">
        <v>44107</v>
      </c>
      <c r="G11" s="7"/>
      <c r="H11" s="8">
        <f>DATE(YEAR(F11)+1,MONTH(F11),DAY(F11)-1)</f>
        <v>44471</v>
      </c>
      <c r="I11" s="11">
        <f t="shared" ca="1" si="0"/>
        <v>-99</v>
      </c>
      <c r="J11" s="9" t="str">
        <f t="shared" ca="1" si="1"/>
        <v>OVERDUE</v>
      </c>
      <c r="K11" s="31"/>
      <c r="L11" s="59" t="s">
        <v>3244</v>
      </c>
    </row>
    <row r="12" spans="1:13" ht="25.5" x14ac:dyDescent="0.25">
      <c r="A12" s="9" t="s">
        <v>919</v>
      </c>
      <c r="B12" s="31" t="s">
        <v>876</v>
      </c>
      <c r="C12" s="31" t="s">
        <v>877</v>
      </c>
      <c r="D12" s="20" t="s">
        <v>589</v>
      </c>
      <c r="E12" s="7">
        <v>41565</v>
      </c>
      <c r="F12" s="7">
        <v>44549</v>
      </c>
      <c r="G12" s="7"/>
      <c r="H12" s="8">
        <f>DATE(YEAR(F12),MONTH(F12),DAY(F12)+7)</f>
        <v>44556</v>
      </c>
      <c r="I12" s="11">
        <f t="shared" ca="1" si="0"/>
        <v>-14</v>
      </c>
      <c r="J12" s="9" t="str">
        <f t="shared" ca="1" si="1"/>
        <v>OVERDUE</v>
      </c>
      <c r="K12" s="31"/>
      <c r="L12" s="31"/>
    </row>
    <row r="13" spans="1:13" ht="38.25" x14ac:dyDescent="0.25">
      <c r="A13" s="9" t="s">
        <v>920</v>
      </c>
      <c r="B13" s="31" t="s">
        <v>878</v>
      </c>
      <c r="C13" s="31" t="s">
        <v>879</v>
      </c>
      <c r="D13" s="20" t="s">
        <v>915</v>
      </c>
      <c r="E13" s="7">
        <v>41565</v>
      </c>
      <c r="F13" s="7">
        <f>F9</f>
        <v>44570</v>
      </c>
      <c r="G13" s="7"/>
      <c r="H13" s="8">
        <f>DATE(YEAR(F13),MONTH(F13),DAY(F13)+1)</f>
        <v>44571</v>
      </c>
      <c r="I13" s="11">
        <f t="shared" ca="1" si="0"/>
        <v>1</v>
      </c>
      <c r="J13" s="9" t="str">
        <f t="shared" ca="1" si="1"/>
        <v>NOT DUE</v>
      </c>
      <c r="K13" s="31"/>
      <c r="L13" s="31" t="s">
        <v>2262</v>
      </c>
    </row>
    <row r="14" spans="1:13" ht="38.25" x14ac:dyDescent="0.25">
      <c r="A14" s="9" t="s">
        <v>921</v>
      </c>
      <c r="B14" s="31" t="s">
        <v>880</v>
      </c>
      <c r="C14" s="31" t="s">
        <v>881</v>
      </c>
      <c r="D14" s="20" t="s">
        <v>915</v>
      </c>
      <c r="E14" s="7">
        <v>41565</v>
      </c>
      <c r="F14" s="7">
        <f>F9</f>
        <v>44570</v>
      </c>
      <c r="G14" s="7"/>
      <c r="H14" s="8">
        <f>DATE(YEAR(F14),MONTH(F14),DAY(F14)+1)</f>
        <v>44571</v>
      </c>
      <c r="I14" s="11">
        <f t="shared" ca="1" si="0"/>
        <v>1</v>
      </c>
      <c r="J14" s="9" t="str">
        <f t="shared" ca="1" si="1"/>
        <v>NOT DUE</v>
      </c>
      <c r="K14" s="31"/>
      <c r="L14" s="31" t="s">
        <v>2261</v>
      </c>
    </row>
    <row r="15" spans="1:13" ht="63.75" x14ac:dyDescent="0.25">
      <c r="A15" s="9" t="s">
        <v>922</v>
      </c>
      <c r="B15" s="31" t="s">
        <v>882</v>
      </c>
      <c r="C15" s="31" t="s">
        <v>883</v>
      </c>
      <c r="D15" s="20" t="s">
        <v>915</v>
      </c>
      <c r="E15" s="7">
        <v>41565</v>
      </c>
      <c r="F15" s="7">
        <f>F9</f>
        <v>44570</v>
      </c>
      <c r="G15" s="7"/>
      <c r="H15" s="8">
        <f>DATE(YEAR(F15),MONTH(F15),DAY(F15)+1)</f>
        <v>44571</v>
      </c>
      <c r="I15" s="11">
        <f t="shared" ca="1" si="0"/>
        <v>1</v>
      </c>
      <c r="J15" s="9" t="str">
        <f t="shared" ca="1" si="1"/>
        <v>NOT DUE</v>
      </c>
      <c r="K15" s="31"/>
      <c r="L15" s="31" t="s">
        <v>2261</v>
      </c>
    </row>
    <row r="16" spans="1:13" ht="25.5" x14ac:dyDescent="0.25">
      <c r="A16" s="9" t="s">
        <v>923</v>
      </c>
      <c r="B16" s="31" t="s">
        <v>884</v>
      </c>
      <c r="C16" s="31" t="s">
        <v>885</v>
      </c>
      <c r="D16" s="20" t="s">
        <v>915</v>
      </c>
      <c r="E16" s="7">
        <v>41565</v>
      </c>
      <c r="F16" s="7">
        <f>F9</f>
        <v>44570</v>
      </c>
      <c r="G16" s="7"/>
      <c r="H16" s="8">
        <f>DATE(YEAR(F16),MONTH(F16),DAY(F16)+1)</f>
        <v>44571</v>
      </c>
      <c r="I16" s="11">
        <f t="shared" ca="1" si="0"/>
        <v>1</v>
      </c>
      <c r="J16" s="9" t="str">
        <f t="shared" ca="1" si="1"/>
        <v>NOT DUE</v>
      </c>
      <c r="K16" s="31"/>
      <c r="L16" s="31" t="s">
        <v>2261</v>
      </c>
    </row>
    <row r="17" spans="1:12" ht="25.5" x14ac:dyDescent="0.25">
      <c r="A17" s="9" t="s">
        <v>924</v>
      </c>
      <c r="B17" s="31" t="s">
        <v>871</v>
      </c>
      <c r="C17" s="31" t="s">
        <v>886</v>
      </c>
      <c r="D17" s="20" t="s">
        <v>915</v>
      </c>
      <c r="E17" s="7">
        <v>41565</v>
      </c>
      <c r="F17" s="7">
        <f>F9</f>
        <v>44570</v>
      </c>
      <c r="G17" s="7"/>
      <c r="H17" s="8">
        <f>DATE(YEAR(F17),MONTH(F17),DAY(F17)+1)</f>
        <v>44571</v>
      </c>
      <c r="I17" s="11">
        <f t="shared" ca="1" si="0"/>
        <v>1</v>
      </c>
      <c r="J17" s="9" t="str">
        <f t="shared" ca="1" si="1"/>
        <v>NOT DUE</v>
      </c>
      <c r="K17" s="31"/>
      <c r="L17" s="31" t="s">
        <v>2261</v>
      </c>
    </row>
    <row r="18" spans="1:12" ht="25.5" customHeight="1" x14ac:dyDescent="0.25">
      <c r="A18" s="9" t="s">
        <v>925</v>
      </c>
      <c r="B18" s="31" t="s">
        <v>887</v>
      </c>
      <c r="C18" s="31" t="s">
        <v>888</v>
      </c>
      <c r="D18" s="20" t="s">
        <v>1</v>
      </c>
      <c r="E18" s="7">
        <v>41565</v>
      </c>
      <c r="F18" s="7">
        <v>44528</v>
      </c>
      <c r="G18" s="7"/>
      <c r="H18" s="8">
        <f>DATE(YEAR(F18),MONTH(F18)+6,DAY(F18)-1)</f>
        <v>44708</v>
      </c>
      <c r="I18" s="11">
        <f t="shared" ca="1" si="0"/>
        <v>138</v>
      </c>
      <c r="J18" s="9" t="str">
        <f t="shared" ca="1" si="1"/>
        <v>NOT DUE</v>
      </c>
      <c r="K18" s="31"/>
      <c r="L18" s="30" t="s">
        <v>3234</v>
      </c>
    </row>
    <row r="19" spans="1:12" ht="25.5" x14ac:dyDescent="0.25">
      <c r="A19" s="9" t="s">
        <v>926</v>
      </c>
      <c r="B19" s="31" t="s">
        <v>889</v>
      </c>
      <c r="C19" s="31" t="s">
        <v>890</v>
      </c>
      <c r="D19" s="20" t="s">
        <v>1</v>
      </c>
      <c r="E19" s="7">
        <v>44500</v>
      </c>
      <c r="F19" s="7">
        <v>44500</v>
      </c>
      <c r="G19" s="7"/>
      <c r="H19" s="8">
        <f>DATE(YEAR(F19),MONTH(F19)+6,DAY(F19)-1)</f>
        <v>44681</v>
      </c>
      <c r="I19" s="11">
        <f t="shared" ca="1" si="0"/>
        <v>111</v>
      </c>
      <c r="J19" s="9" t="str">
        <f t="shared" ca="1" si="1"/>
        <v>NOT DUE</v>
      </c>
      <c r="K19" s="31"/>
      <c r="L19" s="30" t="s">
        <v>3234</v>
      </c>
    </row>
    <row r="20" spans="1:12" ht="38.25" x14ac:dyDescent="0.25">
      <c r="A20" s="9" t="s">
        <v>927</v>
      </c>
      <c r="B20" s="31" t="s">
        <v>891</v>
      </c>
      <c r="C20" s="31" t="s">
        <v>892</v>
      </c>
      <c r="D20" s="20" t="s">
        <v>1</v>
      </c>
      <c r="E20" s="7">
        <v>41565</v>
      </c>
      <c r="F20" s="7">
        <v>44528</v>
      </c>
      <c r="G20" s="7"/>
      <c r="H20" s="8">
        <f>DATE(YEAR(F20),MONTH(F20)+6,DAY(F20)-1)</f>
        <v>44708</v>
      </c>
      <c r="I20" s="11">
        <f t="shared" ca="1" si="0"/>
        <v>138</v>
      </c>
      <c r="J20" s="9" t="str">
        <f t="shared" ca="1" si="1"/>
        <v>NOT DUE</v>
      </c>
      <c r="K20" s="31"/>
      <c r="L20" s="30" t="s">
        <v>3235</v>
      </c>
    </row>
    <row r="21" spans="1:12" ht="38.25" x14ac:dyDescent="0.25">
      <c r="A21" s="9" t="s">
        <v>928</v>
      </c>
      <c r="B21" s="31" t="s">
        <v>893</v>
      </c>
      <c r="C21" s="31" t="s">
        <v>892</v>
      </c>
      <c r="D21" s="20" t="s">
        <v>1</v>
      </c>
      <c r="E21" s="7">
        <v>41565</v>
      </c>
      <c r="F21" s="7">
        <v>44528</v>
      </c>
      <c r="G21" s="7"/>
      <c r="H21" s="8">
        <f>DATE(YEAR(F21),MONTH(F21)+6,DAY(F21)-1)</f>
        <v>44708</v>
      </c>
      <c r="I21" s="11">
        <f t="shared" ca="1" si="0"/>
        <v>138</v>
      </c>
      <c r="J21" s="9" t="str">
        <f t="shared" ca="1" si="1"/>
        <v>NOT DUE</v>
      </c>
      <c r="K21" s="31"/>
      <c r="L21" s="30" t="s">
        <v>3235</v>
      </c>
    </row>
    <row r="22" spans="1:12" ht="25.5" x14ac:dyDescent="0.25">
      <c r="A22" s="9" t="s">
        <v>929</v>
      </c>
      <c r="B22" s="31" t="s">
        <v>894</v>
      </c>
      <c r="C22" s="31" t="s">
        <v>895</v>
      </c>
      <c r="D22" s="20" t="s">
        <v>1</v>
      </c>
      <c r="E22" s="7" t="s">
        <v>3274</v>
      </c>
      <c r="F22" s="7">
        <v>44528</v>
      </c>
      <c r="G22" s="7"/>
      <c r="H22" s="8">
        <f>DATE(YEAR(F22),MONTH(F22)+6,DAY(F22)-1)</f>
        <v>44708</v>
      </c>
      <c r="I22" s="11">
        <f t="shared" ca="1" si="0"/>
        <v>138</v>
      </c>
      <c r="J22" s="9" t="str">
        <f t="shared" ca="1" si="1"/>
        <v>NOT DUE</v>
      </c>
      <c r="K22" s="31"/>
      <c r="L22" s="10"/>
    </row>
    <row r="23" spans="1:12" ht="51" x14ac:dyDescent="0.25">
      <c r="A23" s="9" t="s">
        <v>930</v>
      </c>
      <c r="B23" s="31" t="s">
        <v>896</v>
      </c>
      <c r="C23" s="31" t="s">
        <v>872</v>
      </c>
      <c r="D23" s="20" t="s">
        <v>88</v>
      </c>
      <c r="E23" s="7">
        <v>44485</v>
      </c>
      <c r="F23" s="7">
        <v>44483</v>
      </c>
      <c r="G23" s="7"/>
      <c r="H23" s="8">
        <f>DATE(YEAR(F23)+1,MONTH(F23),DAY(F23)-1)</f>
        <v>44847</v>
      </c>
      <c r="I23" s="11">
        <f t="shared" ca="1" si="0"/>
        <v>277</v>
      </c>
      <c r="J23" s="9" t="str">
        <f t="shared" ca="1" si="1"/>
        <v>NOT DUE</v>
      </c>
      <c r="K23" s="31"/>
      <c r="L23" s="59" t="s">
        <v>3244</v>
      </c>
    </row>
    <row r="24" spans="1:12" ht="25.5" x14ac:dyDescent="0.25">
      <c r="A24" s="9" t="s">
        <v>931</v>
      </c>
      <c r="B24" s="31" t="s">
        <v>896</v>
      </c>
      <c r="C24" s="31" t="s">
        <v>897</v>
      </c>
      <c r="D24" s="20" t="s">
        <v>88</v>
      </c>
      <c r="E24" s="7">
        <v>44479</v>
      </c>
      <c r="F24" s="7">
        <v>44479</v>
      </c>
      <c r="G24" s="7"/>
      <c r="H24" s="8">
        <f>DATE(YEAR(F24)+1,MONTH(F24),DAY(F24)-1)</f>
        <v>44843</v>
      </c>
      <c r="I24" s="11">
        <f t="shared" ca="1" si="0"/>
        <v>273</v>
      </c>
      <c r="J24" s="9" t="str">
        <f t="shared" ca="1" si="1"/>
        <v>NOT DUE</v>
      </c>
      <c r="K24" s="31"/>
      <c r="L24" s="59" t="s">
        <v>3244</v>
      </c>
    </row>
    <row r="25" spans="1:12" ht="25.5" x14ac:dyDescent="0.25">
      <c r="A25" s="9" t="s">
        <v>932</v>
      </c>
      <c r="B25" s="31" t="s">
        <v>898</v>
      </c>
      <c r="C25" s="31" t="s">
        <v>899</v>
      </c>
      <c r="D25" s="20" t="s">
        <v>88</v>
      </c>
      <c r="E25" s="7">
        <v>44479</v>
      </c>
      <c r="F25" s="7">
        <v>44479</v>
      </c>
      <c r="G25" s="7"/>
      <c r="H25" s="8">
        <f>DATE(YEAR(F25)+1,MONTH(F25),DAY(F25)-1)</f>
        <v>44843</v>
      </c>
      <c r="I25" s="11">
        <f t="shared" ca="1" si="0"/>
        <v>273</v>
      </c>
      <c r="J25" s="9" t="str">
        <f t="shared" ca="1" si="1"/>
        <v>NOT DUE</v>
      </c>
      <c r="K25" s="31"/>
      <c r="L25" s="59" t="s">
        <v>3244</v>
      </c>
    </row>
    <row r="26" spans="1:12" ht="22.5" x14ac:dyDescent="0.25">
      <c r="A26" s="9" t="s">
        <v>933</v>
      </c>
      <c r="B26" s="31" t="s">
        <v>900</v>
      </c>
      <c r="C26" s="31" t="s">
        <v>901</v>
      </c>
      <c r="D26" s="20" t="s">
        <v>88</v>
      </c>
      <c r="E26" s="7">
        <v>41565</v>
      </c>
      <c r="F26" s="7">
        <v>44500</v>
      </c>
      <c r="G26" s="7"/>
      <c r="H26" s="8">
        <f>DATE(YEAR(F26)+1,MONTH(F26),DAY(F26)-1)</f>
        <v>44864</v>
      </c>
      <c r="I26" s="11">
        <f t="shared" ca="1" si="0"/>
        <v>294</v>
      </c>
      <c r="J26" s="9" t="str">
        <f t="shared" ca="1" si="1"/>
        <v>NOT DUE</v>
      </c>
      <c r="K26" s="31"/>
      <c r="L26" s="59" t="s">
        <v>3244</v>
      </c>
    </row>
    <row r="27" spans="1:12" ht="25.5" x14ac:dyDescent="0.25">
      <c r="A27" s="9" t="s">
        <v>934</v>
      </c>
      <c r="B27" s="31" t="s">
        <v>902</v>
      </c>
      <c r="C27" s="31" t="s">
        <v>903</v>
      </c>
      <c r="D27" s="20" t="s">
        <v>88</v>
      </c>
      <c r="E27" s="7">
        <v>41565</v>
      </c>
      <c r="F27" s="7">
        <v>44500</v>
      </c>
      <c r="G27" s="7"/>
      <c r="H27" s="8">
        <f>DATE(YEAR(F27)+1,MONTH(F27),DAY(F27)-1)</f>
        <v>44864</v>
      </c>
      <c r="I27" s="11">
        <f t="shared" ca="1" si="0"/>
        <v>294</v>
      </c>
      <c r="J27" s="9" t="str">
        <f t="shared" ca="1" si="1"/>
        <v>NOT DUE</v>
      </c>
      <c r="K27" s="31"/>
      <c r="L27" s="59" t="s">
        <v>3244</v>
      </c>
    </row>
    <row r="28" spans="1:12" ht="38.25" x14ac:dyDescent="0.25">
      <c r="A28" s="9" t="s">
        <v>935</v>
      </c>
      <c r="B28" s="31" t="s">
        <v>896</v>
      </c>
      <c r="C28" s="31" t="s">
        <v>874</v>
      </c>
      <c r="D28" s="20" t="s">
        <v>915</v>
      </c>
      <c r="E28" s="7">
        <v>41565</v>
      </c>
      <c r="F28" s="7">
        <f>F9</f>
        <v>44570</v>
      </c>
      <c r="G28" s="7"/>
      <c r="H28" s="8">
        <f>DATE(YEAR(F28),MONTH(F28),DAY(F28)+1)</f>
        <v>44571</v>
      </c>
      <c r="I28" s="11">
        <f t="shared" ca="1" si="0"/>
        <v>1</v>
      </c>
      <c r="J28" s="9" t="str">
        <f t="shared" ca="1" si="1"/>
        <v>NOT DUE</v>
      </c>
      <c r="K28" s="31"/>
      <c r="L28" s="31" t="s">
        <v>2261</v>
      </c>
    </row>
    <row r="29" spans="1:12" ht="25.5" x14ac:dyDescent="0.25">
      <c r="A29" s="9" t="s">
        <v>936</v>
      </c>
      <c r="B29" s="31" t="s">
        <v>904</v>
      </c>
      <c r="C29" s="31" t="s">
        <v>877</v>
      </c>
      <c r="D29" s="20" t="s">
        <v>589</v>
      </c>
      <c r="E29" s="7">
        <v>41565</v>
      </c>
      <c r="F29" s="7">
        <f>F10</f>
        <v>44570</v>
      </c>
      <c r="G29" s="7"/>
      <c r="H29" s="8">
        <f>DATE(YEAR(F29),MONTH(F29),DAY(F29)+7)</f>
        <v>44577</v>
      </c>
      <c r="I29" s="11">
        <f t="shared" ca="1" si="0"/>
        <v>7</v>
      </c>
      <c r="J29" s="9" t="str">
        <f t="shared" ca="1" si="1"/>
        <v>NOT DUE</v>
      </c>
      <c r="K29" s="31"/>
      <c r="L29" s="31" t="s">
        <v>3234</v>
      </c>
    </row>
    <row r="30" spans="1:12" ht="51" x14ac:dyDescent="0.25">
      <c r="A30" s="9" t="s">
        <v>937</v>
      </c>
      <c r="B30" s="31" t="s">
        <v>905</v>
      </c>
      <c r="C30" s="31" t="s">
        <v>872</v>
      </c>
      <c r="D30" s="20" t="s">
        <v>1</v>
      </c>
      <c r="E30" s="7">
        <v>41565</v>
      </c>
      <c r="F30" s="7">
        <f>F13</f>
        <v>44570</v>
      </c>
      <c r="G30" s="7"/>
      <c r="H30" s="8">
        <f>DATE(YEAR(F30),MONTH(F30)+6,DAY(F30)-1)</f>
        <v>44750</v>
      </c>
      <c r="I30" s="11">
        <f t="shared" ca="1" si="0"/>
        <v>180</v>
      </c>
      <c r="J30" s="9" t="str">
        <f t="shared" ca="1" si="1"/>
        <v>NOT DUE</v>
      </c>
      <c r="K30" s="31"/>
      <c r="L30" s="31" t="s">
        <v>3234</v>
      </c>
    </row>
    <row r="31" spans="1:12" ht="38.25" x14ac:dyDescent="0.25">
      <c r="A31" s="9" t="s">
        <v>938</v>
      </c>
      <c r="B31" s="31" t="s">
        <v>905</v>
      </c>
      <c r="C31" s="31" t="s">
        <v>874</v>
      </c>
      <c r="D31" s="20" t="s">
        <v>915</v>
      </c>
      <c r="E31" s="7">
        <v>41565</v>
      </c>
      <c r="F31" s="7">
        <f>F9</f>
        <v>44570</v>
      </c>
      <c r="G31" s="7"/>
      <c r="H31" s="8">
        <f>DATE(YEAR(F31),MONTH(F31),DAY(F31)+1)</f>
        <v>44571</v>
      </c>
      <c r="I31" s="11">
        <f t="shared" ca="1" si="0"/>
        <v>1</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322</v>
      </c>
      <c r="J32" s="9" t="str">
        <f t="shared" ca="1" si="1"/>
        <v>NOT DUE</v>
      </c>
      <c r="K32" s="31"/>
      <c r="L32" s="59" t="s">
        <v>3244</v>
      </c>
    </row>
    <row r="33" spans="1:12" ht="38.25" x14ac:dyDescent="0.25">
      <c r="A33" s="9" t="s">
        <v>940</v>
      </c>
      <c r="B33" s="31" t="s">
        <v>905</v>
      </c>
      <c r="C33" s="31" t="s">
        <v>906</v>
      </c>
      <c r="D33" s="20" t="s">
        <v>915</v>
      </c>
      <c r="E33" s="7">
        <v>43391</v>
      </c>
      <c r="F33" s="7">
        <f>F9</f>
        <v>44570</v>
      </c>
      <c r="G33" s="7"/>
      <c r="H33" s="8">
        <f>DATE(YEAR(F33),MONTH(F33),DAY(F33)+1)</f>
        <v>44571</v>
      </c>
      <c r="I33" s="11">
        <f t="shared" ca="1" si="0"/>
        <v>1</v>
      </c>
      <c r="J33" s="9" t="str">
        <f t="shared" ca="1" si="1"/>
        <v>NOT DUE</v>
      </c>
      <c r="K33" s="31"/>
      <c r="L33" s="31" t="s">
        <v>2264</v>
      </c>
    </row>
    <row r="34" spans="1:12" ht="38.25" x14ac:dyDescent="0.25">
      <c r="A34" s="9" t="s">
        <v>941</v>
      </c>
      <c r="B34" s="31" t="s">
        <v>905</v>
      </c>
      <c r="C34" s="31" t="s">
        <v>907</v>
      </c>
      <c r="D34" s="20" t="s">
        <v>915</v>
      </c>
      <c r="E34" s="7">
        <v>41565</v>
      </c>
      <c r="F34" s="7">
        <f>F9</f>
        <v>44570</v>
      </c>
      <c r="G34" s="7"/>
      <c r="H34" s="8">
        <f>DATE(YEAR(F34),MONTH(F34),DAY(F34)+1)</f>
        <v>44571</v>
      </c>
      <c r="I34" s="11">
        <f t="shared" ca="1" si="0"/>
        <v>1</v>
      </c>
      <c r="J34" s="9" t="str">
        <f t="shared" ca="1" si="1"/>
        <v>NOT DUE</v>
      </c>
      <c r="K34" s="31"/>
      <c r="L34" s="31" t="s">
        <v>2263</v>
      </c>
    </row>
    <row r="35" spans="1:12" ht="63.75" x14ac:dyDescent="0.25">
      <c r="A35" s="9" t="s">
        <v>942</v>
      </c>
      <c r="B35" s="31" t="s">
        <v>905</v>
      </c>
      <c r="C35" s="31" t="s">
        <v>908</v>
      </c>
      <c r="D35" s="20" t="s">
        <v>915</v>
      </c>
      <c r="E35" s="7">
        <v>41565</v>
      </c>
      <c r="F35" s="7">
        <f>F9</f>
        <v>44570</v>
      </c>
      <c r="G35" s="7"/>
      <c r="H35" s="8">
        <f>DATE(YEAR(F35),MONTH(F35),DAY(F35)+1)</f>
        <v>44571</v>
      </c>
      <c r="I35" s="11">
        <f t="shared" ca="1" si="0"/>
        <v>1</v>
      </c>
      <c r="J35" s="9" t="str">
        <f t="shared" ca="1" si="1"/>
        <v>NOT DUE</v>
      </c>
      <c r="K35" s="31"/>
      <c r="L35" s="31" t="s">
        <v>2263</v>
      </c>
    </row>
    <row r="36" spans="1:12" ht="25.5" x14ac:dyDescent="0.25">
      <c r="A36" s="9" t="s">
        <v>943</v>
      </c>
      <c r="B36" s="31" t="s">
        <v>905</v>
      </c>
      <c r="C36" s="31" t="s">
        <v>909</v>
      </c>
      <c r="D36" s="20" t="s">
        <v>915</v>
      </c>
      <c r="E36" s="7">
        <v>41565</v>
      </c>
      <c r="F36" s="7">
        <f>F9</f>
        <v>44570</v>
      </c>
      <c r="G36" s="7"/>
      <c r="H36" s="8">
        <f>DATE(YEAR(F36),MONTH(F36),DAY(F36)+1)</f>
        <v>44571</v>
      </c>
      <c r="I36" s="11">
        <f t="shared" ca="1" si="0"/>
        <v>1</v>
      </c>
      <c r="J36" s="9" t="str">
        <f t="shared" ca="1" si="1"/>
        <v>NOT DUE</v>
      </c>
      <c r="K36" s="31"/>
      <c r="L36" s="31" t="s">
        <v>2263</v>
      </c>
    </row>
    <row r="37" spans="1:12" ht="25.5" x14ac:dyDescent="0.25">
      <c r="A37" s="9" t="s">
        <v>944</v>
      </c>
      <c r="B37" s="31" t="s">
        <v>905</v>
      </c>
      <c r="C37" s="31" t="s">
        <v>910</v>
      </c>
      <c r="D37" s="20" t="s">
        <v>915</v>
      </c>
      <c r="E37" s="7">
        <v>41565</v>
      </c>
      <c r="F37" s="7">
        <f>F9</f>
        <v>44570</v>
      </c>
      <c r="G37" s="7"/>
      <c r="H37" s="8">
        <f>DATE(YEAR(F37),MONTH(F37),DAY(F37)+1)</f>
        <v>44571</v>
      </c>
      <c r="I37" s="11">
        <f t="shared" ca="1" si="0"/>
        <v>1</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138</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138</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138</v>
      </c>
      <c r="J40" s="9" t="str">
        <f t="shared" ca="1" si="1"/>
        <v>NOT DUE</v>
      </c>
      <c r="K40" s="31"/>
      <c r="L40" s="31" t="s">
        <v>3234</v>
      </c>
    </row>
    <row r="41" spans="1:12" ht="38.25" x14ac:dyDescent="0.25">
      <c r="A41" s="9" t="s">
        <v>948</v>
      </c>
      <c r="B41" s="31" t="s">
        <v>913</v>
      </c>
      <c r="C41" s="31" t="s">
        <v>874</v>
      </c>
      <c r="D41" s="20" t="s">
        <v>915</v>
      </c>
      <c r="E41" s="7">
        <v>41565</v>
      </c>
      <c r="F41" s="7">
        <f>F9</f>
        <v>44570</v>
      </c>
      <c r="G41" s="7"/>
      <c r="H41" s="8">
        <f>DATE(YEAR(F41),MONTH(F41),DAY(F41)+1)</f>
        <v>44571</v>
      </c>
      <c r="I41" s="11">
        <f t="shared" ca="1" si="0"/>
        <v>1</v>
      </c>
      <c r="J41" s="9" t="str">
        <f t="shared" ca="1" si="1"/>
        <v>NOT DUE</v>
      </c>
      <c r="K41" s="31"/>
      <c r="L41" s="31" t="s">
        <v>2263</v>
      </c>
    </row>
    <row r="42" spans="1:12" ht="25.5" x14ac:dyDescent="0.25">
      <c r="A42" s="9" t="s">
        <v>949</v>
      </c>
      <c r="B42" s="31" t="s">
        <v>913</v>
      </c>
      <c r="C42" s="31" t="s">
        <v>875</v>
      </c>
      <c r="D42" s="20" t="s">
        <v>88</v>
      </c>
      <c r="E42" s="7">
        <v>41565</v>
      </c>
      <c r="F42" s="7">
        <v>44156</v>
      </c>
      <c r="G42" s="7"/>
      <c r="H42" s="8">
        <f>DATE(YEAR(F42)+1,MONTH(F42),DAY(F42)-1)</f>
        <v>44520</v>
      </c>
      <c r="I42" s="11">
        <f t="shared" ca="1" si="0"/>
        <v>-50</v>
      </c>
      <c r="J42" s="9" t="str">
        <f t="shared" ca="1" si="1"/>
        <v>OVERDUE</v>
      </c>
      <c r="K42" s="31"/>
      <c r="L42" s="59" t="s">
        <v>3244</v>
      </c>
    </row>
    <row r="46" spans="1:12" x14ac:dyDescent="0.25">
      <c r="B46" t="s">
        <v>2413</v>
      </c>
      <c r="G46" t="s">
        <v>2418</v>
      </c>
    </row>
    <row r="47" spans="1:12" x14ac:dyDescent="0.25">
      <c r="C47" s="91" t="s">
        <v>3265</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19" zoomScale="85" zoomScaleNormal="85"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44570</v>
      </c>
      <c r="G8" s="7"/>
      <c r="H8" s="8">
        <f>DATE(YEAR(F8),MONTH(F8),DAY(F8)+1)</f>
        <v>44571</v>
      </c>
      <c r="I8" s="11">
        <f t="shared" ref="I8:I10" ca="1" si="0">IF(ISBLANK(H8),"",H8-DATE(YEAR(NOW()),MONTH(NOW()),DAY(NOW())))</f>
        <v>1</v>
      </c>
      <c r="J8" s="9" t="str">
        <f ca="1">IF(I8="","",IF(I8&lt;0,"OVERDUE","NOT DUE"))</f>
        <v>NOT DUE</v>
      </c>
      <c r="K8" s="31"/>
      <c r="L8" s="10" t="s">
        <v>3267</v>
      </c>
    </row>
    <row r="9" spans="1:13" ht="24" x14ac:dyDescent="0.25">
      <c r="A9" s="58" t="s">
        <v>1940</v>
      </c>
      <c r="B9" s="31" t="s">
        <v>3215</v>
      </c>
      <c r="C9" s="31" t="s">
        <v>1788</v>
      </c>
      <c r="D9" s="20" t="s">
        <v>589</v>
      </c>
      <c r="E9" s="7">
        <v>41565</v>
      </c>
      <c r="F9" s="7">
        <v>44570</v>
      </c>
      <c r="G9" s="7"/>
      <c r="H9" s="8">
        <f>DATE(YEAR(F9),MONTH(F9),DAY(F9)+7)</f>
        <v>44577</v>
      </c>
      <c r="I9" s="11">
        <f t="shared" ca="1" si="0"/>
        <v>7</v>
      </c>
      <c r="J9" s="9" t="str">
        <f ca="1">IF(I9="","",IF(I9&lt;0,"OVERDUE","NOT DUE"))</f>
        <v>NOT DUE</v>
      </c>
      <c r="K9" s="31"/>
      <c r="L9" s="10" t="s">
        <v>3267</v>
      </c>
    </row>
    <row r="10" spans="1:13" ht="63.75" x14ac:dyDescent="0.25">
      <c r="A10" s="58" t="s">
        <v>1941</v>
      </c>
      <c r="B10" s="31" t="s">
        <v>3216</v>
      </c>
      <c r="C10" s="31" t="s">
        <v>1782</v>
      </c>
      <c r="D10" s="20" t="s">
        <v>1780</v>
      </c>
      <c r="E10" s="7">
        <v>41565</v>
      </c>
      <c r="F10" s="7">
        <v>44570</v>
      </c>
      <c r="G10" s="7"/>
      <c r="H10" s="8">
        <f>DATE(YEAR(F10),MONTH(F10),DAY(F10)+1)</f>
        <v>44571</v>
      </c>
      <c r="I10" s="11">
        <f t="shared" ca="1" si="0"/>
        <v>1</v>
      </c>
      <c r="J10" s="9" t="str">
        <f ca="1">IF(I10="","",IF(I10&lt;0,"OVERDUE","NOT DUE"))</f>
        <v>NOT DUE</v>
      </c>
      <c r="K10" s="31"/>
      <c r="L10" s="10" t="s">
        <v>3267</v>
      </c>
    </row>
    <row r="11" spans="1:13" ht="51" x14ac:dyDescent="0.25">
      <c r="A11" s="58" t="s">
        <v>1942</v>
      </c>
      <c r="B11" s="31" t="s">
        <v>3216</v>
      </c>
      <c r="C11" s="31" t="s">
        <v>1786</v>
      </c>
      <c r="D11" s="20" t="s">
        <v>589</v>
      </c>
      <c r="E11" s="7">
        <v>41565</v>
      </c>
      <c r="F11" s="7">
        <v>44570</v>
      </c>
      <c r="G11" s="7"/>
      <c r="H11" s="8">
        <f>DATE(YEAR(F11),MONTH(F11),DAY(F11)+7)</f>
        <v>44577</v>
      </c>
      <c r="I11" s="11">
        <f ca="1">IF(ISBLANK(H11),"",H11-DATE(YEAR(NOW()),MONTH(NOW()),DAY(NOW())))</f>
        <v>7</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3267</v>
      </c>
      <c r="L12" s="10" t="s">
        <v>3267</v>
      </c>
      <c r="M12" s="138"/>
    </row>
    <row r="13" spans="1:13" ht="39" customHeight="1" x14ac:dyDescent="0.25">
      <c r="A13" s="58" t="s">
        <v>1944</v>
      </c>
      <c r="B13" s="31" t="s">
        <v>1781</v>
      </c>
      <c r="C13" s="31" t="s">
        <v>1783</v>
      </c>
      <c r="D13" s="20" t="s">
        <v>1780</v>
      </c>
      <c r="E13" s="7">
        <v>41565</v>
      </c>
      <c r="F13" s="7">
        <f>F8</f>
        <v>44570</v>
      </c>
      <c r="G13" s="7"/>
      <c r="H13" s="8">
        <f>DATE(YEAR(F13),MONTH(F13),DAY(F13)+1)</f>
        <v>44571</v>
      </c>
      <c r="I13" s="11">
        <f t="shared" ref="I13:I27" ca="1" si="1">IF(ISBLANK(H13),"",H13-DATE(YEAR(NOW()),MONTH(NOW()),DAY(NOW())))</f>
        <v>1</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44570</v>
      </c>
      <c r="G14" s="7"/>
      <c r="H14" s="8">
        <f>DATE(YEAR(F14),MONTH(F14),DAY(F14)+1)</f>
        <v>44571</v>
      </c>
      <c r="I14" s="11">
        <f t="shared" ca="1" si="1"/>
        <v>1</v>
      </c>
      <c r="J14" s="9" t="str">
        <f t="shared" ca="1" si="2"/>
        <v>NOT DUE</v>
      </c>
      <c r="K14" s="31"/>
      <c r="L14" s="10" t="s">
        <v>3221</v>
      </c>
    </row>
    <row r="15" spans="1:13" ht="38.25" x14ac:dyDescent="0.25">
      <c r="A15" s="58" t="s">
        <v>1946</v>
      </c>
      <c r="B15" s="172" t="s">
        <v>1638</v>
      </c>
      <c r="C15" s="31" t="s">
        <v>1795</v>
      </c>
      <c r="D15" s="20" t="s">
        <v>1557</v>
      </c>
      <c r="E15" s="7">
        <v>41565</v>
      </c>
      <c r="F15" s="7">
        <f>F14</f>
        <v>44570</v>
      </c>
      <c r="G15" s="7"/>
      <c r="H15" s="8">
        <f>EDATE(F15-1,1)</f>
        <v>44600</v>
      </c>
      <c r="I15" s="11">
        <f t="shared" ca="1" si="1"/>
        <v>30</v>
      </c>
      <c r="J15" s="9" t="str">
        <f t="shared" ca="1" si="2"/>
        <v>NOT DUE</v>
      </c>
      <c r="K15" s="31" t="s">
        <v>3220</v>
      </c>
      <c r="L15" s="10" t="s">
        <v>3267</v>
      </c>
    </row>
    <row r="16" spans="1:13" ht="24" x14ac:dyDescent="0.25">
      <c r="A16" s="58" t="s">
        <v>1947</v>
      </c>
      <c r="B16" s="173"/>
      <c r="C16" s="31" t="s">
        <v>1789</v>
      </c>
      <c r="D16" s="20" t="s">
        <v>88</v>
      </c>
      <c r="E16" s="7">
        <v>41565</v>
      </c>
      <c r="F16" s="7">
        <v>44473</v>
      </c>
      <c r="G16" s="7"/>
      <c r="H16" s="8">
        <f>DATE(YEAR(F16)+1,MONTH(F16),DAY(F16)-1)</f>
        <v>44837</v>
      </c>
      <c r="I16" s="11">
        <f t="shared" ca="1" si="1"/>
        <v>267</v>
      </c>
      <c r="J16" s="9" t="str">
        <f t="shared" ca="1" si="2"/>
        <v>NOT DUE</v>
      </c>
      <c r="K16" s="10" t="s">
        <v>3267</v>
      </c>
      <c r="L16" s="90"/>
    </row>
    <row r="17" spans="1:12" ht="36" x14ac:dyDescent="0.25">
      <c r="A17" s="85" t="s">
        <v>1948</v>
      </c>
      <c r="B17" s="31" t="s">
        <v>1637</v>
      </c>
      <c r="C17" s="147" t="s">
        <v>2295</v>
      </c>
      <c r="D17" s="20" t="s">
        <v>1557</v>
      </c>
      <c r="E17" s="7">
        <v>41565</v>
      </c>
      <c r="F17" s="7">
        <v>44556</v>
      </c>
      <c r="G17" s="7"/>
      <c r="H17" s="8">
        <f>EDATE(F17-1,1)</f>
        <v>44586</v>
      </c>
      <c r="I17" s="11">
        <f t="shared" ca="1" si="1"/>
        <v>16</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44556</v>
      </c>
      <c r="G18" s="7"/>
      <c r="H18" s="8">
        <f>EDATE(F18-1,1)</f>
        <v>44586</v>
      </c>
      <c r="I18" s="11">
        <f t="shared" ca="1" si="1"/>
        <v>16</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44556</v>
      </c>
      <c r="G19" s="7"/>
      <c r="H19" s="8">
        <f>EDATE(F19-1,1)</f>
        <v>44586</v>
      </c>
      <c r="I19" s="11">
        <f t="shared" ca="1" si="1"/>
        <v>16</v>
      </c>
      <c r="J19" s="9" t="str">
        <f t="shared" ca="1" si="2"/>
        <v>NOT DUE</v>
      </c>
      <c r="K19" s="10" t="s">
        <v>3267</v>
      </c>
      <c r="L19" s="10" t="s">
        <v>3232</v>
      </c>
    </row>
    <row r="20" spans="1:12" ht="36" customHeight="1" x14ac:dyDescent="0.25">
      <c r="A20" s="58" t="s">
        <v>1951</v>
      </c>
      <c r="B20" s="31" t="s">
        <v>1810</v>
      </c>
      <c r="C20" s="31" t="s">
        <v>1811</v>
      </c>
      <c r="D20" s="20" t="s">
        <v>1780</v>
      </c>
      <c r="E20" s="7">
        <v>41565</v>
      </c>
      <c r="F20" s="7">
        <f>F14</f>
        <v>44570</v>
      </c>
      <c r="G20" s="7"/>
      <c r="H20" s="8">
        <f>DATE(YEAR(F20),MONTH(F20),DAY(F20)+1)</f>
        <v>44571</v>
      </c>
      <c r="I20" s="11">
        <f t="shared" ca="1" si="1"/>
        <v>1</v>
      </c>
      <c r="J20" s="9" t="str">
        <f t="shared" ca="1" si="2"/>
        <v>NOT DUE</v>
      </c>
      <c r="K20" s="10" t="s">
        <v>3267</v>
      </c>
      <c r="L20" s="10" t="s">
        <v>3233</v>
      </c>
    </row>
    <row r="21" spans="1:12" ht="25.5" x14ac:dyDescent="0.25">
      <c r="A21" s="58" t="s">
        <v>1952</v>
      </c>
      <c r="B21" s="31" t="s">
        <v>1810</v>
      </c>
      <c r="C21" s="31" t="s">
        <v>1852</v>
      </c>
      <c r="D21" s="20" t="s">
        <v>1557</v>
      </c>
      <c r="E21" s="7">
        <v>41565</v>
      </c>
      <c r="F21" s="7">
        <f>F18</f>
        <v>44556</v>
      </c>
      <c r="G21" s="7"/>
      <c r="H21" s="8">
        <f>EDATE(F21-1,1)</f>
        <v>44586</v>
      </c>
      <c r="I21" s="11">
        <f t="shared" ca="1" si="1"/>
        <v>16</v>
      </c>
      <c r="J21" s="9" t="str">
        <f t="shared" ca="1" si="2"/>
        <v>NOT DUE</v>
      </c>
      <c r="K21" s="10" t="s">
        <v>3267</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267</v>
      </c>
      <c r="J22" s="9" t="str">
        <f t="shared" ca="1" si="2"/>
        <v>NOT DUE</v>
      </c>
      <c r="K22" s="31"/>
      <c r="L22" s="10" t="s">
        <v>3267</v>
      </c>
    </row>
    <row r="23" spans="1:12" ht="38.25" x14ac:dyDescent="0.25">
      <c r="A23" s="58" t="s">
        <v>1954</v>
      </c>
      <c r="B23" s="31" t="s">
        <v>1812</v>
      </c>
      <c r="C23" s="31" t="s">
        <v>1813</v>
      </c>
      <c r="D23" s="20" t="s">
        <v>1557</v>
      </c>
      <c r="E23" s="7">
        <v>41565</v>
      </c>
      <c r="F23" s="7">
        <f>F21</f>
        <v>44556</v>
      </c>
      <c r="G23" s="7"/>
      <c r="H23" s="8">
        <f>EDATE(F23-1,1)</f>
        <v>44586</v>
      </c>
      <c r="I23" s="11">
        <f t="shared" ca="1" si="1"/>
        <v>16</v>
      </c>
      <c r="J23" s="9" t="str">
        <f t="shared" ca="1" si="2"/>
        <v>NOT DUE</v>
      </c>
      <c r="K23" s="31"/>
      <c r="L23" s="10" t="s">
        <v>3249</v>
      </c>
    </row>
    <row r="24" spans="1:12" ht="51" x14ac:dyDescent="0.25">
      <c r="A24" s="58" t="s">
        <v>1955</v>
      </c>
      <c r="B24" s="31" t="s">
        <v>1825</v>
      </c>
      <c r="C24" s="31" t="s">
        <v>1813</v>
      </c>
      <c r="D24" s="20" t="s">
        <v>1557</v>
      </c>
      <c r="E24" s="7">
        <v>41565</v>
      </c>
      <c r="F24" s="7">
        <f>F23</f>
        <v>44556</v>
      </c>
      <c r="G24" s="7"/>
      <c r="H24" s="8">
        <f>EDATE(F24-1,1)</f>
        <v>44586</v>
      </c>
      <c r="I24" s="11">
        <f t="shared" ca="1" si="1"/>
        <v>16</v>
      </c>
      <c r="J24" s="9" t="str">
        <f t="shared" ca="1" si="2"/>
        <v>NOT DUE</v>
      </c>
      <c r="K24" s="90"/>
      <c r="L24" s="10" t="s">
        <v>3230</v>
      </c>
    </row>
    <row r="25" spans="1:12" ht="44.25" customHeight="1" x14ac:dyDescent="0.25">
      <c r="A25" s="58" t="s">
        <v>1956</v>
      </c>
      <c r="B25" s="31" t="s">
        <v>3146</v>
      </c>
      <c r="C25" s="31" t="s">
        <v>3147</v>
      </c>
      <c r="D25" s="20" t="s">
        <v>1557</v>
      </c>
      <c r="E25" s="7">
        <v>41565</v>
      </c>
      <c r="F25" s="7">
        <f>F24</f>
        <v>44556</v>
      </c>
      <c r="G25" s="7"/>
      <c r="H25" s="8">
        <f>EDATE(F25-1,1)</f>
        <v>44586</v>
      </c>
      <c r="I25" s="11">
        <f t="shared" ca="1" si="1"/>
        <v>16</v>
      </c>
      <c r="J25" s="9" t="str">
        <f t="shared" ca="1" si="2"/>
        <v>NOT DUE</v>
      </c>
      <c r="K25" s="90"/>
      <c r="L25" s="10" t="s">
        <v>3230</v>
      </c>
    </row>
    <row r="26" spans="1:12" ht="30" customHeight="1" x14ac:dyDescent="0.25">
      <c r="A26" s="58" t="s">
        <v>1957</v>
      </c>
      <c r="B26" s="31" t="s">
        <v>1863</v>
      </c>
      <c r="C26" s="31" t="s">
        <v>1864</v>
      </c>
      <c r="D26" s="20" t="s">
        <v>1557</v>
      </c>
      <c r="E26" s="7">
        <v>41565</v>
      </c>
      <c r="F26" s="7">
        <f>F25</f>
        <v>44556</v>
      </c>
      <c r="G26" s="7"/>
      <c r="H26" s="8">
        <f>EDATE(F26-1,1)</f>
        <v>44586</v>
      </c>
      <c r="I26" s="11">
        <f t="shared" ca="1" si="1"/>
        <v>16</v>
      </c>
      <c r="J26" s="9" t="str">
        <f t="shared" ca="1" si="2"/>
        <v>NOT DUE</v>
      </c>
      <c r="K26" s="10" t="s">
        <v>3267</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267</v>
      </c>
      <c r="J27" s="9" t="str">
        <f t="shared" ca="1" si="2"/>
        <v>NOT DUE</v>
      </c>
      <c r="K27" s="90"/>
      <c r="L27" s="10" t="s">
        <v>3267</v>
      </c>
    </row>
    <row r="32" spans="1:12" x14ac:dyDescent="0.25">
      <c r="G32" s="103"/>
    </row>
    <row r="33" spans="2:9" x14ac:dyDescent="0.25">
      <c r="B33" t="s">
        <v>2413</v>
      </c>
      <c r="G33" t="s">
        <v>2418</v>
      </c>
    </row>
    <row r="34" spans="2:9" x14ac:dyDescent="0.25">
      <c r="C34" s="122" t="s">
        <v>3265</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topLeftCell="A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44542</v>
      </c>
      <c r="G8" s="100"/>
      <c r="H8" s="8">
        <f>EDATE(F8-1,1)</f>
        <v>44572</v>
      </c>
      <c r="I8" s="11">
        <f ca="1">IF(ISBLANK(H8),"",H8-DATE(YEAR(NOW()),MONTH(NOW()),DAY(NOW())))</f>
        <v>2</v>
      </c>
      <c r="J8" s="9" t="str">
        <f ca="1">IF(I8="","",IF(I8&lt;0,"OVERDUE","NOT DUE"))</f>
        <v>NOT DUE</v>
      </c>
      <c r="K8" s="31"/>
      <c r="L8" s="10"/>
    </row>
    <row r="9" spans="1:12" x14ac:dyDescent="0.25">
      <c r="A9" s="9" t="s">
        <v>2254</v>
      </c>
      <c r="B9" s="31" t="s">
        <v>2255</v>
      </c>
      <c r="C9" s="31" t="s">
        <v>2256</v>
      </c>
      <c r="D9" s="20" t="s">
        <v>1667</v>
      </c>
      <c r="E9" s="7">
        <v>41565</v>
      </c>
      <c r="F9" s="100">
        <f>F8</f>
        <v>44542</v>
      </c>
      <c r="G9" s="100"/>
      <c r="H9" s="8">
        <f>EDATE(F9-1,1)</f>
        <v>44572</v>
      </c>
      <c r="I9" s="11">
        <f ca="1">IF(ISBLANK(H9),"",H9-DATE(YEAR(NOW()),MONTH(NOW()),DAY(NOW())))</f>
        <v>2</v>
      </c>
      <c r="J9" s="9" t="str">
        <f ca="1">IF(I9="","",IF(I9&lt;0,"OVERDUE","NOT DUE"))</f>
        <v>NOT DUE</v>
      </c>
      <c r="K9" s="31"/>
      <c r="L9" s="10"/>
    </row>
    <row r="12" spans="1:12" x14ac:dyDescent="0.25">
      <c r="B12" t="s">
        <v>2413</v>
      </c>
      <c r="G12" t="s">
        <v>2418</v>
      </c>
    </row>
    <row r="13" spans="1:12" x14ac:dyDescent="0.25">
      <c r="C13" s="122" t="s">
        <v>3275</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3" zoomScale="80" zoomScaleNormal="80" workbookViewId="0">
      <selection activeCell="H16" sqref="H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1459</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1459</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728</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1452</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387</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387</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629</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233</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-132</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851</v>
      </c>
      <c r="J17" s="9" t="str">
        <f t="shared" ca="1" si="1"/>
        <v>NOT DUE</v>
      </c>
      <c r="K17" s="31" t="s">
        <v>3256</v>
      </c>
      <c r="L17" s="90"/>
    </row>
    <row r="18" spans="1:12" x14ac:dyDescent="0.25">
      <c r="A18" s="9" t="s">
        <v>2366</v>
      </c>
      <c r="B18" s="31" t="s">
        <v>2367</v>
      </c>
      <c r="C18" s="31" t="s">
        <v>2346</v>
      </c>
      <c r="D18" s="20" t="s">
        <v>2368</v>
      </c>
      <c r="E18" s="7">
        <v>43405</v>
      </c>
      <c r="F18" s="7">
        <v>44494</v>
      </c>
      <c r="G18" s="13"/>
      <c r="H18" s="8">
        <f>DATE(YEAR(F18)+3,MONTH(F18),DAY(F18)-1)</f>
        <v>45589</v>
      </c>
      <c r="I18" s="104">
        <f t="shared" ca="1" si="0"/>
        <v>1019</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1641</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1641</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735</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1647</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1459</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1459</v>
      </c>
      <c r="J24" s="9" t="str">
        <f t="shared" ca="1" si="1"/>
        <v>NOT DUE</v>
      </c>
      <c r="K24" s="31"/>
      <c r="L24" s="10"/>
    </row>
    <row r="27" spans="1:12" x14ac:dyDescent="0.25">
      <c r="B27" t="s">
        <v>2413</v>
      </c>
      <c r="G27" t="s">
        <v>2418</v>
      </c>
    </row>
    <row r="28" spans="1:12" x14ac:dyDescent="0.25">
      <c r="C28" s="91" t="s">
        <v>3266</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E7" sqref="E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44556</v>
      </c>
      <c r="G8" s="7"/>
      <c r="H8" s="8">
        <f>EDATE(F8-1,1)</f>
        <v>44586</v>
      </c>
      <c r="I8" s="11">
        <f ca="1">IF(ISBLANK(H8),"",H8-DATE(YEAR(NOW()),MONTH(NOW()),DAY(NOW())))</f>
        <v>16</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3265</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44556</v>
      </c>
      <c r="G8" s="7"/>
      <c r="H8" s="8">
        <f>EDATE(F8-1,1)</f>
        <v>44586</v>
      </c>
      <c r="I8" s="11">
        <f ca="1">IF(ISBLANK(H8),"",H8-DATE(YEAR(NOW()),MONTH(NOW()),DAY(NOW())))</f>
        <v>16</v>
      </c>
      <c r="J8" s="9" t="str">
        <f ca="1">IF(I8="","",IF(I8&lt;0,"OVERDUE","NOT DUE"))</f>
        <v>NOT DUE</v>
      </c>
      <c r="K8" s="31"/>
      <c r="L8" s="120" t="s">
        <v>2792</v>
      </c>
    </row>
    <row r="9" spans="1:12" ht="36" x14ac:dyDescent="0.25">
      <c r="A9" s="9" t="s">
        <v>3020</v>
      </c>
      <c r="B9" s="31" t="s">
        <v>2818</v>
      </c>
      <c r="C9" s="31" t="s">
        <v>2819</v>
      </c>
      <c r="D9" s="20" t="s">
        <v>1667</v>
      </c>
      <c r="E9" s="7">
        <v>41565</v>
      </c>
      <c r="F9" s="7">
        <f>F8</f>
        <v>44556</v>
      </c>
      <c r="G9" s="7"/>
      <c r="H9" s="8">
        <f>EDATE(F9-1,1)</f>
        <v>44586</v>
      </c>
      <c r="I9" s="11">
        <f ca="1">IF(ISBLANK(H9),"",H9-DATE(YEAR(NOW()),MONTH(NOW()),DAY(NOW())))</f>
        <v>16</v>
      </c>
      <c r="J9" s="9" t="str">
        <f ca="1">IF(I9="","",IF(I9&lt;0,"OVERDUE","NOT DUE"))</f>
        <v>NOT DUE</v>
      </c>
      <c r="K9" s="31"/>
      <c r="L9" s="120" t="s">
        <v>3229</v>
      </c>
    </row>
    <row r="10" spans="1:12" x14ac:dyDescent="0.25">
      <c r="A10" s="9" t="s">
        <v>3021</v>
      </c>
      <c r="B10" s="31" t="s">
        <v>2809</v>
      </c>
      <c r="C10" s="31" t="s">
        <v>2820</v>
      </c>
      <c r="D10" s="20" t="s">
        <v>1667</v>
      </c>
      <c r="E10" s="7">
        <v>41565</v>
      </c>
      <c r="F10" s="7">
        <f>F9</f>
        <v>44556</v>
      </c>
      <c r="G10" s="7"/>
      <c r="H10" s="8">
        <f>EDATE(F10-1,1)</f>
        <v>44586</v>
      </c>
      <c r="I10" s="11">
        <f ca="1">IF(ISBLANK(H10),"",H10-DATE(YEAR(NOW()),MONTH(NOW()),DAY(NOW())))</f>
        <v>16</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3265</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198</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251</v>
      </c>
      <c r="J9" s="9" t="str">
        <f t="shared" ca="1" si="1"/>
        <v>NOT DUE</v>
      </c>
      <c r="K9" s="14"/>
      <c r="L9" s="10"/>
    </row>
    <row r="10" spans="1:12" ht="25.5" x14ac:dyDescent="0.25">
      <c r="A10" s="9" t="s">
        <v>284</v>
      </c>
      <c r="B10" s="31" t="s">
        <v>33</v>
      </c>
      <c r="C10" s="31" t="s">
        <v>34</v>
      </c>
      <c r="D10" s="20" t="s">
        <v>2</v>
      </c>
      <c r="E10" s="7">
        <v>41565</v>
      </c>
      <c r="F10" s="7">
        <f>'No.5 Hatch Cover'!F10</f>
        <v>44557</v>
      </c>
      <c r="G10" s="13"/>
      <c r="H10" s="8">
        <f>EDATE(F10-1,1)</f>
        <v>44587</v>
      </c>
      <c r="I10" s="11">
        <f t="shared" ca="1" si="0"/>
        <v>17</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251</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251</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251</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251</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251</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251</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251</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251</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251</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251</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251</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251</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251</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251</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251</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251</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251</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251</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251</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251</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67</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251</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251</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251</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251</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251</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251</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251</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251</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251</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251</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251</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251</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251</v>
      </c>
      <c r="J44" s="9" t="str">
        <f t="shared" ca="1" si="1"/>
        <v>NOT DUE</v>
      </c>
      <c r="K44" s="14"/>
      <c r="L44" s="10"/>
    </row>
    <row r="45" spans="1:12" x14ac:dyDescent="0.25">
      <c r="A45" s="9" t="s">
        <v>3176</v>
      </c>
      <c r="B45" s="31" t="s">
        <v>2269</v>
      </c>
      <c r="C45" s="58" t="s">
        <v>2270</v>
      </c>
      <c r="D45" s="60" t="s">
        <v>589</v>
      </c>
      <c r="E45" s="7">
        <v>41565</v>
      </c>
      <c r="F45" s="7">
        <f>'No.5 Hatch Cover'!F45</f>
        <v>44569</v>
      </c>
      <c r="G45" s="7"/>
      <c r="H45" s="8">
        <f>DATE(YEAR(F45),MONTH(F45),DAY(F45)+7)</f>
        <v>44576</v>
      </c>
      <c r="I45" s="11">
        <f t="shared" ca="1" si="0"/>
        <v>6</v>
      </c>
      <c r="J45" s="9" t="str">
        <f t="shared" ca="1" si="1"/>
        <v>NOT DUE</v>
      </c>
      <c r="K45" s="29"/>
      <c r="L45" s="61"/>
    </row>
    <row r="46" spans="1:12" x14ac:dyDescent="0.25">
      <c r="A46" s="9" t="s">
        <v>3177</v>
      </c>
      <c r="B46" s="31" t="s">
        <v>2272</v>
      </c>
      <c r="C46" s="58" t="s">
        <v>2273</v>
      </c>
      <c r="D46" s="60" t="s">
        <v>589</v>
      </c>
      <c r="E46" s="7">
        <v>41565</v>
      </c>
      <c r="F46" s="7">
        <f>F45</f>
        <v>44569</v>
      </c>
      <c r="G46" s="7"/>
      <c r="H46" s="8">
        <f>DATE(YEAR(F46),MONTH(F46),DAY(F46)+7)</f>
        <v>44576</v>
      </c>
      <c r="I46" s="11">
        <f t="shared" ca="1" si="0"/>
        <v>6</v>
      </c>
      <c r="J46" s="9" t="str">
        <f t="shared" ca="1" si="1"/>
        <v>NOT DUE</v>
      </c>
      <c r="K46" s="29"/>
      <c r="L46" s="29"/>
    </row>
    <row r="47" spans="1:12" ht="25.5" x14ac:dyDescent="0.25">
      <c r="A47" s="9" t="s">
        <v>3178</v>
      </c>
      <c r="B47" s="31" t="s">
        <v>2275</v>
      </c>
      <c r="C47" s="58" t="s">
        <v>2273</v>
      </c>
      <c r="D47" s="60" t="s">
        <v>589</v>
      </c>
      <c r="E47" s="7">
        <v>41565</v>
      </c>
      <c r="F47" s="7">
        <f>F46</f>
        <v>44569</v>
      </c>
      <c r="G47" s="7"/>
      <c r="H47" s="8">
        <f>DATE(YEAR(F47),MONTH(F47),DAY(F47)+7)</f>
        <v>44576</v>
      </c>
      <c r="I47" s="11">
        <f t="shared" ca="1" si="0"/>
        <v>6</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3028</v>
      </c>
      <c r="B8" s="31" t="s">
        <v>2802</v>
      </c>
      <c r="C8" s="31" t="s">
        <v>2803</v>
      </c>
      <c r="D8" s="20" t="s">
        <v>430</v>
      </c>
      <c r="E8" s="7">
        <v>41565</v>
      </c>
      <c r="F8" s="7">
        <v>44513</v>
      </c>
      <c r="G8" s="13"/>
      <c r="H8" s="8">
        <f>DATE(YEAR(F8),MONTH(F8)+2,DAY(F8)-1)</f>
        <v>44573</v>
      </c>
      <c r="I8" s="11">
        <f ca="1">IF(ISBLANK(H8),"",H8-DATE(YEAR(NOW()),MONTH(NOW()),DAY(NOW())))</f>
        <v>3</v>
      </c>
      <c r="J8" s="9" t="str">
        <f ca="1">IF(I8="","",IF(I8&lt;0,"OVERDUE","NOT DUE"))</f>
        <v>NOT DUE</v>
      </c>
      <c r="K8" s="31"/>
      <c r="L8" s="120"/>
    </row>
    <row r="9" spans="1:12" x14ac:dyDescent="0.25">
      <c r="A9" s="9" t="s">
        <v>3029</v>
      </c>
      <c r="B9" s="31" t="s">
        <v>2804</v>
      </c>
      <c r="C9" s="31" t="s">
        <v>2805</v>
      </c>
      <c r="D9" s="20" t="s">
        <v>430</v>
      </c>
      <c r="E9" s="7">
        <v>41565</v>
      </c>
      <c r="F9" s="7">
        <f>F8</f>
        <v>44513</v>
      </c>
      <c r="G9" s="13"/>
      <c r="H9" s="8">
        <f>DATE(YEAR(F9),MONTH(F9)+2,DAY(F9)-1)</f>
        <v>44573</v>
      </c>
      <c r="I9" s="11">
        <f ca="1">IF(ISBLANK(H9),"",H9-DATE(YEAR(NOW()),MONTH(NOW()),DAY(NOW())))</f>
        <v>3</v>
      </c>
      <c r="J9" s="9" t="str">
        <f ca="1">IF(I9="","",IF(I9&lt;0,"OVERDUE","NOT DUE"))</f>
        <v>NOT DUE</v>
      </c>
      <c r="K9" s="31"/>
      <c r="L9" s="120"/>
    </row>
    <row r="10" spans="1:12" ht="25.5" x14ac:dyDescent="0.25">
      <c r="A10" s="9" t="s">
        <v>3030</v>
      </c>
      <c r="B10" s="31" t="s">
        <v>2806</v>
      </c>
      <c r="C10" s="31" t="s">
        <v>2807</v>
      </c>
      <c r="D10" s="20" t="s">
        <v>430</v>
      </c>
      <c r="E10" s="7">
        <v>41565</v>
      </c>
      <c r="F10" s="7">
        <f>F9</f>
        <v>44513</v>
      </c>
      <c r="G10" s="13"/>
      <c r="H10" s="8">
        <f>DATE(YEAR(F10),MONTH(F10)+2,DAY(F10)-1)</f>
        <v>44573</v>
      </c>
      <c r="I10" s="11">
        <f ca="1">IF(ISBLANK(H10),"",H10-DATE(YEAR(NOW()),MONTH(NOW()),DAY(NOW())))</f>
        <v>3</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44557</v>
      </c>
      <c r="G8" s="7"/>
      <c r="H8" s="8">
        <f>EDATE(F8-1,1)</f>
        <v>44587</v>
      </c>
      <c r="I8" s="11">
        <f ca="1">IF(ISBLANK(H8),"",H8-DATE(YEAR(NOW()),MONTH(NOW()),DAY(NOW())))</f>
        <v>17</v>
      </c>
      <c r="J8" s="9" t="str">
        <f ca="1">IF(I8="","",IF(I8&lt;0,"OVERDUE","NOT DUE"))</f>
        <v>NOT DUE</v>
      </c>
      <c r="K8" s="31"/>
      <c r="L8" s="120"/>
    </row>
    <row r="9" spans="1:12" x14ac:dyDescent="0.25">
      <c r="A9" s="9" t="s">
        <v>3026</v>
      </c>
      <c r="B9" s="31" t="s">
        <v>2809</v>
      </c>
      <c r="C9" s="31" t="s">
        <v>2810</v>
      </c>
      <c r="D9" s="20" t="s">
        <v>1667</v>
      </c>
      <c r="E9" s="7">
        <v>41565</v>
      </c>
      <c r="F9" s="7">
        <f>F8</f>
        <v>44557</v>
      </c>
      <c r="G9" s="7"/>
      <c r="H9" s="8">
        <f>EDATE(F9-1,1)</f>
        <v>44587</v>
      </c>
      <c r="I9" s="11">
        <f ca="1">IF(ISBLANK(H9),"",H9-DATE(YEAR(NOW()),MONTH(NOW()),DAY(NOW())))</f>
        <v>17</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78</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44527</v>
      </c>
      <c r="G8" s="13"/>
      <c r="H8" s="8">
        <f>DATE(YEAR(F8),MONTH(F8)+2,DAY(F8)-1)</f>
        <v>44587</v>
      </c>
      <c r="I8" s="11">
        <f ca="1">IF(ISBLANK(H8),"",H8-DATE(YEAR(NOW()),MONTH(NOW()),DAY(NOW())))</f>
        <v>17</v>
      </c>
      <c r="J8" s="9" t="str">
        <f ca="1">IF(I8="","",IF(I8&lt;0,"OVERDUE","NOT DUE"))</f>
        <v>NOT DUE</v>
      </c>
      <c r="K8" s="31"/>
      <c r="L8" s="146"/>
    </row>
    <row r="9" spans="1:12" x14ac:dyDescent="0.25">
      <c r="A9" s="9" t="s">
        <v>2815</v>
      </c>
      <c r="B9" s="31" t="s">
        <v>2809</v>
      </c>
      <c r="C9" s="31" t="s">
        <v>2816</v>
      </c>
      <c r="D9" s="20" t="s">
        <v>430</v>
      </c>
      <c r="E9" s="7">
        <v>41565</v>
      </c>
      <c r="F9" s="7">
        <f>F8</f>
        <v>44527</v>
      </c>
      <c r="G9" s="13"/>
      <c r="H9" s="8">
        <f>DATE(YEAR(F9),MONTH(F9)+2,DAY(F9)-1)</f>
        <v>44587</v>
      </c>
      <c r="I9" s="11">
        <f ca="1">IF(ISBLANK(H9),"",H9-DATE(YEAR(NOW()),MONTH(NOW()),DAY(NOW())))</f>
        <v>17</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-44480</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-44480</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A1:B1"/>
    <mergeCell ref="D1:E1"/>
    <mergeCell ref="A2:B2"/>
    <mergeCell ref="D2:E2"/>
    <mergeCell ref="A3:B3"/>
    <mergeCell ref="D3:E3"/>
    <mergeCell ref="L8:L9"/>
    <mergeCell ref="A4:B4"/>
    <mergeCell ref="D4:E4"/>
    <mergeCell ref="A5:B5"/>
    <mergeCell ref="G20:H20"/>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44555</v>
      </c>
      <c r="G8" s="13"/>
      <c r="H8" s="8">
        <f>EDATE(F8-1,1)</f>
        <v>44585</v>
      </c>
      <c r="I8" s="11">
        <f ca="1">IF(ISBLANK(H8),"",H8-DATE(YEAR(NOW()),MONTH(NOW()),DAY(NOW())))</f>
        <v>15</v>
      </c>
      <c r="J8" s="9" t="str">
        <f ca="1">IF(I8="","",IF(I8&lt;0,"OVERDUE","NOT DUE"))</f>
        <v>NOT DUE</v>
      </c>
      <c r="K8" s="31"/>
      <c r="L8" s="120" t="s">
        <v>3255</v>
      </c>
    </row>
    <row r="9" spans="1:12" x14ac:dyDescent="0.25">
      <c r="A9" s="9" t="s">
        <v>3013</v>
      </c>
      <c r="B9" s="31" t="s">
        <v>2809</v>
      </c>
      <c r="C9" s="31" t="s">
        <v>2826</v>
      </c>
      <c r="D9" s="20" t="s">
        <v>1667</v>
      </c>
      <c r="E9" s="7">
        <v>41565</v>
      </c>
      <c r="F9" s="7">
        <f>F8</f>
        <v>44555</v>
      </c>
      <c r="G9" s="13"/>
      <c r="H9" s="8">
        <f>EDATE(F9-1,1)</f>
        <v>44585</v>
      </c>
      <c r="I9" s="11">
        <f ca="1">IF(ISBLANK(H9),"",H9-DATE(YEAR(NOW()),MONTH(NOW()),DAY(NOW())))</f>
        <v>15</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-852</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3268</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44542</v>
      </c>
      <c r="G8" s="7"/>
      <c r="H8" s="8">
        <f>EDATE(F8-1,1)</f>
        <v>44572</v>
      </c>
      <c r="I8" s="11">
        <f ca="1">IF(ISBLANK(H8),"",H8-DATE(YEAR(NOW()),MONTH(NOW()),DAY(NOW())))</f>
        <v>2</v>
      </c>
      <c r="J8" s="9" t="str">
        <f ca="1">IF(I8="","",IF(I8&lt;0,"OVERDUE","NOT DUE"))</f>
        <v>NOT DUE</v>
      </c>
      <c r="K8" s="31"/>
      <c r="L8" s="120"/>
    </row>
    <row r="9" spans="1:12" x14ac:dyDescent="0.25">
      <c r="A9" s="9" t="s">
        <v>2832</v>
      </c>
      <c r="B9" s="31" t="s">
        <v>2809</v>
      </c>
      <c r="C9" s="31" t="s">
        <v>2833</v>
      </c>
      <c r="D9" s="20" t="s">
        <v>1667</v>
      </c>
      <c r="E9" s="7">
        <v>41565</v>
      </c>
      <c r="F9" s="7">
        <f>F8</f>
        <v>44542</v>
      </c>
      <c r="G9" s="7"/>
      <c r="H9" s="8">
        <f>EDATE(F9-1,1)</f>
        <v>44572</v>
      </c>
      <c r="I9" s="11">
        <f ca="1">IF(ISBLANK(H9),"",H9-DATE(YEAR(NOW()),MONTH(NOW()),DAY(NOW())))</f>
        <v>2</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80</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44542</v>
      </c>
      <c r="G8" s="7"/>
      <c r="H8" s="8">
        <f>EDATE(F8-1,1)</f>
        <v>44572</v>
      </c>
      <c r="I8" s="11">
        <f ca="1">IF(ISBLANK(H8),"",H8-DATE(YEAR(NOW()),MONTH(NOW()),DAY(NOW())))</f>
        <v>2</v>
      </c>
      <c r="J8" s="9" t="str">
        <f ca="1">IF(I8="","",IF(I8&lt;0,"OVERDUE","NOT DUE"))</f>
        <v>NOT DUE</v>
      </c>
      <c r="K8" s="31"/>
      <c r="L8" s="120"/>
    </row>
    <row r="9" spans="1:12" x14ac:dyDescent="0.25">
      <c r="A9" s="9" t="s">
        <v>2841</v>
      </c>
      <c r="B9" s="31" t="s">
        <v>2809</v>
      </c>
      <c r="C9" s="31" t="s">
        <v>2842</v>
      </c>
      <c r="D9" s="20" t="s">
        <v>1667</v>
      </c>
      <c r="E9" s="7">
        <v>41565</v>
      </c>
      <c r="F9" s="7">
        <f>F8</f>
        <v>44542</v>
      </c>
      <c r="G9" s="7"/>
      <c r="H9" s="8">
        <f>EDATE(F9-1,1)</f>
        <v>44572</v>
      </c>
      <c r="I9" s="11">
        <f ca="1">IF(ISBLANK(H9),"",H9-DATE(YEAR(NOW()),MONTH(NOW()),DAY(NOW())))</f>
        <v>2</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49</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44554</v>
      </c>
      <c r="G8" s="7"/>
      <c r="H8" s="8">
        <f t="shared" ref="H8:H15" si="0">EDATE(F8-1,1)</f>
        <v>44584</v>
      </c>
      <c r="I8" s="11">
        <f t="shared" ref="I8:I15" ca="1" si="1">IF(ISBLANK(H8),"",H8-DATE(YEAR(NOW()),MONTH(NOW()),DAY(NOW())))</f>
        <v>14</v>
      </c>
      <c r="J8" s="9" t="str">
        <f t="shared" ref="J8:J15" ca="1" si="2">IF(I8="","",IF(I8&lt;0,"OVERDUE","NOT DUE"))</f>
        <v>NOT DUE</v>
      </c>
      <c r="K8" s="31"/>
      <c r="L8" s="10"/>
    </row>
    <row r="9" spans="1:12" ht="25.5" x14ac:dyDescent="0.25">
      <c r="A9" s="9" t="s">
        <v>3004</v>
      </c>
      <c r="B9" s="31" t="s">
        <v>1573</v>
      </c>
      <c r="C9" s="31" t="s">
        <v>1831</v>
      </c>
      <c r="D9" s="20" t="s">
        <v>1557</v>
      </c>
      <c r="E9" s="7">
        <v>41565</v>
      </c>
      <c r="F9" s="7">
        <f>F8</f>
        <v>44554</v>
      </c>
      <c r="G9" s="7"/>
      <c r="H9" s="8">
        <f t="shared" si="0"/>
        <v>44584</v>
      </c>
      <c r="I9" s="11">
        <f t="shared" ca="1" si="1"/>
        <v>14</v>
      </c>
      <c r="J9" s="9" t="str">
        <f t="shared" ca="1" si="2"/>
        <v>NOT DUE</v>
      </c>
      <c r="K9" s="31"/>
      <c r="L9" s="10"/>
    </row>
    <row r="10" spans="1:12" ht="25.5" x14ac:dyDescent="0.25">
      <c r="A10" s="9" t="s">
        <v>3005</v>
      </c>
      <c r="B10" s="31" t="s">
        <v>1574</v>
      </c>
      <c r="C10" s="31" t="s">
        <v>1832</v>
      </c>
      <c r="D10" s="20" t="s">
        <v>1557</v>
      </c>
      <c r="E10" s="7">
        <v>41565</v>
      </c>
      <c r="F10" s="7">
        <f>F9</f>
        <v>44554</v>
      </c>
      <c r="G10" s="7"/>
      <c r="H10" s="8">
        <f t="shared" si="0"/>
        <v>44584</v>
      </c>
      <c r="I10" s="11">
        <f t="shared" ca="1" si="1"/>
        <v>14</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44554</v>
      </c>
      <c r="G12" s="7"/>
      <c r="H12" s="8">
        <f t="shared" si="0"/>
        <v>44584</v>
      </c>
      <c r="I12" s="11">
        <f t="shared" ca="1" si="1"/>
        <v>14</v>
      </c>
      <c r="J12" s="9" t="str">
        <f t="shared" ca="1" si="2"/>
        <v>NOT DUE</v>
      </c>
      <c r="K12" s="31"/>
      <c r="L12" s="10"/>
    </row>
    <row r="13" spans="1:12" x14ac:dyDescent="0.25">
      <c r="A13" s="9" t="s">
        <v>3008</v>
      </c>
      <c r="B13" s="31" t="s">
        <v>1577</v>
      </c>
      <c r="C13" s="31" t="s">
        <v>1797</v>
      </c>
      <c r="D13" s="20" t="s">
        <v>1557</v>
      </c>
      <c r="E13" s="7">
        <v>41565</v>
      </c>
      <c r="F13" s="7">
        <f>F12</f>
        <v>44554</v>
      </c>
      <c r="G13" s="7"/>
      <c r="H13" s="8">
        <f t="shared" si="0"/>
        <v>44584</v>
      </c>
      <c r="I13" s="11">
        <f t="shared" ca="1" si="1"/>
        <v>14</v>
      </c>
      <c r="J13" s="9" t="str">
        <f t="shared" ca="1" si="2"/>
        <v>NOT DUE</v>
      </c>
      <c r="K13" s="31"/>
      <c r="L13" s="10"/>
    </row>
    <row r="14" spans="1:12" ht="25.5" x14ac:dyDescent="0.25">
      <c r="A14" s="9" t="s">
        <v>3009</v>
      </c>
      <c r="B14" s="31" t="s">
        <v>1578</v>
      </c>
      <c r="C14" s="31" t="s">
        <v>1833</v>
      </c>
      <c r="D14" s="20" t="s">
        <v>1557</v>
      </c>
      <c r="E14" s="7">
        <v>41565</v>
      </c>
      <c r="F14" s="7">
        <f>F13</f>
        <v>44554</v>
      </c>
      <c r="G14" s="7"/>
      <c r="H14" s="8">
        <f t="shared" si="0"/>
        <v>44584</v>
      </c>
      <c r="I14" s="11">
        <f t="shared" ca="1" si="1"/>
        <v>14</v>
      </c>
      <c r="J14" s="9" t="str">
        <f t="shared" ca="1" si="2"/>
        <v>NOT DUE</v>
      </c>
      <c r="K14" s="31"/>
      <c r="L14" s="10"/>
    </row>
    <row r="15" spans="1:12" ht="25.5" x14ac:dyDescent="0.25">
      <c r="A15" s="9" t="s">
        <v>3010</v>
      </c>
      <c r="B15" s="31" t="s">
        <v>2846</v>
      </c>
      <c r="C15" s="31" t="s">
        <v>1798</v>
      </c>
      <c r="D15" s="20" t="s">
        <v>1557</v>
      </c>
      <c r="E15" s="7">
        <v>41565</v>
      </c>
      <c r="F15" s="7">
        <f>F14</f>
        <v>44554</v>
      </c>
      <c r="G15" s="7"/>
      <c r="H15" s="8">
        <f t="shared" si="0"/>
        <v>44584</v>
      </c>
      <c r="I15" s="11">
        <f t="shared" ca="1" si="1"/>
        <v>14</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50</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50</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2022-01-09T19:59:31Z</dcterms:modified>
</cp:coreProperties>
</file>