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FW\iii02_01\"/>
    </mc:Choice>
  </mc:AlternateContent>
  <bookViews>
    <workbookView xWindow="0" yWindow="0" windowWidth="28800" windowHeight="12975" activeTab="3"/>
  </bookViews>
  <sheets>
    <sheet name="功能" sheetId="3" r:id="rId1"/>
    <sheet name="功能細項" sheetId="4" r:id="rId2"/>
    <sheet name="工作表1" sheetId="9" r:id="rId3"/>
    <sheet name="table list" sheetId="1" r:id="rId4"/>
    <sheet name="店家" sheetId="5" r:id="rId5"/>
    <sheet name="店家其他資訊" sheetId="6" r:id="rId6"/>
    <sheet name="菜單" sheetId="7" r:id="rId7"/>
    <sheet name="訂購人" sheetId="8" r:id="rId8"/>
    <sheet name="店家清單" sheetId="2" r:id="rId9"/>
  </sheets>
  <definedNames>
    <definedName name="_xlnm._FilterDatabase" localSheetId="3" hidden="1">'table list'!$A$1:$N$137</definedName>
    <definedName name="_xlnm._FilterDatabase" localSheetId="1" hidden="1">功能細項!$A$1:$D$178</definedName>
  </definedNames>
  <calcPr calcId="152511"/>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6" i="1" l="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A3" i="8" l="1"/>
  <c r="A4" i="8"/>
  <c r="A5" i="8"/>
  <c r="A6" i="8"/>
  <c r="A2" i="8"/>
  <c r="A3" i="7"/>
  <c r="A4" i="7"/>
  <c r="A5" i="7"/>
  <c r="A6" i="7"/>
  <c r="A7" i="7"/>
  <c r="A8" i="7"/>
  <c r="A9" i="7"/>
  <c r="A10" i="7"/>
  <c r="A11" i="7"/>
  <c r="A12" i="7"/>
  <c r="A13" i="7"/>
  <c r="A14" i="7"/>
  <c r="A15" i="7"/>
  <c r="A16" i="7"/>
  <c r="A17" i="7"/>
  <c r="A18" i="7"/>
  <c r="A19" i="7"/>
  <c r="A20" i="7"/>
  <c r="A2" i="7"/>
  <c r="A3" i="6"/>
  <c r="A4" i="6"/>
  <c r="A5" i="6"/>
  <c r="A6" i="6"/>
  <c r="A7" i="6"/>
  <c r="A2" i="6"/>
  <c r="A3" i="5"/>
  <c r="A4" i="5"/>
  <c r="A5" i="5"/>
  <c r="A6" i="5"/>
  <c r="A7" i="5"/>
  <c r="A2" i="5"/>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2" i="1"/>
  <c r="O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2"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2" i="1"/>
  <c r="K3" i="1"/>
  <c r="K4" i="1"/>
  <c r="K5" i="1"/>
  <c r="K6" i="1"/>
  <c r="K7" i="1"/>
  <c r="K8" i="1"/>
  <c r="K9" i="1"/>
  <c r="K10"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2" i="1"/>
</calcChain>
</file>

<file path=xl/sharedStrings.xml><?xml version="1.0" encoding="utf-8"?>
<sst xmlns="http://schemas.openxmlformats.org/spreadsheetml/2006/main" count="1224" uniqueCount="392">
  <si>
    <t>訂購人</t>
    <phoneticPr fontId="1" type="noConversion"/>
  </si>
  <si>
    <t>品名</t>
    <phoneticPr fontId="1" type="noConversion"/>
  </si>
  <si>
    <t>單價</t>
    <phoneticPr fontId="1" type="noConversion"/>
  </si>
  <si>
    <t>備註</t>
  </si>
  <si>
    <t>電話</t>
    <phoneticPr fontId="1" type="noConversion"/>
  </si>
  <si>
    <t>地址</t>
    <phoneticPr fontId="1" type="noConversion"/>
  </si>
  <si>
    <t>姓名</t>
    <phoneticPr fontId="1" type="noConversion"/>
  </si>
  <si>
    <t>身分別</t>
    <phoneticPr fontId="1" type="noConversion"/>
  </si>
  <si>
    <t>上課地點</t>
    <phoneticPr fontId="1" type="noConversion"/>
  </si>
  <si>
    <t>經辦</t>
    <phoneticPr fontId="1" type="noConversion"/>
  </si>
  <si>
    <t>訂購單編號</t>
    <phoneticPr fontId="1" type="noConversion"/>
  </si>
  <si>
    <t>訂購狀態</t>
    <phoneticPr fontId="1" type="noConversion"/>
  </si>
  <si>
    <t>退訂單編號</t>
    <phoneticPr fontId="1" type="noConversion"/>
  </si>
  <si>
    <t>外送時間</t>
    <phoneticPr fontId="1" type="noConversion"/>
  </si>
  <si>
    <t>取貨日期</t>
    <phoneticPr fontId="1" type="noConversion"/>
  </si>
  <si>
    <t>取貨單編號</t>
    <phoneticPr fontId="1" type="noConversion"/>
  </si>
  <si>
    <t>最晚訂購時間</t>
    <phoneticPr fontId="1" type="noConversion"/>
  </si>
  <si>
    <t>訂購時間</t>
    <phoneticPr fontId="1" type="noConversion"/>
  </si>
  <si>
    <t>退款時間</t>
    <phoneticPr fontId="1" type="noConversion"/>
  </si>
  <si>
    <t>取貨時間</t>
    <phoneticPr fontId="1" type="noConversion"/>
  </si>
  <si>
    <t>店名</t>
    <phoneticPr fontId="1" type="noConversion"/>
  </si>
  <si>
    <t>店家編號</t>
    <phoneticPr fontId="1" type="noConversion"/>
  </si>
  <si>
    <t>品名編號</t>
    <phoneticPr fontId="1" type="noConversion"/>
  </si>
  <si>
    <t>備註</t>
    <phoneticPr fontId="1" type="noConversion"/>
  </si>
  <si>
    <t>收貨單編號</t>
    <phoneticPr fontId="1" type="noConversion"/>
  </si>
  <si>
    <t>收貨時間</t>
    <phoneticPr fontId="1" type="noConversion"/>
  </si>
  <si>
    <t>收貨確認</t>
    <phoneticPr fontId="1" type="noConversion"/>
  </si>
  <si>
    <t>店家</t>
    <phoneticPr fontId="1" type="noConversion"/>
  </si>
  <si>
    <t>供應限制</t>
    <phoneticPr fontId="1" type="noConversion"/>
  </si>
  <si>
    <t>訂購人編號</t>
    <phoneticPr fontId="1" type="noConversion"/>
  </si>
  <si>
    <t>收貨人</t>
    <phoneticPr fontId="1" type="noConversion"/>
  </si>
  <si>
    <t>訂購單細項編號</t>
    <phoneticPr fontId="1" type="noConversion"/>
  </si>
  <si>
    <t>退訂單細項編號</t>
    <phoneticPr fontId="1" type="noConversion"/>
  </si>
  <si>
    <t>收貨單細項編號</t>
    <phoneticPr fontId="1" type="noConversion"/>
  </si>
  <si>
    <t>取貨單細項編號</t>
    <phoneticPr fontId="1" type="noConversion"/>
  </si>
  <si>
    <t>退訂數量</t>
    <phoneticPr fontId="1" type="noConversion"/>
  </si>
  <si>
    <t>收貨數量</t>
    <phoneticPr fontId="1" type="noConversion"/>
  </si>
  <si>
    <t>取貨數量</t>
    <phoneticPr fontId="1" type="noConversion"/>
  </si>
  <si>
    <t>http://www.jengjong.tw/products2.php</t>
  </si>
  <si>
    <t>正宗</t>
    <phoneticPr fontId="1" type="noConversion"/>
  </si>
  <si>
    <t>米寶</t>
    <phoneticPr fontId="1" type="noConversion"/>
  </si>
  <si>
    <t>http://www.mibo.com.tw/4.htm#16</t>
  </si>
  <si>
    <t>http://www.liujiang-tw.com/</t>
  </si>
  <si>
    <t>劉江</t>
    <phoneticPr fontId="1" type="noConversion"/>
  </si>
  <si>
    <t>醉便宜</t>
    <phoneticPr fontId="1" type="noConversion"/>
  </si>
  <si>
    <t>https://www.walkerland.com.tw/article/view/146084</t>
  </si>
  <si>
    <t>外送最低金額</t>
    <phoneticPr fontId="1" type="noConversion"/>
  </si>
  <si>
    <t>外送最低數量</t>
    <phoneticPr fontId="1" type="noConversion"/>
  </si>
  <si>
    <t>外送最遠距離</t>
    <phoneticPr fontId="1" type="noConversion"/>
  </si>
  <si>
    <t>佑佑鍋燒麵</t>
    <phoneticPr fontId="1" type="noConversion"/>
  </si>
  <si>
    <t>http://www.eoeo.com.tw/products/product_lists_tw/parent_id:13</t>
  </si>
  <si>
    <t>喜多屋</t>
    <phoneticPr fontId="1" type="noConversion"/>
  </si>
  <si>
    <t>http://17d.com.tw/075577722</t>
  </si>
  <si>
    <t>新增</t>
    <phoneticPr fontId="1" type="noConversion"/>
  </si>
  <si>
    <t>修改</t>
    <phoneticPr fontId="1" type="noConversion"/>
  </si>
  <si>
    <t>刪除</t>
    <phoneticPr fontId="1" type="noConversion"/>
  </si>
  <si>
    <t>查詢</t>
    <phoneticPr fontId="1" type="noConversion"/>
  </si>
  <si>
    <t>取消</t>
    <phoneticPr fontId="1" type="noConversion"/>
  </si>
  <si>
    <t>列印訂購單</t>
    <phoneticPr fontId="1" type="noConversion"/>
  </si>
  <si>
    <t>列印退訂單</t>
    <phoneticPr fontId="1" type="noConversion"/>
  </si>
  <si>
    <t>列印收貨單</t>
    <phoneticPr fontId="1" type="noConversion"/>
  </si>
  <si>
    <t>列印訂購人清單</t>
    <phoneticPr fontId="1" type="noConversion"/>
  </si>
  <si>
    <t>列印店家資訊清單</t>
    <phoneticPr fontId="1" type="noConversion"/>
  </si>
  <si>
    <t>列印菜色資訊清單</t>
    <phoneticPr fontId="1" type="noConversion"/>
  </si>
  <si>
    <t>顯示菜單</t>
    <phoneticPr fontId="1" type="noConversion"/>
  </si>
  <si>
    <t>主畫面</t>
    <phoneticPr fontId="1" type="noConversion"/>
  </si>
  <si>
    <t>回主畫面</t>
    <phoneticPr fontId="1" type="noConversion"/>
  </si>
  <si>
    <t>以訂購人為主體查詢尚未完成付款訂購單顯示點選後跳至該筆訂購單</t>
    <phoneticPr fontId="1" type="noConversion"/>
  </si>
  <si>
    <t>以訂購人為主體查詢尚未取貨的取貨單顯示點選後跳至該筆取貨單</t>
    <phoneticPr fontId="1" type="noConversion"/>
  </si>
  <si>
    <t>以店家為主體查詢尚未送貨的收貨單顯示點選後跳至該筆收貨單</t>
    <phoneticPr fontId="1" type="noConversion"/>
  </si>
  <si>
    <t>列印未送貨清單</t>
    <phoneticPr fontId="1" type="noConversion"/>
  </si>
  <si>
    <t>追加功能部分</t>
    <phoneticPr fontId="1" type="noConversion"/>
  </si>
  <si>
    <t>以訂購單為主體查詢尚未完成訂購狀態確認的訂購單顯示點選後跳至該筆訂購單</t>
    <phoneticPr fontId="1" type="noConversion"/>
  </si>
  <si>
    <t>以退訂單為主體查詢尚未完成全部退款狀態確認的訂購單顯示點選後跳至該筆訂購單</t>
    <phoneticPr fontId="1" type="noConversion"/>
  </si>
  <si>
    <t>以訂購人為主體查詢尚未退款的退訂單顯示點選後跳至該筆退訂單</t>
    <phoneticPr fontId="1" type="noConversion"/>
  </si>
  <si>
    <t>取消後已付款部分轉單至退訂單</t>
    <phoneticPr fontId="1" type="noConversion"/>
  </si>
  <si>
    <t>以取貨單為主體查詢尚未完成全部取貨完成確認的取貨單顯示點選後跳至該筆取貨單</t>
    <phoneticPr fontId="1" type="noConversion"/>
  </si>
  <si>
    <t>列印未取貨清單</t>
    <phoneticPr fontId="1" type="noConversion"/>
  </si>
  <si>
    <t>1.選擇登入操作身分</t>
  </si>
  <si>
    <t>2.訂購人資訊總覽</t>
  </si>
  <si>
    <t>3.店家資訊總覽</t>
  </si>
  <si>
    <t>2.1.訂購人未付款清單</t>
  </si>
  <si>
    <t>2.2.訂購人未退款清單</t>
  </si>
  <si>
    <t>2.3.訂購人未取貨清單</t>
  </si>
  <si>
    <t>4.菜單資訊總覽</t>
  </si>
  <si>
    <t>3.2今天吃哪家?(隨機選擇店家)</t>
    <phoneticPr fontId="1" type="noConversion"/>
  </si>
  <si>
    <t>5.訂購單資訊</t>
  </si>
  <si>
    <t>5.1.未完成訂購清單</t>
  </si>
  <si>
    <t>6.退訂單資訊</t>
  </si>
  <si>
    <t>7.收貨單資訊</t>
  </si>
  <si>
    <t>7.1.未完成收貨清單</t>
  </si>
  <si>
    <t>8.取貨單資訊</t>
  </si>
  <si>
    <t>8.1.未完成取貨清單</t>
  </si>
  <si>
    <t>修改</t>
    <phoneticPr fontId="1" type="noConversion"/>
  </si>
  <si>
    <t>9.用餐評價</t>
    <phoneticPr fontId="1" type="noConversion"/>
  </si>
  <si>
    <t>菜色評分</t>
    <phoneticPr fontId="1" type="noConversion"/>
  </si>
  <si>
    <t>累計訂購次數</t>
    <phoneticPr fontId="1" type="noConversion"/>
  </si>
  <si>
    <t>累計訂購金額</t>
    <phoneticPr fontId="1" type="noConversion"/>
  </si>
  <si>
    <t>累積訂購個數</t>
    <phoneticPr fontId="1" type="noConversion"/>
  </si>
  <si>
    <t>4.1菜單訂購排行</t>
    <phoneticPr fontId="1" type="noConversion"/>
  </si>
  <si>
    <t>以菜單為主體查詢訂購次數記錄排行顯示點選後跳至該菜色資訊</t>
    <phoneticPr fontId="1" type="noConversion"/>
  </si>
  <si>
    <t>以累計訂購次數排序</t>
    <phoneticPr fontId="1" type="noConversion"/>
  </si>
  <si>
    <t>以累計訂購金額排序</t>
    <phoneticPr fontId="1" type="noConversion"/>
  </si>
  <si>
    <t>以累計便當個數排序</t>
    <phoneticPr fontId="1" type="noConversion"/>
  </si>
  <si>
    <t>以店家評價排序</t>
    <phoneticPr fontId="1" type="noConversion"/>
  </si>
  <si>
    <t>以菜色評價排序</t>
    <phoneticPr fontId="1" type="noConversion"/>
  </si>
  <si>
    <t>0.離開系統</t>
    <phoneticPr fontId="1" type="noConversion"/>
  </si>
  <si>
    <t>店家評分</t>
    <phoneticPr fontId="1" type="noConversion"/>
  </si>
  <si>
    <t>列印用餐評價資訊</t>
    <phoneticPr fontId="1" type="noConversion"/>
  </si>
  <si>
    <t>列印未完成訂購清單</t>
    <phoneticPr fontId="1" type="noConversion"/>
  </si>
  <si>
    <t>列印未完成訂購清單</t>
    <phoneticPr fontId="1" type="noConversion"/>
  </si>
  <si>
    <t>列印訂購人未取貨清單</t>
    <phoneticPr fontId="1" type="noConversion"/>
  </si>
  <si>
    <t>列印訂購人未退款清單</t>
    <phoneticPr fontId="1" type="noConversion"/>
  </si>
  <si>
    <t>列印訂購人未付款清單</t>
    <phoneticPr fontId="1" type="noConversion"/>
  </si>
  <si>
    <t>4.2今天吃什麼?(隨機選擇菜色)</t>
    <phoneticPr fontId="1" type="noConversion"/>
  </si>
  <si>
    <t>9.1.未完成評價</t>
    <phoneticPr fontId="1" type="noConversion"/>
  </si>
  <si>
    <t>9.2.訂購人未評價</t>
    <phoneticPr fontId="1" type="noConversion"/>
  </si>
  <si>
    <t>以評價單為主體查詢尚未完成全部評價狀態確認的評價單顯示點選後跳至該筆評價單</t>
    <phoneticPr fontId="1" type="noConversion"/>
  </si>
  <si>
    <t>以訂購人為主體查詢尚未完成評價狀態確認的評價單顯示點選後跳至該筆評價單</t>
    <phoneticPr fontId="1" type="noConversion"/>
  </si>
  <si>
    <t>列印未完成評價清單</t>
    <phoneticPr fontId="1" type="noConversion"/>
  </si>
  <si>
    <t>列印未完成評價訂購人清單</t>
    <phoneticPr fontId="1" type="noConversion"/>
  </si>
  <si>
    <t>店家其他資訊</t>
    <phoneticPr fontId="1" type="noConversion"/>
  </si>
  <si>
    <t>店家評價</t>
    <phoneticPr fontId="1" type="noConversion"/>
  </si>
  <si>
    <t>菜單</t>
    <phoneticPr fontId="1" type="noConversion"/>
  </si>
  <si>
    <t>菜單評價</t>
    <phoneticPr fontId="1" type="noConversion"/>
  </si>
  <si>
    <t>訂購人</t>
    <phoneticPr fontId="1" type="noConversion"/>
  </si>
  <si>
    <t>訂購人其他資訊</t>
    <phoneticPr fontId="1" type="noConversion"/>
  </si>
  <si>
    <t>訂購單</t>
    <phoneticPr fontId="1" type="noConversion"/>
  </si>
  <si>
    <t>訂購單細項</t>
    <phoneticPr fontId="1" type="noConversion"/>
  </si>
  <si>
    <t>退訂單</t>
    <phoneticPr fontId="1" type="noConversion"/>
  </si>
  <si>
    <t>退訂單細項</t>
    <phoneticPr fontId="1" type="noConversion"/>
  </si>
  <si>
    <t>收貨單</t>
    <phoneticPr fontId="1" type="noConversion"/>
  </si>
  <si>
    <t>收貨單細項</t>
    <phoneticPr fontId="1" type="noConversion"/>
  </si>
  <si>
    <t>取貨單</t>
    <phoneticPr fontId="1" type="noConversion"/>
  </si>
  <si>
    <t>取貨單細項</t>
    <phoneticPr fontId="1" type="noConversion"/>
  </si>
  <si>
    <t>訂購數量</t>
    <phoneticPr fontId="1" type="noConversion"/>
  </si>
  <si>
    <t>評價日期</t>
    <phoneticPr fontId="1" type="noConversion"/>
  </si>
  <si>
    <t>備註</t>
    <phoneticPr fontId="1" type="noConversion"/>
  </si>
  <si>
    <t>店家評分</t>
    <phoneticPr fontId="1" type="noConversion"/>
  </si>
  <si>
    <t>菜色評分</t>
    <phoneticPr fontId="1" type="noConversion"/>
  </si>
  <si>
    <t>評價人</t>
    <phoneticPr fontId="1" type="noConversion"/>
  </si>
  <si>
    <t>評價單</t>
    <phoneticPr fontId="1" type="noConversion"/>
  </si>
  <si>
    <t>完成後轉至取貨單</t>
    <phoneticPr fontId="1" type="noConversion"/>
  </si>
  <si>
    <t>完成後轉至評價單</t>
    <phoneticPr fontId="1" type="noConversion"/>
  </si>
  <si>
    <t>細項取貨確認</t>
    <phoneticPr fontId="1" type="noConversion"/>
  </si>
  <si>
    <t>細項收貨確認</t>
    <phoneticPr fontId="1" type="noConversion"/>
  </si>
  <si>
    <t>全部收貨確認</t>
    <phoneticPr fontId="1" type="noConversion"/>
  </si>
  <si>
    <t>全部取貨確認</t>
    <phoneticPr fontId="1" type="noConversion"/>
  </si>
  <si>
    <t>細項退款確認</t>
    <phoneticPr fontId="1" type="noConversion"/>
  </si>
  <si>
    <t>全部付款確認</t>
    <phoneticPr fontId="1" type="noConversion"/>
  </si>
  <si>
    <t>細項付款確認</t>
    <phoneticPr fontId="1" type="noConversion"/>
  </si>
  <si>
    <t>店家圖片</t>
    <phoneticPr fontId="1" type="noConversion"/>
  </si>
  <si>
    <t>菜色圖片</t>
    <phoneticPr fontId="1" type="noConversion"/>
  </si>
  <si>
    <t>信用度評分</t>
    <phoneticPr fontId="1" type="noConversion"/>
  </si>
  <si>
    <t>細項付款確認</t>
    <phoneticPr fontId="1" type="noConversion"/>
  </si>
  <si>
    <t>細項退款確認</t>
    <phoneticPr fontId="1" type="noConversion"/>
  </si>
  <si>
    <t>評價結束確認</t>
    <phoneticPr fontId="1" type="noConversion"/>
  </si>
  <si>
    <t>退訂原因</t>
    <phoneticPr fontId="1" type="noConversion"/>
  </si>
  <si>
    <t>退款金額小計</t>
    <phoneticPr fontId="1" type="noConversion"/>
  </si>
  <si>
    <t>訂購</t>
    <phoneticPr fontId="1" type="noConversion"/>
  </si>
  <si>
    <t>取消訂購(轉至退訂單)</t>
    <phoneticPr fontId="1" type="noConversion"/>
  </si>
  <si>
    <t>已付款訂購完成後轉單至收貨單
結算訂購人未付款次數
訂購狀態完成確認後無法再修改訂購單</t>
    <phoneticPr fontId="1" type="noConversion"/>
  </si>
  <si>
    <t>點選後查詢當日如有已建立同店家但未完成確認訂單則合併至該訂單，否則建立新訂單</t>
    <phoneticPr fontId="1" type="noConversion"/>
  </si>
  <si>
    <t>先選擇店家後再選擇菜色</t>
    <phoneticPr fontId="1" type="noConversion"/>
  </si>
  <si>
    <t>如果已有付款確認不可刪除訂單，需使用取消訂購功能</t>
    <phoneticPr fontId="1" type="noConversion"/>
  </si>
  <si>
    <t>選擇</t>
    <phoneticPr fontId="1" type="noConversion"/>
  </si>
  <si>
    <t>將訂購人清單列出選擇登入身分後跳回主畫面</t>
    <phoneticPr fontId="1" type="noConversion"/>
  </si>
  <si>
    <t>選擇</t>
    <phoneticPr fontId="1" type="noConversion"/>
  </si>
  <si>
    <t>以已未取貨次數排序</t>
    <phoneticPr fontId="1" type="noConversion"/>
  </si>
  <si>
    <t>已未付款次數</t>
    <phoneticPr fontId="1" type="noConversion"/>
  </si>
  <si>
    <t>已未取貨次數</t>
    <phoneticPr fontId="1" type="noConversion"/>
  </si>
  <si>
    <t>以已未付款次數排序</t>
    <phoneticPr fontId="1" type="noConversion"/>
  </si>
  <si>
    <t>2.4.訂購人已未付款清單</t>
    <phoneticPr fontId="1" type="noConversion"/>
  </si>
  <si>
    <t>2.5.訂購人已未取貨清單</t>
    <phoneticPr fontId="1" type="noConversion"/>
  </si>
  <si>
    <t>以訂購人為主體查詢已未付款次數排序顯示點選後跳至該訂購人</t>
    <phoneticPr fontId="1" type="noConversion"/>
  </si>
  <si>
    <t>列印訂購人已未付款清單</t>
    <phoneticPr fontId="1" type="noConversion"/>
  </si>
  <si>
    <t>選擇</t>
    <phoneticPr fontId="1" type="noConversion"/>
  </si>
  <si>
    <t>選擇</t>
    <phoneticPr fontId="1" type="noConversion"/>
  </si>
  <si>
    <t>以店家為主體查詢訂購次數記錄排行顯示點選後跳至該店家總覽資訊</t>
    <phoneticPr fontId="1" type="noConversion"/>
  </si>
  <si>
    <t>以店家為主體查詢菜單跳至菜單總覽</t>
    <phoneticPr fontId="1" type="noConversion"/>
  </si>
  <si>
    <t>刪除訂單(未付款與未完成)</t>
    <phoneticPr fontId="1" type="noConversion"/>
  </si>
  <si>
    <t>選擇</t>
    <phoneticPr fontId="1" type="noConversion"/>
  </si>
  <si>
    <t>group</t>
    <phoneticPr fontId="1" type="noConversion"/>
  </si>
  <si>
    <t>type</t>
    <phoneticPr fontId="1" type="noConversion"/>
  </si>
  <si>
    <t>功能名稱</t>
    <phoneticPr fontId="1" type="noConversion"/>
  </si>
  <si>
    <t>說明</t>
    <phoneticPr fontId="1" type="noConversion"/>
  </si>
  <si>
    <t>From</t>
    <phoneticPr fontId="1" type="noConversion"/>
  </si>
  <si>
    <t>起始進入位置</t>
    <phoneticPr fontId="1" type="noConversion"/>
  </si>
  <si>
    <t>Button</t>
  </si>
  <si>
    <t>From</t>
    <phoneticPr fontId="1" type="noConversion"/>
  </si>
  <si>
    <t>Button</t>
    <phoneticPr fontId="1" type="noConversion"/>
  </si>
  <si>
    <t>From</t>
    <phoneticPr fontId="1" type="noConversion"/>
  </si>
  <si>
    <t>From</t>
    <phoneticPr fontId="1" type="noConversion"/>
  </si>
  <si>
    <t>From</t>
    <phoneticPr fontId="1" type="noConversion"/>
  </si>
  <si>
    <t>From</t>
    <phoneticPr fontId="1" type="noConversion"/>
  </si>
  <si>
    <t>From</t>
    <phoneticPr fontId="1" type="noConversion"/>
  </si>
  <si>
    <t>From</t>
    <phoneticPr fontId="1" type="noConversion"/>
  </si>
  <si>
    <t>提交評價</t>
    <phoneticPr fontId="1" type="noConversion"/>
  </si>
  <si>
    <t>提交取貨完成</t>
    <phoneticPr fontId="1" type="noConversion"/>
  </si>
  <si>
    <t>提交收貨完成</t>
    <phoneticPr fontId="1" type="noConversion"/>
  </si>
  <si>
    <t>提交訂購完成</t>
    <phoneticPr fontId="1" type="noConversion"/>
  </si>
  <si>
    <t>table ID</t>
    <phoneticPr fontId="1" type="noConversion"/>
  </si>
  <si>
    <t>table</t>
    <phoneticPr fontId="1" type="noConversion"/>
  </si>
  <si>
    <t>name</t>
    <phoneticPr fontId="1" type="noConversion"/>
  </si>
  <si>
    <t>type</t>
    <phoneticPr fontId="1" type="noConversion"/>
  </si>
  <si>
    <t>table</t>
    <phoneticPr fontId="1" type="noConversion"/>
  </si>
  <si>
    <t>field</t>
    <phoneticPr fontId="1" type="noConversion"/>
  </si>
  <si>
    <t>預設</t>
    <phoneticPr fontId="1" type="noConversion"/>
  </si>
  <si>
    <t>已刪除</t>
    <phoneticPr fontId="1" type="noConversion"/>
  </si>
  <si>
    <t>已刪除</t>
    <phoneticPr fontId="1" type="noConversion"/>
  </si>
  <si>
    <t>已刪除</t>
    <phoneticPr fontId="1" type="noConversion"/>
  </si>
  <si>
    <t>已刪除</t>
    <phoneticPr fontId="1" type="noConversion"/>
  </si>
  <si>
    <t>已刪除</t>
    <phoneticPr fontId="1" type="noConversion"/>
  </si>
  <si>
    <t>承接於訂購單所以無新增功能,成立不可刪除</t>
    <phoneticPr fontId="1" type="noConversion"/>
  </si>
  <si>
    <t>承接於訂購單所以無新增功,成立不可刪除</t>
    <phoneticPr fontId="1" type="noConversion"/>
  </si>
  <si>
    <t>承接於收貨單所以無新增功能,成立不可刪除</t>
    <phoneticPr fontId="1" type="noConversion"/>
  </si>
  <si>
    <t>承接於取貨單所以無新增功能,成立不可刪除</t>
    <phoneticPr fontId="1" type="noConversion"/>
  </si>
  <si>
    <t>2.6已刪除訂購人</t>
    <phoneticPr fontId="1" type="noConversion"/>
  </si>
  <si>
    <t>From</t>
    <phoneticPr fontId="1" type="noConversion"/>
  </si>
  <si>
    <t>查詢</t>
    <phoneticPr fontId="1" type="noConversion"/>
  </si>
  <si>
    <t>列印已刪除訂購人清單</t>
    <phoneticPr fontId="1" type="noConversion"/>
  </si>
  <si>
    <t>列印已刪除店家清單</t>
    <phoneticPr fontId="1" type="noConversion"/>
  </si>
  <si>
    <t>3.3.已刪除店家</t>
    <phoneticPr fontId="1" type="noConversion"/>
  </si>
  <si>
    <t>2.6.已刪除訂購人</t>
    <phoneticPr fontId="1" type="noConversion"/>
  </si>
  <si>
    <t>4.2.已刪除菜單</t>
    <phoneticPr fontId="1" type="noConversion"/>
  </si>
  <si>
    <t>3.3.已刪除店家</t>
    <phoneticPr fontId="1" type="noConversion"/>
  </si>
  <si>
    <t>3.1.店家未送貨清單</t>
    <phoneticPr fontId="1" type="noConversion"/>
  </si>
  <si>
    <t>4.1.菜單訂購排行</t>
    <phoneticPr fontId="1" type="noConversion"/>
  </si>
  <si>
    <t>3.2.訂購店家排行</t>
    <phoneticPr fontId="1" type="noConversion"/>
  </si>
  <si>
    <t>3.1.店家未送貨清單</t>
    <phoneticPr fontId="1" type="noConversion"/>
  </si>
  <si>
    <t>3.1.店家未送貨清單</t>
    <phoneticPr fontId="1" type="noConversion"/>
  </si>
  <si>
    <t>3.2.訂購店家排行</t>
    <phoneticPr fontId="1" type="noConversion"/>
  </si>
  <si>
    <t>3.2.訂購店家排行</t>
    <phoneticPr fontId="1" type="noConversion"/>
  </si>
  <si>
    <t>6.1.未完成退款清單</t>
    <phoneticPr fontId="1" type="noConversion"/>
  </si>
  <si>
    <t>6.1.未完成退款清單</t>
    <phoneticPr fontId="1" type="noConversion"/>
  </si>
  <si>
    <t>6.1.未完成退款清單</t>
    <phoneticPr fontId="1" type="noConversion"/>
  </si>
  <si>
    <t>列印已刪除菜色清單</t>
    <phoneticPr fontId="1" type="noConversion"/>
  </si>
  <si>
    <t>not null</t>
    <phoneticPr fontId="1" type="noConversion"/>
  </si>
  <si>
    <t>varchar(15)</t>
    <phoneticPr fontId="1" type="noConversion"/>
  </si>
  <si>
    <t>varchar(30)</t>
    <phoneticPr fontId="1" type="noConversion"/>
  </si>
  <si>
    <t>bit</t>
  </si>
  <si>
    <t>varchar(50)</t>
    <phoneticPr fontId="1" type="noConversion"/>
  </si>
  <si>
    <t>int</t>
    <phoneticPr fontId="1" type="noConversion"/>
  </si>
  <si>
    <t>int</t>
    <phoneticPr fontId="1" type="noConversion"/>
  </si>
  <si>
    <t>IDENTITY(10000,1)</t>
    <phoneticPr fontId="1" type="noConversion"/>
  </si>
  <si>
    <t>int</t>
    <phoneticPr fontId="1" type="noConversion"/>
  </si>
  <si>
    <t>IDENTITY(1000,1)</t>
    <phoneticPr fontId="1" type="noConversion"/>
  </si>
  <si>
    <t>varchar(100)</t>
    <phoneticPr fontId="1" type="noConversion"/>
  </si>
  <si>
    <t>int</t>
    <phoneticPr fontId="1" type="noConversion"/>
  </si>
  <si>
    <t>IDENTITY(5000,1)</t>
    <phoneticPr fontId="1" type="noConversion"/>
  </si>
  <si>
    <t>varchar(10)</t>
    <phoneticPr fontId="1" type="noConversion"/>
  </si>
  <si>
    <t>訂購提交</t>
    <phoneticPr fontId="1" type="noConversion"/>
  </si>
  <si>
    <t>取貨提交</t>
    <phoneticPr fontId="1" type="noConversion"/>
  </si>
  <si>
    <t>收貨提交</t>
    <phoneticPr fontId="1" type="noConversion"/>
  </si>
  <si>
    <t>退訂提交</t>
    <phoneticPr fontId="1" type="noConversion"/>
  </si>
  <si>
    <t>退款提交</t>
    <phoneticPr fontId="1" type="noConversion"/>
  </si>
  <si>
    <t>訂購數量</t>
    <phoneticPr fontId="1" type="noConversion"/>
  </si>
  <si>
    <t>訂購中,已訂購,已刪除,已退訂</t>
    <phoneticPr fontId="1" type="noConversion"/>
  </si>
  <si>
    <t>bit</t>
    <phoneticPr fontId="1" type="noConversion"/>
  </si>
  <si>
    <t>退訂日期</t>
    <phoneticPr fontId="1" type="noConversion"/>
  </si>
  <si>
    <t>訂購日期</t>
    <phoneticPr fontId="1" type="noConversion"/>
  </si>
  <si>
    <t>date type</t>
  </si>
  <si>
    <t>date</t>
  </si>
  <si>
    <t>datetime</t>
  </si>
  <si>
    <t>PRIMARY KEY</t>
  </si>
  <si>
    <t>IDENTITY(1,1)</t>
    <phoneticPr fontId="1" type="noConversion"/>
  </si>
  <si>
    <t>DEFAULT '訂購中'</t>
    <phoneticPr fontId="1" type="noConversion"/>
  </si>
  <si>
    <t>DEFAULT 0</t>
  </si>
  <si>
    <t>DEFAULT 1</t>
  </si>
  <si>
    <t>FOREIGN KEY</t>
  </si>
  <si>
    <t>EX</t>
    <phoneticPr fontId="1" type="noConversion"/>
  </si>
  <si>
    <t>DEFAULT GETDATE()</t>
    <phoneticPr fontId="1" type="noConversion"/>
  </si>
  <si>
    <t>DEFAULT GETDATE()</t>
    <phoneticPr fontId="1" type="noConversion"/>
  </si>
  <si>
    <t>ID</t>
    <phoneticPr fontId="1" type="noConversion"/>
  </si>
  <si>
    <t>varchar(30)</t>
    <phoneticPr fontId="1" type="noConversion"/>
  </si>
  <si>
    <t>收貨單(收貨單編號)</t>
  </si>
  <si>
    <t>取貨單(取貨單編號)</t>
  </si>
  <si>
    <t>店家(店家編號)</t>
  </si>
  <si>
    <t>訂購人(訂購人編號)</t>
  </si>
  <si>
    <t>訂購單(訂購單編號)</t>
  </si>
  <si>
    <t>菜單(品名編號)</t>
  </si>
  <si>
    <t>command2_add fk</t>
    <phoneticPr fontId="1" type="noConversion"/>
  </si>
  <si>
    <t>command1_CREATE</t>
    <phoneticPr fontId="1" type="noConversion"/>
  </si>
  <si>
    <t>connand3_drop table</t>
    <phoneticPr fontId="1" type="noConversion"/>
  </si>
  <si>
    <t>訂購單細項(訂購單細項編號)</t>
    <phoneticPr fontId="1" type="noConversion"/>
  </si>
  <si>
    <t>訂購單細項(訂購單細項編號)</t>
    <phoneticPr fontId="1" type="noConversion"/>
  </si>
  <si>
    <t>收貨單細項(收貨單細項編號)</t>
    <phoneticPr fontId="1" type="noConversion"/>
  </si>
  <si>
    <t>取貨單(取貨單編號)</t>
    <phoneticPr fontId="1" type="noConversion"/>
  </si>
  <si>
    <t>退訂單(退訂單編號)</t>
    <phoneticPr fontId="1" type="noConversion"/>
  </si>
  <si>
    <t>to Worksheet</t>
    <phoneticPr fontId="1" type="noConversion"/>
  </si>
  <si>
    <t>店家編號(int IDENTITY(1,1))</t>
  </si>
  <si>
    <t>電話(varchar(15) )</t>
  </si>
  <si>
    <t>地址(varchar(30) )</t>
  </si>
  <si>
    <t>已刪除(bit DEFAULT 0)</t>
  </si>
  <si>
    <t>備註(varchar(50) )</t>
  </si>
  <si>
    <t>正宗六合店</t>
    <phoneticPr fontId="1" type="noConversion"/>
  </si>
  <si>
    <t>07-235-1968</t>
  </si>
  <si>
    <t>800高雄市新興區六合一路57號</t>
  </si>
  <si>
    <t>店家其他資訊</t>
    <phoneticPr fontId="1" type="noConversion"/>
  </si>
  <si>
    <t>店家編號(int )</t>
  </si>
  <si>
    <t>外送時間(int DEFAULT 0)</t>
  </si>
  <si>
    <t>最晚訂購時間(varchar(30) )</t>
  </si>
  <si>
    <t>外送最遠距離(int DEFAULT 0)</t>
  </si>
  <si>
    <t>外送最低金額(money DEFAULT 0)</t>
  </si>
  <si>
    <t>外送最低數量(int DEFAULT 1)</t>
  </si>
  <si>
    <t>店家圖片(varchar(100) )</t>
  </si>
  <si>
    <t>http://www.jengjong.tw/upload/location/20100428123442840.jpg</t>
    <phoneticPr fontId="1" type="noConversion"/>
  </si>
  <si>
    <t>(07)5588-123</t>
  </si>
  <si>
    <t>http://www.mibo.com.tw/images/map-3.jpg</t>
    <phoneticPr fontId="1" type="noConversion"/>
  </si>
  <si>
    <t>高市新興區林森一路31號</t>
  </si>
  <si>
    <t>07-2210779</t>
  </si>
  <si>
    <t>http://www.liujiang-tw.com/photo/index-img.jpg</t>
    <phoneticPr fontId="1" type="noConversion"/>
  </si>
  <si>
    <t>https://www.walkerland.com.tw/image/poi/p14319/m61256/7a1bacfedbacdf1b391772d0bfb8f542fa0de506.jpg</t>
    <phoneticPr fontId="1" type="noConversion"/>
  </si>
  <si>
    <t>AM1000</t>
    <phoneticPr fontId="1" type="noConversion"/>
  </si>
  <si>
    <t>AM0930</t>
    <phoneticPr fontId="1" type="noConversion"/>
  </si>
  <si>
    <t>AM0900</t>
    <phoneticPr fontId="1" type="noConversion"/>
  </si>
  <si>
    <t>AM1000</t>
    <phoneticPr fontId="1" type="noConversion"/>
  </si>
  <si>
    <t>07-3964862</t>
  </si>
  <si>
    <t>高雄市三民區延吉街25號</t>
  </si>
  <si>
    <t>喜多屋</t>
    <phoneticPr fontId="1" type="noConversion"/>
  </si>
  <si>
    <t>高雄市苓雅區林泉街34號</t>
  </si>
  <si>
    <t>07-7138822</t>
  </si>
  <si>
    <t>AM1100</t>
    <phoneticPr fontId="1" type="noConversion"/>
  </si>
  <si>
    <t>http://www.eoeo.com.tw/upload/312/201505121107312_2.png</t>
    <phoneticPr fontId="1" type="noConversion"/>
  </si>
  <si>
    <t>高雄市左營區自由二路新中街旁</t>
  </si>
  <si>
    <t>07-5577722</t>
    <phoneticPr fontId="1" type="noConversion"/>
  </si>
  <si>
    <t>AM1000</t>
    <phoneticPr fontId="1" type="noConversion"/>
  </si>
  <si>
    <t>http://17d.com.tw/_pos/fascia/T12101612101413666/G.jpg</t>
    <phoneticPr fontId="1" type="noConversion"/>
  </si>
  <si>
    <t>品名編號(int IDENTITY(1000,1))</t>
  </si>
  <si>
    <t>品名(varchar(30) )</t>
  </si>
  <si>
    <t>單價(money )</t>
  </si>
  <si>
    <t>供應限制(varchar(50) )</t>
  </si>
  <si>
    <t>菜色圖片(varchar(100) )</t>
  </si>
  <si>
    <t>三杯雞肉飯</t>
    <phoneticPr fontId="1" type="noConversion"/>
  </si>
  <si>
    <t>http://www.jengjong.tw/upload/food/20140311185355492.jpg</t>
    <phoneticPr fontId="1" type="noConversion"/>
  </si>
  <si>
    <t>宮保雞丁飯</t>
    <phoneticPr fontId="1" type="noConversion"/>
  </si>
  <si>
    <t>http://www.jengjong.tw/upload/food/20140311185457669.jpg</t>
    <phoneticPr fontId="1" type="noConversion"/>
  </si>
  <si>
    <t>糖醋小排飯</t>
    <phoneticPr fontId="1" type="noConversion"/>
  </si>
  <si>
    <t>http://www.jengjong.tw/upload/food/20140311185537529.jpg</t>
    <phoneticPr fontId="1" type="noConversion"/>
  </si>
  <si>
    <t>http://www.mibo.com.tw/4/01.jpg</t>
    <phoneticPr fontId="1" type="noConversion"/>
  </si>
  <si>
    <t>紅豆養生便當</t>
  </si>
  <si>
    <t>池上便當(招牌便當)</t>
  </si>
  <si>
    <t>黃金排骨便當</t>
  </si>
  <si>
    <t>http://www.mibo.com.tw/4/02.jpg</t>
    <phoneticPr fontId="1" type="noConversion"/>
  </si>
  <si>
    <t>http://www.mibo.com.tw/4/03.jpg</t>
    <phoneticPr fontId="1" type="noConversion"/>
  </si>
  <si>
    <t>滷雞腿飯 + 滷蛋</t>
  </si>
  <si>
    <t>招牌炸 雞 腿 飯</t>
  </si>
  <si>
    <t>炸 豬 排 飯</t>
  </si>
  <si>
    <t>https://www.walkerland.com.tw/image/poi/p14319/m61256/6887ce169a8ca837810e189a940a959b40c439d3.jpg</t>
    <phoneticPr fontId="1" type="noConversion"/>
  </si>
  <si>
    <t>https://www.walkerland.com.tw/image/poi/p14319/m61256/6887ce169a8ca837810e189a940a959b40c439d3.jpg</t>
    <phoneticPr fontId="1" type="noConversion"/>
  </si>
  <si>
    <t>雞腿飯</t>
    <phoneticPr fontId="1" type="noConversion"/>
  </si>
  <si>
    <t>排骨飯</t>
    <phoneticPr fontId="1" type="noConversion"/>
  </si>
  <si>
    <t>牛肉飯</t>
    <phoneticPr fontId="1" type="noConversion"/>
  </si>
  <si>
    <t>干貝蛋炒飯</t>
  </si>
  <si>
    <t>http://www.eoeo.com.tw/upload/002/201712041153002_2.jpg</t>
    <phoneticPr fontId="1" type="noConversion"/>
  </si>
  <si>
    <t>櫻花蝦炒飯</t>
  </si>
  <si>
    <t>http://www.eoeo.com.tw/upload/222/201505181000222_2.jpg</t>
    <phoneticPr fontId="1" type="noConversion"/>
  </si>
  <si>
    <t>鍋燒意麵</t>
  </si>
  <si>
    <t>http://www.eoeo.com.tw/upload/483/201505211610483_2.jpg</t>
    <phoneticPr fontId="1" type="noConversion"/>
  </si>
  <si>
    <t>鍋燒湯</t>
  </si>
  <si>
    <t>http://www.eoeo.com.tw/upload/542/201505211619542_2.jpg</t>
    <phoneticPr fontId="1" type="noConversion"/>
  </si>
  <si>
    <t>日式厚切豬排 蓋飯/炒烏龍/蛋包飯</t>
    <phoneticPr fontId="1" type="noConversion"/>
  </si>
  <si>
    <t>咖哩大雞排 蓋飯/炒烏龍/蛋包飯</t>
    <phoneticPr fontId="1" type="noConversion"/>
  </si>
  <si>
    <t>韓式泡菜豬肉 蓋飯/炒烏龍/蛋包飯</t>
    <phoneticPr fontId="1" type="noConversion"/>
  </si>
  <si>
    <t>訂購人編號(int IDENTITY(5000,1))</t>
  </si>
  <si>
    <t>姓名(varchar(30) )</t>
  </si>
  <si>
    <t>身分別(varchar(10) )</t>
  </si>
  <si>
    <t>上課地點(varchar(30) )</t>
  </si>
  <si>
    <t>AAA</t>
    <phoneticPr fontId="1" type="noConversion"/>
  </si>
  <si>
    <t>BBB</t>
    <phoneticPr fontId="1" type="noConversion"/>
  </si>
  <si>
    <t>CCC</t>
    <phoneticPr fontId="1" type="noConversion"/>
  </si>
  <si>
    <t>DDD</t>
    <phoneticPr fontId="1" type="noConversion"/>
  </si>
  <si>
    <t>EEE</t>
    <phoneticPr fontId="1" type="noConversion"/>
  </si>
  <si>
    <t>學員</t>
    <phoneticPr fontId="1" type="noConversion"/>
  </si>
  <si>
    <t>學員</t>
    <phoneticPr fontId="1" type="noConversion"/>
  </si>
  <si>
    <t>第一教室</t>
    <phoneticPr fontId="1" type="noConversion"/>
  </si>
  <si>
    <t>第二教室</t>
    <phoneticPr fontId="1" type="noConversion"/>
  </si>
  <si>
    <t>第三教室</t>
    <phoneticPr fontId="1" type="noConversion"/>
  </si>
  <si>
    <t>第四教室</t>
    <phoneticPr fontId="1" type="noConversion"/>
  </si>
  <si>
    <t>第五教室</t>
    <phoneticPr fontId="1" type="noConversion"/>
  </si>
  <si>
    <t>店名(varchar(10) )</t>
    <phoneticPr fontId="1" type="noConversion"/>
  </si>
  <si>
    <t>電話(varchar(15) )</t>
    <phoneticPr fontId="1" type="noConversion"/>
  </si>
  <si>
    <t>varchar(20)</t>
    <phoneticPr fontId="1" type="noConversion"/>
  </si>
  <si>
    <t>高雄市左營區裕誠路169號</t>
    <phoneticPr fontId="1" type="noConversion"/>
  </si>
  <si>
    <t>米寶便當</t>
    <phoneticPr fontId="1" type="noConversion"/>
  </si>
  <si>
    <t>varchar(50)</t>
    <phoneticPr fontId="1" type="noConversion"/>
  </si>
  <si>
    <t>期</t>
    <phoneticPr fontId="1" type="noConversion"/>
  </si>
  <si>
    <t>列標籤</t>
  </si>
  <si>
    <t>(空白)</t>
  </si>
  <si>
    <t>總計</t>
  </si>
  <si>
    <t>計數 - 期</t>
  </si>
  <si>
    <t>int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</si>
</sst>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2"/>
      <color rgb="FFFF0000"/>
      <name val="新細明體"/>
      <family val="2"/>
      <charset val="136"/>
      <scheme val="minor"/>
    </font>
    <font>
      <sz val="12"/>
      <color theme="0"/>
      <name val="新細明體"/>
      <family val="2"/>
      <charset val="136"/>
      <scheme val="minor"/>
    </font>
    <font>
      <sz val="12"/>
      <color rgb="FFFF0000"/>
      <name val="新細明體"/>
      <family val="1"/>
      <charset val="136"/>
      <scheme val="minor"/>
    </font>
    <font>
      <sz val="12"/>
      <color theme="0"/>
      <name val="新細明體"/>
      <family val="1"/>
      <charset val="136"/>
      <scheme val="minor"/>
    </font>
    <font>
      <b/>
      <sz val="12"/>
      <color rgb="FF0000CC"/>
      <name val="新細明體"/>
      <family val="1"/>
      <charset val="136"/>
      <scheme val="minor"/>
    </font>
    <font>
      <b/>
      <sz val="18"/>
      <color theme="7" tint="0.79998168889431442"/>
      <name val="新細明體"/>
      <family val="1"/>
      <charset val="136"/>
      <scheme val="minor"/>
    </font>
    <font>
      <b/>
      <sz val="12"/>
      <color theme="1"/>
      <name val="新細明體"/>
      <family val="1"/>
      <charset val="136"/>
      <scheme val="minor"/>
    </font>
    <font>
      <b/>
      <sz val="12"/>
      <color theme="0"/>
      <name val="新細明體"/>
      <family val="1"/>
      <charset val="136"/>
      <scheme val="minor"/>
    </font>
    <font>
      <b/>
      <sz val="12"/>
      <color rgb="FFFF0000"/>
      <name val="新細明體"/>
      <family val="1"/>
      <charset val="136"/>
      <scheme val="minor"/>
    </font>
  </fonts>
  <fills count="9">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7030A0"/>
        <bgColor indexed="64"/>
      </patternFill>
    </fill>
    <fill>
      <patternFill patternType="solid">
        <fgColor rgb="FF0000CC"/>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499984740745262"/>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2" fillId="0" borderId="0" xfId="1">
      <alignment vertical="center"/>
    </xf>
    <xf numFmtId="0" fontId="3" fillId="0" borderId="0" xfId="0" applyFont="1">
      <alignment vertical="center"/>
    </xf>
    <xf numFmtId="0" fontId="0" fillId="2" borderId="0" xfId="0" applyFill="1">
      <alignment vertical="center"/>
    </xf>
    <xf numFmtId="0" fontId="5" fillId="0" borderId="0" xfId="0" applyFont="1">
      <alignment vertical="center"/>
    </xf>
    <xf numFmtId="0" fontId="0" fillId="3" borderId="0" xfId="0" applyFill="1">
      <alignment vertical="center"/>
    </xf>
    <xf numFmtId="0" fontId="7" fillId="3" borderId="0" xfId="0" applyFont="1" applyFill="1">
      <alignment vertical="center"/>
    </xf>
    <xf numFmtId="0" fontId="6" fillId="5" borderId="0" xfId="0" applyFont="1" applyFill="1">
      <alignment vertical="center"/>
    </xf>
    <xf numFmtId="0" fontId="4" fillId="5" borderId="0" xfId="0" applyFont="1" applyFill="1">
      <alignment vertical="center"/>
    </xf>
    <xf numFmtId="0" fontId="5" fillId="0" borderId="0" xfId="0" applyFont="1" applyAlignment="1">
      <alignment vertical="center" wrapText="1"/>
    </xf>
    <xf numFmtId="0" fontId="3" fillId="0" borderId="0" xfId="0" applyFont="1" applyAlignment="1">
      <alignment vertical="center" wrapText="1"/>
    </xf>
    <xf numFmtId="0" fontId="8" fillId="4" borderId="0" xfId="0" applyFont="1" applyFill="1">
      <alignment vertical="center"/>
    </xf>
    <xf numFmtId="0" fontId="0" fillId="6" borderId="0" xfId="0" applyFill="1">
      <alignment vertical="center"/>
    </xf>
    <xf numFmtId="0" fontId="0" fillId="7" borderId="0" xfId="0" applyFill="1">
      <alignment vertical="center"/>
    </xf>
    <xf numFmtId="0" fontId="0" fillId="0" borderId="0" xfId="0" quotePrefix="1">
      <alignment vertical="center"/>
    </xf>
    <xf numFmtId="0" fontId="0" fillId="0" borderId="0" xfId="0" applyAlignment="1">
      <alignment vertical="center" wrapText="1"/>
    </xf>
    <xf numFmtId="0" fontId="4" fillId="8" borderId="0" xfId="0" applyFont="1" applyFill="1">
      <alignment vertical="center"/>
    </xf>
    <xf numFmtId="0" fontId="6" fillId="8" borderId="0" xfId="0" applyFont="1" applyFill="1">
      <alignment vertical="center"/>
    </xf>
    <xf numFmtId="0" fontId="9" fillId="3" borderId="0" xfId="0" applyFont="1" applyFill="1">
      <alignment vertical="center"/>
    </xf>
    <xf numFmtId="0" fontId="10" fillId="5" borderId="0" xfId="0" applyFont="1" applyFill="1">
      <alignment vertical="center"/>
    </xf>
    <xf numFmtId="0" fontId="9" fillId="0" borderId="0" xfId="0" applyFont="1">
      <alignment vertical="center"/>
    </xf>
    <xf numFmtId="0" fontId="11" fillId="2" borderId="0" xfId="0" applyFont="1" applyFill="1">
      <alignment vertical="center"/>
    </xf>
    <xf numFmtId="0" fontId="9" fillId="2" borderId="0" xfId="0" applyFont="1"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2">
    <cellStyle name="一般" xfId="0" builtinId="0"/>
    <cellStyle name="超連結"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00CC"/>
      <color rgb="FFFF33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ii" refreshedDate="43202.744262731481" createdVersion="5" refreshedVersion="5" minRefreshableVersion="3" recordCount="178">
  <cacheSource type="worksheet">
    <worksheetSource ref="A1:E1048576" sheet="功能細項"/>
  </cacheSource>
  <cacheFields count="5">
    <cacheField name="group" numFmtId="0">
      <sharedItems containsString="0" containsBlank="1" containsNumber="1" containsInteger="1" minValue="0" maxValue="9"/>
    </cacheField>
    <cacheField name="type" numFmtId="0">
      <sharedItems containsBlank="1"/>
    </cacheField>
    <cacheField name="功能名稱" numFmtId="0">
      <sharedItems containsBlank="1"/>
    </cacheField>
    <cacheField name="說明" numFmtId="0">
      <sharedItems containsBlank="1"/>
    </cacheField>
    <cacheField name="期" numFmtId="0">
      <sharedItems containsString="0" containsBlank="1" containsNumber="1" containsInteger="1" minValue="1" maxValue="4" count="5">
        <n v="1"/>
        <n v="3"/>
        <n v="4"/>
        <n v="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8">
  <r>
    <n v="0"/>
    <s v="From"/>
    <s v="主畫面"/>
    <s v="起始進入位置"/>
    <x v="0"/>
  </r>
  <r>
    <n v="0"/>
    <s v="Button"/>
    <s v="1.選擇登入操作身分"/>
    <m/>
    <x v="0"/>
  </r>
  <r>
    <n v="0"/>
    <s v="Button"/>
    <s v="2.訂購人資訊總覽"/>
    <m/>
    <x v="0"/>
  </r>
  <r>
    <n v="0"/>
    <s v="Button"/>
    <s v="2.1.訂購人未付款清單"/>
    <m/>
    <x v="0"/>
  </r>
  <r>
    <n v="0"/>
    <s v="Button"/>
    <s v="2.2.訂購人未退款清單"/>
    <m/>
    <x v="0"/>
  </r>
  <r>
    <n v="0"/>
    <s v="Button"/>
    <s v="2.3.訂購人未取貨清單"/>
    <m/>
    <x v="0"/>
  </r>
  <r>
    <n v="0"/>
    <s v="Button"/>
    <s v="2.4.訂購人已未付款清單"/>
    <m/>
    <x v="0"/>
  </r>
  <r>
    <n v="0"/>
    <s v="Button"/>
    <s v="2.5.訂購人已未取貨清單"/>
    <m/>
    <x v="0"/>
  </r>
  <r>
    <n v="0"/>
    <s v="Button"/>
    <s v="3.店家資訊總覽"/>
    <m/>
    <x v="0"/>
  </r>
  <r>
    <n v="0"/>
    <s v="Button"/>
    <s v="3.1.店家未送貨清單"/>
    <m/>
    <x v="0"/>
  </r>
  <r>
    <n v="0"/>
    <s v="Button"/>
    <s v="3.2.訂購店家排行"/>
    <m/>
    <x v="0"/>
  </r>
  <r>
    <n v="0"/>
    <s v="Button"/>
    <s v="4.菜單資訊總覽"/>
    <m/>
    <x v="0"/>
  </r>
  <r>
    <n v="0"/>
    <s v="Button"/>
    <s v="4.1菜單訂購排行"/>
    <m/>
    <x v="0"/>
  </r>
  <r>
    <n v="0"/>
    <s v="Button"/>
    <s v="5.訂購單資訊"/>
    <m/>
    <x v="0"/>
  </r>
  <r>
    <n v="0"/>
    <s v="Button"/>
    <s v="5.1.未完成訂購清單"/>
    <m/>
    <x v="0"/>
  </r>
  <r>
    <n v="0"/>
    <s v="Button"/>
    <s v="6.退訂單資訊"/>
    <m/>
    <x v="0"/>
  </r>
  <r>
    <n v="0"/>
    <s v="Button"/>
    <s v="6.1.未完成退款清單"/>
    <m/>
    <x v="0"/>
  </r>
  <r>
    <n v="0"/>
    <s v="Button"/>
    <s v="7.收貨單資訊"/>
    <m/>
    <x v="0"/>
  </r>
  <r>
    <n v="0"/>
    <s v="Button"/>
    <s v="7.1.未完成收貨清單"/>
    <m/>
    <x v="0"/>
  </r>
  <r>
    <n v="0"/>
    <s v="Button"/>
    <s v="8.取貨單資訊"/>
    <m/>
    <x v="0"/>
  </r>
  <r>
    <n v="0"/>
    <s v="Button"/>
    <s v="8.1.未完成取貨清單"/>
    <m/>
    <x v="0"/>
  </r>
  <r>
    <n v="0"/>
    <s v="Button"/>
    <s v="9.用餐評價"/>
    <m/>
    <x v="0"/>
  </r>
  <r>
    <n v="0"/>
    <s v="Button"/>
    <s v="9.1.未完成評價"/>
    <m/>
    <x v="0"/>
  </r>
  <r>
    <n v="0"/>
    <s v="Button"/>
    <s v="9.2.訂購人未評價"/>
    <m/>
    <x v="0"/>
  </r>
  <r>
    <n v="0"/>
    <s v="Button"/>
    <s v="0.離開系統"/>
    <m/>
    <x v="0"/>
  </r>
  <r>
    <n v="1"/>
    <s v="From"/>
    <s v="1.選擇登入操作身分"/>
    <m/>
    <x v="0"/>
  </r>
  <r>
    <n v="1"/>
    <s v="Button"/>
    <s v="查詢"/>
    <s v="將訂購人清單列出選擇登入身分後跳回主畫面"/>
    <x v="0"/>
  </r>
  <r>
    <n v="1"/>
    <s v="Button"/>
    <s v="選擇"/>
    <m/>
    <x v="0"/>
  </r>
  <r>
    <n v="1"/>
    <s v="Button"/>
    <s v="回主畫面"/>
    <m/>
    <x v="0"/>
  </r>
  <r>
    <n v="2"/>
    <s v="From"/>
    <s v="2.訂購人資訊總覽"/>
    <m/>
    <x v="0"/>
  </r>
  <r>
    <n v="2"/>
    <s v="Button"/>
    <s v="2.1.訂購人未付款清單"/>
    <m/>
    <x v="0"/>
  </r>
  <r>
    <n v="2"/>
    <s v="Button"/>
    <s v="2.2.訂購人未退款清單"/>
    <m/>
    <x v="0"/>
  </r>
  <r>
    <n v="2"/>
    <s v="Button"/>
    <s v="2.3.訂購人未取貨清單"/>
    <m/>
    <x v="0"/>
  </r>
  <r>
    <n v="2"/>
    <s v="Button"/>
    <s v="2.4.訂購人已未付款清單"/>
    <m/>
    <x v="0"/>
  </r>
  <r>
    <n v="2"/>
    <s v="Button"/>
    <s v="2.5.訂購人已未取貨清單"/>
    <m/>
    <x v="0"/>
  </r>
  <r>
    <n v="2"/>
    <s v="Button"/>
    <s v="2.6已刪除訂購人"/>
    <m/>
    <x v="0"/>
  </r>
  <r>
    <n v="2"/>
    <s v="Button"/>
    <s v="新增"/>
    <m/>
    <x v="0"/>
  </r>
  <r>
    <n v="2"/>
    <s v="Button"/>
    <s v="修改"/>
    <m/>
    <x v="0"/>
  </r>
  <r>
    <n v="2"/>
    <s v="Button"/>
    <s v="刪除"/>
    <m/>
    <x v="0"/>
  </r>
  <r>
    <n v="2"/>
    <s v="Button"/>
    <s v="查詢"/>
    <m/>
    <x v="0"/>
  </r>
  <r>
    <n v="2"/>
    <s v="Button"/>
    <s v="以已未付款次數排序"/>
    <m/>
    <x v="0"/>
  </r>
  <r>
    <n v="2"/>
    <s v="Button"/>
    <s v="以已未取貨次數排序"/>
    <m/>
    <x v="0"/>
  </r>
  <r>
    <n v="2"/>
    <s v="Button"/>
    <s v="回主畫面"/>
    <m/>
    <x v="0"/>
  </r>
  <r>
    <n v="2"/>
    <s v="Button"/>
    <s v="列印訂購人清單"/>
    <m/>
    <x v="0"/>
  </r>
  <r>
    <n v="2"/>
    <s v="From"/>
    <s v="2.1.訂購人未付款清單"/>
    <m/>
    <x v="1"/>
  </r>
  <r>
    <n v="2"/>
    <s v="Button"/>
    <s v="選擇"/>
    <s v="以訂購人為主體查詢尚未完成付款訂購單顯示點選後跳至該筆訂購單"/>
    <x v="1"/>
  </r>
  <r>
    <n v="2"/>
    <s v="Button"/>
    <s v="回主畫面"/>
    <m/>
    <x v="1"/>
  </r>
  <r>
    <n v="2"/>
    <s v="Button"/>
    <s v="列印訂購人未付款清單"/>
    <m/>
    <x v="1"/>
  </r>
  <r>
    <n v="2"/>
    <s v="From"/>
    <s v="2.2.訂購人未退款清單"/>
    <m/>
    <x v="1"/>
  </r>
  <r>
    <n v="2"/>
    <s v="Button"/>
    <s v="選擇"/>
    <s v="以訂購人為主體查詢尚未退款的退訂單顯示點選後跳至該筆退訂單"/>
    <x v="1"/>
  </r>
  <r>
    <n v="2"/>
    <s v="Button"/>
    <s v="回主畫面"/>
    <m/>
    <x v="1"/>
  </r>
  <r>
    <n v="2"/>
    <s v="Button"/>
    <s v="列印訂購人未退款清單"/>
    <m/>
    <x v="1"/>
  </r>
  <r>
    <n v="2"/>
    <s v="From"/>
    <s v="2.3.訂購人未取貨清單"/>
    <m/>
    <x v="1"/>
  </r>
  <r>
    <n v="2"/>
    <s v="Button"/>
    <s v="選擇"/>
    <s v="以訂購人為主體查詢尚未取貨的取貨單顯示點選後跳至該筆取貨單"/>
    <x v="1"/>
  </r>
  <r>
    <n v="2"/>
    <s v="Button"/>
    <s v="回主畫面"/>
    <m/>
    <x v="1"/>
  </r>
  <r>
    <n v="2"/>
    <s v="Button"/>
    <s v="列印訂購人未取貨清單"/>
    <m/>
    <x v="1"/>
  </r>
  <r>
    <n v="2"/>
    <s v="From"/>
    <s v="2.4.訂購人已未付款清單"/>
    <m/>
    <x v="1"/>
  </r>
  <r>
    <n v="2"/>
    <s v="Button"/>
    <s v="選擇"/>
    <s v="以訂購人為主體查詢已未付款次數排序顯示點選後跳至該訂購人"/>
    <x v="1"/>
  </r>
  <r>
    <n v="2"/>
    <s v="Button"/>
    <s v="回主畫面"/>
    <m/>
    <x v="1"/>
  </r>
  <r>
    <n v="2"/>
    <s v="Button"/>
    <s v="列印訂購人已未付款清單"/>
    <m/>
    <x v="1"/>
  </r>
  <r>
    <n v="2"/>
    <s v="From"/>
    <s v="2.5.訂購人已未取貨清單"/>
    <m/>
    <x v="1"/>
  </r>
  <r>
    <n v="2"/>
    <s v="Button"/>
    <s v="查詢"/>
    <m/>
    <x v="1"/>
  </r>
  <r>
    <n v="2"/>
    <s v="Button"/>
    <s v="回主畫面"/>
    <m/>
    <x v="1"/>
  </r>
  <r>
    <n v="2"/>
    <s v="From"/>
    <s v="2.6.已刪除訂購人"/>
    <m/>
    <x v="2"/>
  </r>
  <r>
    <n v="2"/>
    <s v="Button"/>
    <s v="查詢"/>
    <m/>
    <x v="2"/>
  </r>
  <r>
    <n v="2"/>
    <s v="Button"/>
    <s v="回主畫面"/>
    <m/>
    <x v="2"/>
  </r>
  <r>
    <n v="2"/>
    <s v="Button"/>
    <s v="列印已刪除訂購人清單"/>
    <m/>
    <x v="2"/>
  </r>
  <r>
    <n v="3"/>
    <s v="From"/>
    <s v="3.店家資訊總覽"/>
    <m/>
    <x v="0"/>
  </r>
  <r>
    <n v="3"/>
    <s v="Button"/>
    <s v="3.1.店家未送貨清單"/>
    <m/>
    <x v="0"/>
  </r>
  <r>
    <n v="3"/>
    <s v="Button"/>
    <s v="3.2.訂購店家排行"/>
    <m/>
    <x v="0"/>
  </r>
  <r>
    <n v="3"/>
    <s v="Button"/>
    <s v="新增"/>
    <m/>
    <x v="0"/>
  </r>
  <r>
    <n v="3"/>
    <s v="Button"/>
    <s v="修改"/>
    <m/>
    <x v="0"/>
  </r>
  <r>
    <n v="3"/>
    <s v="Button"/>
    <s v="刪除"/>
    <m/>
    <x v="0"/>
  </r>
  <r>
    <n v="3"/>
    <s v="Button"/>
    <s v="查詢"/>
    <m/>
    <x v="0"/>
  </r>
  <r>
    <n v="3"/>
    <s v="Button"/>
    <s v="回主畫面"/>
    <m/>
    <x v="0"/>
  </r>
  <r>
    <n v="3"/>
    <s v="Button"/>
    <s v="顯示菜單"/>
    <s v="以店家為主體查詢菜單跳至菜單總覽"/>
    <x v="0"/>
  </r>
  <r>
    <n v="3"/>
    <s v="Button"/>
    <s v="列印店家資訊清單"/>
    <m/>
    <x v="0"/>
  </r>
  <r>
    <n v="3"/>
    <s v="From"/>
    <s v="3.1.店家未送貨清單"/>
    <m/>
    <x v="1"/>
  </r>
  <r>
    <n v="3"/>
    <s v="Button"/>
    <s v="選擇"/>
    <s v="以店家為主體查詢尚未送貨的收貨單顯示點選後跳至該筆收貨單"/>
    <x v="1"/>
  </r>
  <r>
    <n v="3"/>
    <s v="Button"/>
    <s v="回主畫面"/>
    <m/>
    <x v="1"/>
  </r>
  <r>
    <n v="3"/>
    <s v="Button"/>
    <s v="列印未送貨清單"/>
    <m/>
    <x v="1"/>
  </r>
  <r>
    <n v="3"/>
    <s v="From"/>
    <s v="3.2.訂購店家排行"/>
    <m/>
    <x v="1"/>
  </r>
  <r>
    <n v="3"/>
    <s v="Button"/>
    <s v="選擇"/>
    <s v="以店家為主體查詢訂購次數記錄排行顯示點選後跳至該店家總覽資訊"/>
    <x v="1"/>
  </r>
  <r>
    <n v="3"/>
    <s v="Button"/>
    <s v="回主畫面"/>
    <m/>
    <x v="1"/>
  </r>
  <r>
    <n v="3"/>
    <s v="Button"/>
    <s v="以店家評價排序"/>
    <m/>
    <x v="1"/>
  </r>
  <r>
    <n v="3"/>
    <s v="Button"/>
    <s v="以累計訂購次數排序"/>
    <m/>
    <x v="1"/>
  </r>
  <r>
    <n v="3"/>
    <s v="Button"/>
    <s v="以累計訂購金額排序"/>
    <m/>
    <x v="1"/>
  </r>
  <r>
    <n v="3"/>
    <s v="Button"/>
    <s v="以累計便當個數排序"/>
    <m/>
    <x v="1"/>
  </r>
  <r>
    <n v="3"/>
    <s v="From"/>
    <s v="3.3.已刪除店家"/>
    <m/>
    <x v="2"/>
  </r>
  <r>
    <n v="3"/>
    <s v="Button"/>
    <s v="查詢"/>
    <m/>
    <x v="2"/>
  </r>
  <r>
    <n v="3"/>
    <s v="Button"/>
    <s v="回主畫面"/>
    <m/>
    <x v="2"/>
  </r>
  <r>
    <n v="3"/>
    <s v="Button"/>
    <s v="列印已刪除店家清單"/>
    <m/>
    <x v="2"/>
  </r>
  <r>
    <n v="4"/>
    <s v="From"/>
    <s v="4.菜單資訊總覽"/>
    <m/>
    <x v="0"/>
  </r>
  <r>
    <n v="4"/>
    <s v="Button"/>
    <s v="新增"/>
    <m/>
    <x v="0"/>
  </r>
  <r>
    <n v="4"/>
    <s v="Button"/>
    <s v="修改"/>
    <m/>
    <x v="0"/>
  </r>
  <r>
    <n v="4"/>
    <s v="Button"/>
    <s v="刪除"/>
    <m/>
    <x v="0"/>
  </r>
  <r>
    <n v="4"/>
    <s v="Button"/>
    <s v="查詢"/>
    <m/>
    <x v="0"/>
  </r>
  <r>
    <n v="4"/>
    <s v="Button"/>
    <s v="回主畫面"/>
    <m/>
    <x v="0"/>
  </r>
  <r>
    <n v="4"/>
    <s v="Button"/>
    <s v="訂購"/>
    <s v="點選後查詢當日如有已建立同店家但未完成確認訂單則合併至該訂單，否則建立新訂單"/>
    <x v="0"/>
  </r>
  <r>
    <n v="4"/>
    <s v="Button"/>
    <s v="列印菜色資訊清單"/>
    <m/>
    <x v="0"/>
  </r>
  <r>
    <n v="4"/>
    <s v="From"/>
    <s v="4.1菜單訂購排行"/>
    <m/>
    <x v="2"/>
  </r>
  <r>
    <n v="4"/>
    <s v="Button"/>
    <s v="選擇"/>
    <s v="以菜單為主體查詢訂購次數記錄排行顯示點選後跳至該菜色資訊"/>
    <x v="2"/>
  </r>
  <r>
    <n v="4"/>
    <s v="Button"/>
    <s v="回主畫面"/>
    <m/>
    <x v="2"/>
  </r>
  <r>
    <n v="4"/>
    <s v="Button"/>
    <s v="以菜色評價排序"/>
    <m/>
    <x v="2"/>
  </r>
  <r>
    <n v="4"/>
    <s v="Button"/>
    <s v="以累計訂購次數排序"/>
    <m/>
    <x v="2"/>
  </r>
  <r>
    <n v="4"/>
    <s v="Button"/>
    <s v="以累計便當個數排序"/>
    <m/>
    <x v="2"/>
  </r>
  <r>
    <n v="4"/>
    <s v="From"/>
    <s v="4.2.已刪除菜單"/>
    <m/>
    <x v="2"/>
  </r>
  <r>
    <n v="4"/>
    <s v="Button"/>
    <s v="查詢"/>
    <m/>
    <x v="2"/>
  </r>
  <r>
    <n v="4"/>
    <s v="Button"/>
    <s v="回主畫面"/>
    <m/>
    <x v="2"/>
  </r>
  <r>
    <n v="4"/>
    <s v="Button"/>
    <s v="列印已刪除菜色清單"/>
    <m/>
    <x v="2"/>
  </r>
  <r>
    <n v="5"/>
    <s v="From"/>
    <s v="5.訂購單資訊"/>
    <m/>
    <x v="0"/>
  </r>
  <r>
    <n v="5"/>
    <s v="Button"/>
    <s v="5.1.未完成訂購清單"/>
    <m/>
    <x v="0"/>
  </r>
  <r>
    <n v="5"/>
    <s v="Button"/>
    <s v="新增"/>
    <s v="先選擇店家後再選擇菜色"/>
    <x v="0"/>
  </r>
  <r>
    <n v="5"/>
    <s v="Button"/>
    <s v="修改"/>
    <m/>
    <x v="0"/>
  </r>
  <r>
    <n v="5"/>
    <s v="Button"/>
    <s v="查詢"/>
    <m/>
    <x v="0"/>
  </r>
  <r>
    <n v="5"/>
    <s v="Button"/>
    <s v="刪除訂單(未付款與未完成)"/>
    <s v="如果已有付款確認不可刪除訂單，需使用取消訂購功能"/>
    <x v="0"/>
  </r>
  <r>
    <n v="5"/>
    <s v="Button"/>
    <s v="回主畫面"/>
    <m/>
    <x v="0"/>
  </r>
  <r>
    <n v="5"/>
    <s v="Button"/>
    <s v="細項付款確認"/>
    <m/>
    <x v="0"/>
  </r>
  <r>
    <n v="5"/>
    <s v="Button"/>
    <s v="全部付款確認"/>
    <m/>
    <x v="0"/>
  </r>
  <r>
    <n v="5"/>
    <s v="Button"/>
    <s v="提交訂購完成"/>
    <s v="已付款訂購完成後轉單至收貨單_x000a_結算訂購人未付款次數_x000a_訂購狀態完成確認後無法再修改訂購單"/>
    <x v="0"/>
  </r>
  <r>
    <n v="5"/>
    <s v="Button"/>
    <s v="取消訂購(轉至退訂單)"/>
    <s v="取消後已付款部分轉單至退訂單"/>
    <x v="0"/>
  </r>
  <r>
    <n v="5"/>
    <s v="Button"/>
    <s v="列印訂購單"/>
    <m/>
    <x v="0"/>
  </r>
  <r>
    <n v="5"/>
    <s v="From"/>
    <s v="5.1.未完成訂購清單"/>
    <m/>
    <x v="3"/>
  </r>
  <r>
    <n v="5"/>
    <s v="Button"/>
    <s v="選擇"/>
    <s v="以訂購單為主體查詢尚未完成訂購狀態確認的訂購單顯示點選後跳至該筆訂購單"/>
    <x v="3"/>
  </r>
  <r>
    <n v="5"/>
    <s v="Button"/>
    <s v="回主畫面"/>
    <m/>
    <x v="3"/>
  </r>
  <r>
    <n v="5"/>
    <s v="Button"/>
    <s v="列印未完成訂購清單"/>
    <m/>
    <x v="3"/>
  </r>
  <r>
    <n v="6"/>
    <s v="From"/>
    <s v="6.退訂單資訊"/>
    <s v="承接於訂購單所以無新增功能,成立不可刪除"/>
    <x v="3"/>
  </r>
  <r>
    <n v="6"/>
    <s v="Button"/>
    <s v="6.1.未完成退款清單"/>
    <m/>
    <x v="3"/>
  </r>
  <r>
    <n v="6"/>
    <s v="Button"/>
    <s v="修改"/>
    <m/>
    <x v="3"/>
  </r>
  <r>
    <n v="6"/>
    <s v="Button"/>
    <s v="取消"/>
    <m/>
    <x v="3"/>
  </r>
  <r>
    <n v="6"/>
    <s v="Button"/>
    <s v="查詢"/>
    <m/>
    <x v="3"/>
  </r>
  <r>
    <n v="6"/>
    <s v="Button"/>
    <s v="回主畫面"/>
    <m/>
    <x v="3"/>
  </r>
  <r>
    <n v="6"/>
    <s v="Button"/>
    <s v="細項退款確認"/>
    <m/>
    <x v="3"/>
  </r>
  <r>
    <n v="6"/>
    <s v="Button"/>
    <s v="列印退訂單"/>
    <m/>
    <x v="3"/>
  </r>
  <r>
    <n v="6"/>
    <s v="From"/>
    <s v="6.1.未完成退款清單"/>
    <m/>
    <x v="1"/>
  </r>
  <r>
    <n v="6"/>
    <s v="Button"/>
    <s v="選擇"/>
    <s v="以退訂單為主體查詢尚未完成全部退款狀態確認的訂購單顯示點選後跳至該筆訂購單"/>
    <x v="1"/>
  </r>
  <r>
    <n v="6"/>
    <s v="Button"/>
    <s v="回主畫面"/>
    <m/>
    <x v="1"/>
  </r>
  <r>
    <n v="6"/>
    <s v="Button"/>
    <s v="列印未完成訂購清單"/>
    <m/>
    <x v="1"/>
  </r>
  <r>
    <n v="7"/>
    <s v="From"/>
    <s v="7.收貨單資訊"/>
    <s v="承接於訂購單所以無新增功,成立不可刪除"/>
    <x v="1"/>
  </r>
  <r>
    <n v="7"/>
    <s v="Button"/>
    <s v="7.1.未完成收貨清單"/>
    <m/>
    <x v="1"/>
  </r>
  <r>
    <n v="7"/>
    <s v="Button"/>
    <s v="修改"/>
    <m/>
    <x v="1"/>
  </r>
  <r>
    <n v="7"/>
    <s v="Button"/>
    <s v="取消"/>
    <m/>
    <x v="1"/>
  </r>
  <r>
    <n v="7"/>
    <s v="Button"/>
    <s v="查詢"/>
    <m/>
    <x v="1"/>
  </r>
  <r>
    <n v="7"/>
    <s v="Button"/>
    <s v="回主畫面"/>
    <m/>
    <x v="1"/>
  </r>
  <r>
    <n v="7"/>
    <s v="Button"/>
    <s v="細項收貨確認"/>
    <m/>
    <x v="1"/>
  </r>
  <r>
    <n v="7"/>
    <s v="Button"/>
    <s v="全部收貨確認"/>
    <s v="完成後轉至取貨單"/>
    <x v="1"/>
  </r>
  <r>
    <n v="7"/>
    <s v="Button"/>
    <s v="提交收貨完成"/>
    <s v="完成後轉至取貨單"/>
    <x v="1"/>
  </r>
  <r>
    <n v="7"/>
    <s v="Button"/>
    <s v="列印收貨單"/>
    <m/>
    <x v="1"/>
  </r>
  <r>
    <n v="8"/>
    <s v="From"/>
    <s v="8.取貨單資訊"/>
    <s v="承接於收貨單所以無新增功能,成立不可刪除"/>
    <x v="1"/>
  </r>
  <r>
    <n v="8"/>
    <s v="Button"/>
    <s v="8.1.未完成取貨清單"/>
    <m/>
    <x v="1"/>
  </r>
  <r>
    <n v="8"/>
    <s v="Button"/>
    <s v="修改"/>
    <m/>
    <x v="1"/>
  </r>
  <r>
    <n v="8"/>
    <s v="Button"/>
    <s v="取消"/>
    <m/>
    <x v="1"/>
  </r>
  <r>
    <n v="8"/>
    <s v="Button"/>
    <s v="查詢"/>
    <m/>
    <x v="1"/>
  </r>
  <r>
    <n v="8"/>
    <s v="Button"/>
    <s v="回主畫面"/>
    <m/>
    <x v="1"/>
  </r>
  <r>
    <n v="8"/>
    <s v="Button"/>
    <s v="細項取貨確認"/>
    <m/>
    <x v="1"/>
  </r>
  <r>
    <n v="8"/>
    <s v="Button"/>
    <s v="全部取貨確認"/>
    <s v="完成後轉至評價單"/>
    <x v="1"/>
  </r>
  <r>
    <n v="8"/>
    <s v="Button"/>
    <s v="提交取貨完成"/>
    <s v="完成後轉至評價單"/>
    <x v="1"/>
  </r>
  <r>
    <n v="8"/>
    <s v="Button"/>
    <s v="列印收貨單"/>
    <m/>
    <x v="1"/>
  </r>
  <r>
    <n v="8"/>
    <s v="From"/>
    <s v="8.1.未完成取貨清單"/>
    <m/>
    <x v="1"/>
  </r>
  <r>
    <n v="8"/>
    <s v="Button"/>
    <s v="選擇"/>
    <s v="以取貨單為主體查詢尚未完成全部取貨完成確認的取貨單顯示點選後跳至該筆取貨單"/>
    <x v="1"/>
  </r>
  <r>
    <n v="8"/>
    <s v="Button"/>
    <s v="回主畫面"/>
    <m/>
    <x v="1"/>
  </r>
  <r>
    <n v="8"/>
    <s v="Button"/>
    <s v="列印未取貨清單"/>
    <m/>
    <x v="1"/>
  </r>
  <r>
    <n v="9"/>
    <s v="From"/>
    <s v="9.用餐評價"/>
    <s v="承接於取貨單所以無新增功能,成立不可刪除"/>
    <x v="2"/>
  </r>
  <r>
    <n v="9"/>
    <s v="Button"/>
    <s v="修改"/>
    <m/>
    <x v="2"/>
  </r>
  <r>
    <n v="9"/>
    <s v="Button"/>
    <s v="取消"/>
    <m/>
    <x v="2"/>
  </r>
  <r>
    <n v="9"/>
    <s v="Button"/>
    <s v="查詢"/>
    <m/>
    <x v="2"/>
  </r>
  <r>
    <n v="9"/>
    <s v="Button"/>
    <s v="回主畫面"/>
    <m/>
    <x v="2"/>
  </r>
  <r>
    <n v="9"/>
    <s v="Button"/>
    <s v="提交評價"/>
    <m/>
    <x v="2"/>
  </r>
  <r>
    <n v="9"/>
    <s v="Button"/>
    <s v="列印用餐評價資訊"/>
    <m/>
    <x v="2"/>
  </r>
  <r>
    <n v="9"/>
    <s v="From"/>
    <s v="9.1.未完成評價"/>
    <m/>
    <x v="2"/>
  </r>
  <r>
    <n v="9"/>
    <s v="Button"/>
    <s v="選擇"/>
    <s v="以評價單為主體查詢尚未完成全部評價狀態確認的評價單顯示點選後跳至該筆評價單"/>
    <x v="2"/>
  </r>
  <r>
    <n v="9"/>
    <s v="Button"/>
    <s v="回主畫面"/>
    <m/>
    <x v="2"/>
  </r>
  <r>
    <n v="9"/>
    <s v="Button"/>
    <s v="列印未完成評價清單"/>
    <m/>
    <x v="2"/>
  </r>
  <r>
    <n v="9"/>
    <s v="From"/>
    <s v="9.2.訂購人未評價"/>
    <m/>
    <x v="2"/>
  </r>
  <r>
    <n v="9"/>
    <s v="Button"/>
    <s v="選擇"/>
    <s v="以訂購人為主體查詢尚未完成評價狀態確認的評價單顯示點選後跳至該筆評價單"/>
    <x v="2"/>
  </r>
  <r>
    <n v="9"/>
    <s v="Button"/>
    <s v="回主畫面"/>
    <m/>
    <x v="2"/>
  </r>
  <r>
    <n v="9"/>
    <s v="Button"/>
    <s v="列印未完成評價訂購人清單"/>
    <m/>
    <x v="2"/>
  </r>
  <r>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0" applyNumberFormats="0" applyBorderFormats="0" applyFontFormats="0" applyPatternFormats="0" applyAlignmentFormats="0" applyWidthHeightFormats="1" dataCaption="數值" updatedVersion="5" minRefreshableVersion="3" useAutoFormatting="1" itemPrintTitles="1" createdVersion="5" indent="0" outline="1" outlineData="1" multipleFieldFilters="0">
  <location ref="A3:B9" firstHeaderRow="1" firstDataRow="1" firstDataCol="1"/>
  <pivotFields count="5">
    <pivotField showAll="0"/>
    <pivotField showAll="0"/>
    <pivotField showAll="0"/>
    <pivotField showAll="0"/>
    <pivotField axis="axisRow" dataField="1" showAll="0">
      <items count="6">
        <item x="0"/>
        <item x="3"/>
        <item x="1"/>
        <item x="2"/>
        <item x="4"/>
        <item t="default"/>
      </items>
    </pivotField>
  </pivotFields>
  <rowFields count="1">
    <field x="4"/>
  </rowFields>
  <rowItems count="6">
    <i>
      <x/>
    </i>
    <i>
      <x v="1"/>
    </i>
    <i>
      <x v="2"/>
    </i>
    <i>
      <x v="3"/>
    </i>
    <i>
      <x v="4"/>
    </i>
    <i t="grand">
      <x/>
    </i>
  </rowItems>
  <colItems count="1">
    <i/>
  </colItems>
  <dataFields count="1">
    <dataField name="計數 - 期"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www.liujiang-tw.com/photo/index-img.jpg" TargetMode="External"/><Relationship Id="rId2" Type="http://schemas.openxmlformats.org/officeDocument/2006/relationships/hyperlink" Target="http://www.mibo.com.tw/images/map-3.jpg" TargetMode="External"/><Relationship Id="rId1" Type="http://schemas.openxmlformats.org/officeDocument/2006/relationships/hyperlink" Target="http://www.jengjong.tw/upload/location/20100428123442840.jpg" TargetMode="External"/><Relationship Id="rId6" Type="http://schemas.openxmlformats.org/officeDocument/2006/relationships/hyperlink" Target="http://17d.com.tw/_pos/fascia/T12101612101413666/G.jpg" TargetMode="External"/><Relationship Id="rId5" Type="http://schemas.openxmlformats.org/officeDocument/2006/relationships/hyperlink" Target="http://www.eoeo.com.tw/upload/312/201505121107312_2.png" TargetMode="External"/><Relationship Id="rId4" Type="http://schemas.openxmlformats.org/officeDocument/2006/relationships/hyperlink" Target="https://www.walkerland.com.tw/image/poi/p14319/m61256/7a1bacfedbacdf1b391772d0bfb8f542fa0de506.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walkerland.com.tw/image/poi/p14319/m61256/6887ce169a8ca837810e189a940a959b40c439d3.jpg" TargetMode="External"/><Relationship Id="rId13" Type="http://schemas.openxmlformats.org/officeDocument/2006/relationships/hyperlink" Target="http://www.eoeo.com.tw/upload/542/201505211619542_2.jpg" TargetMode="External"/><Relationship Id="rId3" Type="http://schemas.openxmlformats.org/officeDocument/2006/relationships/hyperlink" Target="http://www.jengjong.tw/upload/food/20140311185537529.jpg" TargetMode="External"/><Relationship Id="rId7" Type="http://schemas.openxmlformats.org/officeDocument/2006/relationships/hyperlink" Target="https://www.walkerland.com.tw/image/poi/p14319/m61256/6887ce169a8ca837810e189a940a959b40c439d3.jpg" TargetMode="External"/><Relationship Id="rId12" Type="http://schemas.openxmlformats.org/officeDocument/2006/relationships/hyperlink" Target="http://www.eoeo.com.tw/upload/483/201505211610483_2.jpg" TargetMode="External"/><Relationship Id="rId2" Type="http://schemas.openxmlformats.org/officeDocument/2006/relationships/hyperlink" Target="http://www.jengjong.tw/upload/food/20140311185457669.jpg" TargetMode="External"/><Relationship Id="rId1" Type="http://schemas.openxmlformats.org/officeDocument/2006/relationships/hyperlink" Target="http://www.jengjong.tw/upload/food/20140311185355492.jpg" TargetMode="External"/><Relationship Id="rId6" Type="http://schemas.openxmlformats.org/officeDocument/2006/relationships/hyperlink" Target="http://www.mibo.com.tw/4/03.jpg" TargetMode="External"/><Relationship Id="rId11" Type="http://schemas.openxmlformats.org/officeDocument/2006/relationships/hyperlink" Target="http://www.eoeo.com.tw/upload/222/201505181000222_2.jpg" TargetMode="External"/><Relationship Id="rId5" Type="http://schemas.openxmlformats.org/officeDocument/2006/relationships/hyperlink" Target="http://www.mibo.com.tw/4/02.jpg" TargetMode="External"/><Relationship Id="rId10" Type="http://schemas.openxmlformats.org/officeDocument/2006/relationships/hyperlink" Target="http://www.eoeo.com.tw/upload/002/201712041153002_2.jpg" TargetMode="External"/><Relationship Id="rId4" Type="http://schemas.openxmlformats.org/officeDocument/2006/relationships/hyperlink" Target="http://www.mibo.com.tw/4/01.jpg" TargetMode="External"/><Relationship Id="rId9" Type="http://schemas.openxmlformats.org/officeDocument/2006/relationships/hyperlink" Target="https://www.walkerland.com.tw/image/poi/p14319/m61256/6887ce169a8ca837810e189a940a959b40c439d3.jpg" TargetMode="External"/><Relationship Id="rId1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www.liujiang-tw.com/" TargetMode="External"/><Relationship Id="rId2" Type="http://schemas.openxmlformats.org/officeDocument/2006/relationships/hyperlink" Target="http://www.mibo.com.tw/4.htm" TargetMode="External"/><Relationship Id="rId1" Type="http://schemas.openxmlformats.org/officeDocument/2006/relationships/hyperlink" Target="http://www.jengjong.tw/products2.php" TargetMode="External"/><Relationship Id="rId6" Type="http://schemas.openxmlformats.org/officeDocument/2006/relationships/hyperlink" Target="http://17d.com.tw/075577722" TargetMode="External"/><Relationship Id="rId5" Type="http://schemas.openxmlformats.org/officeDocument/2006/relationships/hyperlink" Target="http://www.eoeo.com.tw/products/product_lists_tw/parent_id:13" TargetMode="External"/><Relationship Id="rId4" Type="http://schemas.openxmlformats.org/officeDocument/2006/relationships/hyperlink" Target="https://www.walkerland.com.tw/article/view/1460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30" zoomScaleNormal="130" workbookViewId="0">
      <selection activeCell="C18" sqref="C18"/>
    </sheetView>
  </sheetViews>
  <sheetFormatPr defaultRowHeight="16.5" x14ac:dyDescent="0.25"/>
  <cols>
    <col min="1" max="1" width="13.875" bestFit="1" customWidth="1"/>
    <col min="2" max="2" width="30.125" bestFit="1" customWidth="1"/>
    <col min="3" max="5" width="21.625" bestFit="1" customWidth="1"/>
    <col min="6" max="7" width="23.875" bestFit="1" customWidth="1"/>
    <col min="8" max="8" width="17.25" bestFit="1" customWidth="1"/>
    <col min="9" max="9" width="11.125" bestFit="1" customWidth="1"/>
    <col min="10" max="10" width="27.375" bestFit="1" customWidth="1"/>
    <col min="11" max="12" width="30.125" bestFit="1" customWidth="1"/>
  </cols>
  <sheetData>
    <row r="1" spans="1:9" x14ac:dyDescent="0.25">
      <c r="A1" s="18" t="s">
        <v>65</v>
      </c>
      <c r="B1" s="19" t="s">
        <v>78</v>
      </c>
      <c r="C1" s="20"/>
      <c r="D1" s="20"/>
      <c r="E1" s="20"/>
      <c r="F1" s="20"/>
      <c r="G1" s="20"/>
      <c r="H1" s="20"/>
      <c r="I1" s="20"/>
    </row>
    <row r="2" spans="1:9" x14ac:dyDescent="0.25">
      <c r="A2" s="20"/>
      <c r="B2" s="19" t="s">
        <v>79</v>
      </c>
      <c r="C2" s="19" t="s">
        <v>81</v>
      </c>
      <c r="D2" s="19" t="s">
        <v>82</v>
      </c>
      <c r="E2" s="19" t="s">
        <v>83</v>
      </c>
      <c r="F2" s="19" t="s">
        <v>172</v>
      </c>
      <c r="G2" s="19" t="s">
        <v>173</v>
      </c>
      <c r="H2" s="19" t="s">
        <v>223</v>
      </c>
      <c r="I2" s="20"/>
    </row>
    <row r="3" spans="1:9" x14ac:dyDescent="0.25">
      <c r="A3" s="20"/>
      <c r="B3" s="19" t="s">
        <v>80</v>
      </c>
      <c r="C3" s="19" t="s">
        <v>226</v>
      </c>
      <c r="D3" s="19" t="s">
        <v>228</v>
      </c>
      <c r="E3" s="19" t="s">
        <v>222</v>
      </c>
      <c r="F3" s="20"/>
      <c r="G3" s="20"/>
      <c r="H3" s="20"/>
      <c r="I3" s="20"/>
    </row>
    <row r="4" spans="1:9" x14ac:dyDescent="0.25">
      <c r="A4" s="20"/>
      <c r="B4" s="19" t="s">
        <v>84</v>
      </c>
      <c r="C4" s="19" t="s">
        <v>227</v>
      </c>
      <c r="D4" s="19" t="s">
        <v>224</v>
      </c>
      <c r="E4" s="20"/>
      <c r="F4" s="20"/>
      <c r="G4" s="20"/>
      <c r="H4" s="20"/>
      <c r="I4" s="20"/>
    </row>
    <row r="5" spans="1:9" x14ac:dyDescent="0.25">
      <c r="A5" s="20"/>
      <c r="B5" s="19" t="s">
        <v>86</v>
      </c>
      <c r="C5" s="19" t="s">
        <v>87</v>
      </c>
      <c r="D5" s="20"/>
      <c r="E5" s="20"/>
      <c r="F5" s="20"/>
      <c r="G5" s="20"/>
      <c r="H5" s="20"/>
      <c r="I5" s="20"/>
    </row>
    <row r="6" spans="1:9" x14ac:dyDescent="0.25">
      <c r="A6" s="20"/>
      <c r="B6" s="19" t="s">
        <v>88</v>
      </c>
      <c r="C6" s="19" t="s">
        <v>235</v>
      </c>
      <c r="D6" s="20"/>
      <c r="E6" s="20"/>
      <c r="F6" s="20"/>
      <c r="G6" s="20"/>
      <c r="H6" s="20"/>
      <c r="I6" s="20"/>
    </row>
    <row r="7" spans="1:9" x14ac:dyDescent="0.25">
      <c r="A7" s="20"/>
      <c r="B7" s="19" t="s">
        <v>89</v>
      </c>
      <c r="C7" s="19" t="s">
        <v>90</v>
      </c>
      <c r="D7" s="20"/>
      <c r="E7" s="20"/>
      <c r="F7" s="20"/>
      <c r="G7" s="20"/>
      <c r="H7" s="20"/>
      <c r="I7" s="20"/>
    </row>
    <row r="8" spans="1:9" x14ac:dyDescent="0.25">
      <c r="A8" s="20"/>
      <c r="B8" s="19" t="s">
        <v>91</v>
      </c>
      <c r="C8" s="19" t="s">
        <v>92</v>
      </c>
      <c r="D8" s="20"/>
      <c r="E8" s="20"/>
      <c r="F8" s="20"/>
      <c r="G8" s="20"/>
      <c r="H8" s="20"/>
      <c r="I8" s="20"/>
    </row>
    <row r="9" spans="1:9" x14ac:dyDescent="0.25">
      <c r="A9" s="20"/>
      <c r="B9" s="19" t="s">
        <v>94</v>
      </c>
      <c r="C9" s="19" t="s">
        <v>115</v>
      </c>
      <c r="D9" s="19" t="s">
        <v>116</v>
      </c>
      <c r="E9" s="20"/>
      <c r="F9" s="20"/>
      <c r="G9" s="20"/>
      <c r="H9" s="20"/>
      <c r="I9" s="20"/>
    </row>
    <row r="10" spans="1:9" x14ac:dyDescent="0.25">
      <c r="A10" s="20"/>
      <c r="B10" s="19" t="s">
        <v>106</v>
      </c>
      <c r="C10" s="20"/>
      <c r="D10" s="20"/>
      <c r="E10" s="20"/>
      <c r="F10" s="20"/>
      <c r="G10" s="20"/>
      <c r="H10" s="20"/>
      <c r="I10" s="20"/>
    </row>
    <row r="11" spans="1:9" x14ac:dyDescent="0.25">
      <c r="A11" s="20"/>
      <c r="B11" s="20"/>
      <c r="C11" s="20"/>
      <c r="D11" s="20"/>
      <c r="E11" s="20"/>
      <c r="F11" s="20"/>
      <c r="G11" s="20"/>
      <c r="H11" s="20"/>
      <c r="I11" s="20"/>
    </row>
    <row r="12" spans="1:9" hidden="1" x14ac:dyDescent="0.25">
      <c r="A12" s="21" t="s">
        <v>71</v>
      </c>
      <c r="B12" s="22" t="s">
        <v>85</v>
      </c>
      <c r="C12" s="20"/>
      <c r="D12" s="20"/>
      <c r="E12" s="20"/>
      <c r="F12" s="20"/>
      <c r="G12" s="20"/>
      <c r="H12" s="20"/>
      <c r="I12" s="20"/>
    </row>
    <row r="13" spans="1:9" hidden="1" x14ac:dyDescent="0.25">
      <c r="A13" s="20"/>
      <c r="B13" s="22" t="s">
        <v>114</v>
      </c>
      <c r="C13" s="20"/>
      <c r="D13" s="20"/>
      <c r="E13" s="20"/>
      <c r="F13" s="20"/>
      <c r="G13" s="20"/>
      <c r="H13" s="20"/>
      <c r="I13" s="20"/>
    </row>
    <row r="14" spans="1:9" hidden="1" x14ac:dyDescent="0.25">
      <c r="A14" s="20"/>
      <c r="B14" s="20"/>
      <c r="C14" s="20"/>
      <c r="D14" s="20"/>
      <c r="E14" s="20"/>
      <c r="F14" s="20"/>
      <c r="G14" s="20"/>
      <c r="H14" s="20"/>
      <c r="I14" s="20"/>
    </row>
    <row r="15" spans="1:9" hidden="1" x14ac:dyDescent="0.25">
      <c r="A15" s="20"/>
      <c r="B15" s="20"/>
      <c r="C15" s="20"/>
      <c r="D15" s="20"/>
      <c r="E15" s="20"/>
      <c r="F15" s="20"/>
      <c r="G15" s="20"/>
      <c r="H15" s="20"/>
      <c r="I15" s="20"/>
    </row>
    <row r="16" spans="1:9" x14ac:dyDescent="0.25">
      <c r="A16" s="20"/>
      <c r="B16" s="20"/>
      <c r="C16" s="20"/>
      <c r="D16" s="20"/>
      <c r="E16" s="20"/>
      <c r="F16" s="20"/>
      <c r="G16" s="20"/>
      <c r="H16" s="20"/>
      <c r="I16" s="20"/>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8"/>
  <sheetViews>
    <sheetView workbookViewId="0">
      <selection activeCell="C31" sqref="C31"/>
    </sheetView>
  </sheetViews>
  <sheetFormatPr defaultColWidth="14" defaultRowHeight="16.5" x14ac:dyDescent="0.25"/>
  <cols>
    <col min="1" max="1" width="10.875" bestFit="1" customWidth="1"/>
    <col min="2" max="2" width="9" bestFit="1" customWidth="1"/>
    <col min="3" max="3" width="27.25" bestFit="1" customWidth="1"/>
    <col min="4" max="4" width="84.875" bestFit="1" customWidth="1"/>
    <col min="5" max="5" width="4.875" bestFit="1" customWidth="1"/>
    <col min="6" max="6" width="19.375" bestFit="1" customWidth="1"/>
    <col min="7" max="7" width="29.375" bestFit="1" customWidth="1"/>
    <col min="8" max="8" width="18.375" bestFit="1" customWidth="1"/>
    <col min="11" max="11" width="19.375" bestFit="1" customWidth="1"/>
    <col min="12" max="12" width="29.375" bestFit="1" customWidth="1"/>
    <col min="13" max="13" width="18.375" bestFit="1" customWidth="1"/>
    <col min="15" max="15" width="19.375" bestFit="1" customWidth="1"/>
    <col min="16" max="16" width="82.625" bestFit="1" customWidth="1"/>
    <col min="19" max="19" width="18.375" bestFit="1" customWidth="1"/>
    <col min="20" max="20" width="29.375" bestFit="1" customWidth="1"/>
    <col min="23" max="23" width="15" bestFit="1" customWidth="1"/>
    <col min="24" max="24" width="82.625" bestFit="1" customWidth="1"/>
    <col min="27" max="27" width="17.25" bestFit="1" customWidth="1"/>
    <col min="28" max="28" width="78.25" bestFit="1" customWidth="1"/>
  </cols>
  <sheetData>
    <row r="1" spans="1:5" ht="25.5" x14ac:dyDescent="0.25">
      <c r="A1" s="11" t="s">
        <v>182</v>
      </c>
      <c r="B1" s="11" t="s">
        <v>183</v>
      </c>
      <c r="C1" s="11" t="s">
        <v>184</v>
      </c>
      <c r="D1" s="11" t="s">
        <v>185</v>
      </c>
      <c r="E1" s="11" t="s">
        <v>386</v>
      </c>
    </row>
    <row r="2" spans="1:5" x14ac:dyDescent="0.25">
      <c r="A2">
        <v>0</v>
      </c>
      <c r="B2" s="13" t="s">
        <v>186</v>
      </c>
      <c r="C2" s="5" t="s">
        <v>65</v>
      </c>
      <c r="D2" t="s">
        <v>187</v>
      </c>
      <c r="E2">
        <v>1</v>
      </c>
    </row>
    <row r="3" spans="1:5" x14ac:dyDescent="0.25">
      <c r="A3">
        <v>0</v>
      </c>
      <c r="B3" s="12" t="s">
        <v>188</v>
      </c>
      <c r="C3" s="8" t="s">
        <v>78</v>
      </c>
      <c r="E3">
        <v>1</v>
      </c>
    </row>
    <row r="4" spans="1:5" x14ac:dyDescent="0.25">
      <c r="A4">
        <v>0</v>
      </c>
      <c r="B4" s="12" t="s">
        <v>188</v>
      </c>
      <c r="C4" s="8" t="s">
        <v>79</v>
      </c>
      <c r="E4">
        <v>1</v>
      </c>
    </row>
    <row r="5" spans="1:5" x14ac:dyDescent="0.25">
      <c r="A5">
        <v>0</v>
      </c>
      <c r="B5" s="12" t="s">
        <v>188</v>
      </c>
      <c r="C5" s="7" t="s">
        <v>81</v>
      </c>
      <c r="E5">
        <v>1</v>
      </c>
    </row>
    <row r="6" spans="1:5" x14ac:dyDescent="0.25">
      <c r="A6">
        <v>0</v>
      </c>
      <c r="B6" s="12" t="s">
        <v>188</v>
      </c>
      <c r="C6" s="7" t="s">
        <v>82</v>
      </c>
      <c r="E6">
        <v>1</v>
      </c>
    </row>
    <row r="7" spans="1:5" x14ac:dyDescent="0.25">
      <c r="A7">
        <v>0</v>
      </c>
      <c r="B7" s="12" t="s">
        <v>188</v>
      </c>
      <c r="C7" s="7" t="s">
        <v>83</v>
      </c>
      <c r="E7">
        <v>1</v>
      </c>
    </row>
    <row r="8" spans="1:5" x14ac:dyDescent="0.25">
      <c r="A8">
        <v>0</v>
      </c>
      <c r="B8" s="12" t="s">
        <v>188</v>
      </c>
      <c r="C8" s="7" t="s">
        <v>172</v>
      </c>
      <c r="E8">
        <v>1</v>
      </c>
    </row>
    <row r="9" spans="1:5" x14ac:dyDescent="0.25">
      <c r="A9">
        <v>0</v>
      </c>
      <c r="B9" s="12" t="s">
        <v>188</v>
      </c>
      <c r="C9" s="7" t="s">
        <v>173</v>
      </c>
      <c r="E9">
        <v>1</v>
      </c>
    </row>
    <row r="10" spans="1:5" x14ac:dyDescent="0.25">
      <c r="A10">
        <v>0</v>
      </c>
      <c r="B10" s="12" t="s">
        <v>188</v>
      </c>
      <c r="C10" s="7" t="s">
        <v>80</v>
      </c>
      <c r="E10">
        <v>1</v>
      </c>
    </row>
    <row r="11" spans="1:5" x14ac:dyDescent="0.25">
      <c r="A11">
        <v>0</v>
      </c>
      <c r="B11" s="12" t="s">
        <v>188</v>
      </c>
      <c r="C11" s="7" t="s">
        <v>230</v>
      </c>
      <c r="E11">
        <v>1</v>
      </c>
    </row>
    <row r="12" spans="1:5" x14ac:dyDescent="0.25">
      <c r="A12">
        <v>0</v>
      </c>
      <c r="B12" s="12" t="s">
        <v>188</v>
      </c>
      <c r="C12" s="7" t="s">
        <v>232</v>
      </c>
      <c r="E12">
        <v>1</v>
      </c>
    </row>
    <row r="13" spans="1:5" x14ac:dyDescent="0.25">
      <c r="A13">
        <v>0</v>
      </c>
      <c r="B13" s="12" t="s">
        <v>188</v>
      </c>
      <c r="C13" s="7" t="s">
        <v>84</v>
      </c>
      <c r="E13">
        <v>1</v>
      </c>
    </row>
    <row r="14" spans="1:5" x14ac:dyDescent="0.25">
      <c r="A14">
        <v>0</v>
      </c>
      <c r="B14" s="12" t="s">
        <v>188</v>
      </c>
      <c r="C14" s="7" t="s">
        <v>99</v>
      </c>
      <c r="E14">
        <v>1</v>
      </c>
    </row>
    <row r="15" spans="1:5" x14ac:dyDescent="0.25">
      <c r="A15">
        <v>0</v>
      </c>
      <c r="B15" s="12" t="s">
        <v>188</v>
      </c>
      <c r="C15" s="7" t="s">
        <v>86</v>
      </c>
      <c r="E15">
        <v>1</v>
      </c>
    </row>
    <row r="16" spans="1:5" x14ac:dyDescent="0.25">
      <c r="A16">
        <v>0</v>
      </c>
      <c r="B16" s="12" t="s">
        <v>188</v>
      </c>
      <c r="C16" s="7" t="s">
        <v>87</v>
      </c>
      <c r="E16">
        <v>1</v>
      </c>
    </row>
    <row r="17" spans="1:5" x14ac:dyDescent="0.25">
      <c r="A17">
        <v>0</v>
      </c>
      <c r="B17" s="12" t="s">
        <v>188</v>
      </c>
      <c r="C17" s="7" t="s">
        <v>88</v>
      </c>
      <c r="E17">
        <v>1</v>
      </c>
    </row>
    <row r="18" spans="1:5" x14ac:dyDescent="0.25">
      <c r="A18">
        <v>0</v>
      </c>
      <c r="B18" s="12" t="s">
        <v>188</v>
      </c>
      <c r="C18" s="7" t="s">
        <v>234</v>
      </c>
      <c r="E18">
        <v>1</v>
      </c>
    </row>
    <row r="19" spans="1:5" x14ac:dyDescent="0.25">
      <c r="A19">
        <v>0</v>
      </c>
      <c r="B19" s="12" t="s">
        <v>188</v>
      </c>
      <c r="C19" s="7" t="s">
        <v>89</v>
      </c>
      <c r="E19">
        <v>1</v>
      </c>
    </row>
    <row r="20" spans="1:5" x14ac:dyDescent="0.25">
      <c r="A20">
        <v>0</v>
      </c>
      <c r="B20" s="12" t="s">
        <v>188</v>
      </c>
      <c r="C20" s="7" t="s">
        <v>90</v>
      </c>
      <c r="E20">
        <v>1</v>
      </c>
    </row>
    <row r="21" spans="1:5" x14ac:dyDescent="0.25">
      <c r="A21">
        <v>0</v>
      </c>
      <c r="B21" s="12" t="s">
        <v>188</v>
      </c>
      <c r="C21" s="7" t="s">
        <v>91</v>
      </c>
      <c r="E21">
        <v>1</v>
      </c>
    </row>
    <row r="22" spans="1:5" x14ac:dyDescent="0.25">
      <c r="A22">
        <v>0</v>
      </c>
      <c r="B22" s="12" t="s">
        <v>188</v>
      </c>
      <c r="C22" s="7" t="s">
        <v>92</v>
      </c>
      <c r="E22">
        <v>1</v>
      </c>
    </row>
    <row r="23" spans="1:5" x14ac:dyDescent="0.25">
      <c r="A23">
        <v>0</v>
      </c>
      <c r="B23" s="12" t="s">
        <v>188</v>
      </c>
      <c r="C23" s="7" t="s">
        <v>94</v>
      </c>
      <c r="E23">
        <v>1</v>
      </c>
    </row>
    <row r="24" spans="1:5" x14ac:dyDescent="0.25">
      <c r="A24">
        <v>0</v>
      </c>
      <c r="B24" s="12" t="s">
        <v>188</v>
      </c>
      <c r="C24" s="7" t="s">
        <v>115</v>
      </c>
      <c r="E24">
        <v>1</v>
      </c>
    </row>
    <row r="25" spans="1:5" x14ac:dyDescent="0.25">
      <c r="A25">
        <v>0</v>
      </c>
      <c r="B25" s="12" t="s">
        <v>188</v>
      </c>
      <c r="C25" s="7" t="s">
        <v>116</v>
      </c>
      <c r="E25">
        <v>1</v>
      </c>
    </row>
    <row r="26" spans="1:5" x14ac:dyDescent="0.25">
      <c r="A26">
        <v>0</v>
      </c>
      <c r="B26" s="12" t="s">
        <v>188</v>
      </c>
      <c r="C26" s="7" t="s">
        <v>106</v>
      </c>
      <c r="E26">
        <v>1</v>
      </c>
    </row>
    <row r="27" spans="1:5" x14ac:dyDescent="0.25">
      <c r="A27">
        <v>1</v>
      </c>
      <c r="B27" s="13" t="s">
        <v>186</v>
      </c>
      <c r="C27" s="8" t="s">
        <v>78</v>
      </c>
      <c r="E27">
        <v>1</v>
      </c>
    </row>
    <row r="28" spans="1:5" x14ac:dyDescent="0.25">
      <c r="A28">
        <v>1</v>
      </c>
      <c r="B28" s="12" t="s">
        <v>188</v>
      </c>
      <c r="C28" t="s">
        <v>56</v>
      </c>
      <c r="D28" s="2" t="s">
        <v>166</v>
      </c>
      <c r="E28">
        <v>1</v>
      </c>
    </row>
    <row r="29" spans="1:5" x14ac:dyDescent="0.25">
      <c r="A29">
        <v>1</v>
      </c>
      <c r="B29" s="12" t="s">
        <v>188</v>
      </c>
      <c r="C29" t="s">
        <v>165</v>
      </c>
      <c r="E29">
        <v>1</v>
      </c>
    </row>
    <row r="30" spans="1:5" x14ac:dyDescent="0.25">
      <c r="A30">
        <v>1</v>
      </c>
      <c r="B30" s="12" t="s">
        <v>188</v>
      </c>
      <c r="C30" t="s">
        <v>66</v>
      </c>
      <c r="E30">
        <v>1</v>
      </c>
    </row>
    <row r="31" spans="1:5" x14ac:dyDescent="0.25">
      <c r="A31">
        <v>2</v>
      </c>
      <c r="B31" s="13" t="s">
        <v>189</v>
      </c>
      <c r="C31" s="7" t="s">
        <v>79</v>
      </c>
      <c r="E31">
        <v>1</v>
      </c>
    </row>
    <row r="32" spans="1:5" x14ac:dyDescent="0.25">
      <c r="A32">
        <v>2</v>
      </c>
      <c r="B32" s="12" t="s">
        <v>190</v>
      </c>
      <c r="C32" s="7" t="s">
        <v>81</v>
      </c>
      <c r="E32">
        <v>1</v>
      </c>
    </row>
    <row r="33" spans="1:5" x14ac:dyDescent="0.25">
      <c r="A33">
        <v>2</v>
      </c>
      <c r="B33" s="12" t="s">
        <v>190</v>
      </c>
      <c r="C33" s="7" t="s">
        <v>82</v>
      </c>
      <c r="E33">
        <v>1</v>
      </c>
    </row>
    <row r="34" spans="1:5" x14ac:dyDescent="0.25">
      <c r="A34">
        <v>2</v>
      </c>
      <c r="B34" s="12" t="s">
        <v>190</v>
      </c>
      <c r="C34" s="7" t="s">
        <v>83</v>
      </c>
      <c r="E34">
        <v>1</v>
      </c>
    </row>
    <row r="35" spans="1:5" x14ac:dyDescent="0.25">
      <c r="A35">
        <v>2</v>
      </c>
      <c r="B35" s="12" t="s">
        <v>190</v>
      </c>
      <c r="C35" s="7" t="s">
        <v>172</v>
      </c>
      <c r="E35">
        <v>1</v>
      </c>
    </row>
    <row r="36" spans="1:5" x14ac:dyDescent="0.25">
      <c r="A36">
        <v>2</v>
      </c>
      <c r="B36" s="12" t="s">
        <v>190</v>
      </c>
      <c r="C36" s="7" t="s">
        <v>173</v>
      </c>
      <c r="E36">
        <v>1</v>
      </c>
    </row>
    <row r="37" spans="1:5" x14ac:dyDescent="0.25">
      <c r="A37">
        <v>2</v>
      </c>
      <c r="B37" s="12" t="s">
        <v>190</v>
      </c>
      <c r="C37" s="7" t="s">
        <v>217</v>
      </c>
      <c r="E37">
        <v>1</v>
      </c>
    </row>
    <row r="38" spans="1:5" x14ac:dyDescent="0.25">
      <c r="A38">
        <v>2</v>
      </c>
      <c r="B38" s="12" t="s">
        <v>190</v>
      </c>
      <c r="C38" t="s">
        <v>53</v>
      </c>
      <c r="E38">
        <v>1</v>
      </c>
    </row>
    <row r="39" spans="1:5" x14ac:dyDescent="0.25">
      <c r="A39">
        <v>2</v>
      </c>
      <c r="B39" s="12" t="s">
        <v>190</v>
      </c>
      <c r="C39" t="s">
        <v>54</v>
      </c>
      <c r="E39">
        <v>1</v>
      </c>
    </row>
    <row r="40" spans="1:5" x14ac:dyDescent="0.25">
      <c r="A40">
        <v>2</v>
      </c>
      <c r="B40" s="12" t="s">
        <v>190</v>
      </c>
      <c r="C40" t="s">
        <v>55</v>
      </c>
      <c r="E40">
        <v>1</v>
      </c>
    </row>
    <row r="41" spans="1:5" x14ac:dyDescent="0.25">
      <c r="A41">
        <v>2</v>
      </c>
      <c r="B41" s="12" t="s">
        <v>190</v>
      </c>
      <c r="C41" t="s">
        <v>56</v>
      </c>
      <c r="E41">
        <v>1</v>
      </c>
    </row>
    <row r="42" spans="1:5" x14ac:dyDescent="0.25">
      <c r="A42">
        <v>2</v>
      </c>
      <c r="B42" s="12" t="s">
        <v>190</v>
      </c>
      <c r="C42" t="s">
        <v>171</v>
      </c>
      <c r="E42">
        <v>1</v>
      </c>
    </row>
    <row r="43" spans="1:5" x14ac:dyDescent="0.25">
      <c r="A43">
        <v>2</v>
      </c>
      <c r="B43" s="12" t="s">
        <v>190</v>
      </c>
      <c r="C43" t="s">
        <v>168</v>
      </c>
      <c r="E43">
        <v>1</v>
      </c>
    </row>
    <row r="44" spans="1:5" x14ac:dyDescent="0.25">
      <c r="A44">
        <v>2</v>
      </c>
      <c r="B44" s="12" t="s">
        <v>190</v>
      </c>
      <c r="C44" t="s">
        <v>66</v>
      </c>
      <c r="E44">
        <v>1</v>
      </c>
    </row>
    <row r="45" spans="1:5" x14ac:dyDescent="0.25">
      <c r="A45">
        <v>2</v>
      </c>
      <c r="B45" s="12" t="s">
        <v>190</v>
      </c>
      <c r="C45" s="3" t="s">
        <v>61</v>
      </c>
      <c r="E45">
        <v>1</v>
      </c>
    </row>
    <row r="46" spans="1:5" x14ac:dyDescent="0.25">
      <c r="A46">
        <v>2</v>
      </c>
      <c r="B46" s="13" t="s">
        <v>191</v>
      </c>
      <c r="C46" s="7" t="s">
        <v>81</v>
      </c>
      <c r="E46">
        <v>3</v>
      </c>
    </row>
    <row r="47" spans="1:5" x14ac:dyDescent="0.25">
      <c r="A47">
        <v>2</v>
      </c>
      <c r="B47" s="12" t="s">
        <v>190</v>
      </c>
      <c r="C47" t="s">
        <v>167</v>
      </c>
      <c r="D47" s="2" t="s">
        <v>67</v>
      </c>
      <c r="E47">
        <v>3</v>
      </c>
    </row>
    <row r="48" spans="1:5" x14ac:dyDescent="0.25">
      <c r="A48">
        <v>2</v>
      </c>
      <c r="B48" s="12" t="s">
        <v>190</v>
      </c>
      <c r="C48" t="s">
        <v>66</v>
      </c>
      <c r="E48">
        <v>3</v>
      </c>
    </row>
    <row r="49" spans="1:5" x14ac:dyDescent="0.25">
      <c r="A49">
        <v>2</v>
      </c>
      <c r="B49" s="12" t="s">
        <v>190</v>
      </c>
      <c r="C49" s="3" t="s">
        <v>113</v>
      </c>
      <c r="E49">
        <v>3</v>
      </c>
    </row>
    <row r="50" spans="1:5" x14ac:dyDescent="0.25">
      <c r="A50">
        <v>2</v>
      </c>
      <c r="B50" s="13" t="s">
        <v>191</v>
      </c>
      <c r="C50" s="7" t="s">
        <v>82</v>
      </c>
      <c r="E50">
        <v>3</v>
      </c>
    </row>
    <row r="51" spans="1:5" x14ac:dyDescent="0.25">
      <c r="A51">
        <v>2</v>
      </c>
      <c r="B51" s="12" t="s">
        <v>190</v>
      </c>
      <c r="C51" t="s">
        <v>167</v>
      </c>
      <c r="D51" s="2" t="s">
        <v>74</v>
      </c>
      <c r="E51">
        <v>3</v>
      </c>
    </row>
    <row r="52" spans="1:5" x14ac:dyDescent="0.25">
      <c r="A52">
        <v>2</v>
      </c>
      <c r="B52" s="12" t="s">
        <v>190</v>
      </c>
      <c r="C52" t="s">
        <v>66</v>
      </c>
      <c r="E52">
        <v>3</v>
      </c>
    </row>
    <row r="53" spans="1:5" x14ac:dyDescent="0.25">
      <c r="A53">
        <v>2</v>
      </c>
      <c r="B53" s="12" t="s">
        <v>190</v>
      </c>
      <c r="C53" s="3" t="s">
        <v>112</v>
      </c>
      <c r="E53">
        <v>3</v>
      </c>
    </row>
    <row r="54" spans="1:5" x14ac:dyDescent="0.25">
      <c r="A54">
        <v>2</v>
      </c>
      <c r="B54" s="13" t="s">
        <v>191</v>
      </c>
      <c r="C54" s="7" t="s">
        <v>83</v>
      </c>
      <c r="E54">
        <v>3</v>
      </c>
    </row>
    <row r="55" spans="1:5" x14ac:dyDescent="0.25">
      <c r="A55">
        <v>2</v>
      </c>
      <c r="B55" s="12" t="s">
        <v>190</v>
      </c>
      <c r="C55" t="s">
        <v>167</v>
      </c>
      <c r="D55" s="2" t="s">
        <v>68</v>
      </c>
      <c r="E55">
        <v>3</v>
      </c>
    </row>
    <row r="56" spans="1:5" x14ac:dyDescent="0.25">
      <c r="A56">
        <v>2</v>
      </c>
      <c r="B56" s="12" t="s">
        <v>190</v>
      </c>
      <c r="C56" t="s">
        <v>66</v>
      </c>
      <c r="E56">
        <v>3</v>
      </c>
    </row>
    <row r="57" spans="1:5" x14ac:dyDescent="0.25">
      <c r="A57">
        <v>2</v>
      </c>
      <c r="B57" s="12" t="s">
        <v>190</v>
      </c>
      <c r="C57" s="3" t="s">
        <v>111</v>
      </c>
      <c r="E57">
        <v>3</v>
      </c>
    </row>
    <row r="58" spans="1:5" x14ac:dyDescent="0.25">
      <c r="A58">
        <v>2</v>
      </c>
      <c r="B58" s="13" t="s">
        <v>191</v>
      </c>
      <c r="C58" s="7" t="s">
        <v>172</v>
      </c>
      <c r="D58" s="2"/>
      <c r="E58">
        <v>3</v>
      </c>
    </row>
    <row r="59" spans="1:5" x14ac:dyDescent="0.25">
      <c r="A59">
        <v>2</v>
      </c>
      <c r="B59" s="12" t="s">
        <v>190</v>
      </c>
      <c r="C59" t="s">
        <v>167</v>
      </c>
      <c r="D59" s="2" t="s">
        <v>174</v>
      </c>
      <c r="E59">
        <v>3</v>
      </c>
    </row>
    <row r="60" spans="1:5" x14ac:dyDescent="0.25">
      <c r="A60">
        <v>2</v>
      </c>
      <c r="B60" s="12" t="s">
        <v>190</v>
      </c>
      <c r="C60" t="s">
        <v>66</v>
      </c>
      <c r="E60">
        <v>3</v>
      </c>
    </row>
    <row r="61" spans="1:5" x14ac:dyDescent="0.25">
      <c r="A61">
        <v>2</v>
      </c>
      <c r="B61" s="12" t="s">
        <v>190</v>
      </c>
      <c r="C61" s="3" t="s">
        <v>175</v>
      </c>
      <c r="E61">
        <v>3</v>
      </c>
    </row>
    <row r="62" spans="1:5" x14ac:dyDescent="0.25">
      <c r="A62">
        <v>2</v>
      </c>
      <c r="B62" s="13" t="s">
        <v>191</v>
      </c>
      <c r="C62" s="7" t="s">
        <v>173</v>
      </c>
      <c r="D62" s="2"/>
      <c r="E62">
        <v>3</v>
      </c>
    </row>
    <row r="63" spans="1:5" x14ac:dyDescent="0.25">
      <c r="A63">
        <v>2</v>
      </c>
      <c r="B63" s="12" t="s">
        <v>190</v>
      </c>
      <c r="C63" t="s">
        <v>56</v>
      </c>
      <c r="E63">
        <v>3</v>
      </c>
    </row>
    <row r="64" spans="1:5" x14ac:dyDescent="0.25">
      <c r="A64">
        <v>2</v>
      </c>
      <c r="B64" s="12" t="s">
        <v>190</v>
      </c>
      <c r="C64" t="s">
        <v>66</v>
      </c>
      <c r="E64">
        <v>3</v>
      </c>
    </row>
    <row r="65" spans="1:5" x14ac:dyDescent="0.25">
      <c r="A65">
        <v>2</v>
      </c>
      <c r="B65" s="12" t="s">
        <v>218</v>
      </c>
      <c r="C65" s="7" t="s">
        <v>223</v>
      </c>
      <c r="E65">
        <v>4</v>
      </c>
    </row>
    <row r="66" spans="1:5" x14ac:dyDescent="0.25">
      <c r="A66">
        <v>2</v>
      </c>
      <c r="B66" s="12" t="s">
        <v>190</v>
      </c>
      <c r="C66" t="s">
        <v>219</v>
      </c>
      <c r="E66">
        <v>4</v>
      </c>
    </row>
    <row r="67" spans="1:5" x14ac:dyDescent="0.25">
      <c r="A67">
        <v>2</v>
      </c>
      <c r="B67" s="12" t="s">
        <v>190</v>
      </c>
      <c r="C67" t="s">
        <v>66</v>
      </c>
      <c r="E67">
        <v>4</v>
      </c>
    </row>
    <row r="68" spans="1:5" x14ac:dyDescent="0.25">
      <c r="A68">
        <v>2</v>
      </c>
      <c r="B68" s="12" t="s">
        <v>190</v>
      </c>
      <c r="C68" s="3" t="s">
        <v>220</v>
      </c>
      <c r="E68">
        <v>4</v>
      </c>
    </row>
    <row r="69" spans="1:5" x14ac:dyDescent="0.25">
      <c r="A69">
        <v>3</v>
      </c>
      <c r="B69" s="13" t="s">
        <v>192</v>
      </c>
      <c r="C69" s="7" t="s">
        <v>80</v>
      </c>
      <c r="E69">
        <v>1</v>
      </c>
    </row>
    <row r="70" spans="1:5" x14ac:dyDescent="0.25">
      <c r="A70">
        <v>3</v>
      </c>
      <c r="B70" s="12" t="s">
        <v>190</v>
      </c>
      <c r="C70" s="7" t="s">
        <v>230</v>
      </c>
      <c r="E70">
        <v>1</v>
      </c>
    </row>
    <row r="71" spans="1:5" x14ac:dyDescent="0.25">
      <c r="A71">
        <v>3</v>
      </c>
      <c r="B71" s="12" t="s">
        <v>190</v>
      </c>
      <c r="C71" s="7" t="s">
        <v>231</v>
      </c>
      <c r="E71">
        <v>1</v>
      </c>
    </row>
    <row r="72" spans="1:5" x14ac:dyDescent="0.25">
      <c r="A72">
        <v>3</v>
      </c>
      <c r="B72" s="12" t="s">
        <v>190</v>
      </c>
      <c r="C72" t="s">
        <v>53</v>
      </c>
      <c r="E72">
        <v>1</v>
      </c>
    </row>
    <row r="73" spans="1:5" x14ac:dyDescent="0.25">
      <c r="A73">
        <v>3</v>
      </c>
      <c r="B73" s="12" t="s">
        <v>190</v>
      </c>
      <c r="C73" t="s">
        <v>93</v>
      </c>
      <c r="E73">
        <v>1</v>
      </c>
    </row>
    <row r="74" spans="1:5" x14ac:dyDescent="0.25">
      <c r="A74">
        <v>3</v>
      </c>
      <c r="B74" s="12" t="s">
        <v>190</v>
      </c>
      <c r="C74" t="s">
        <v>55</v>
      </c>
      <c r="E74">
        <v>1</v>
      </c>
    </row>
    <row r="75" spans="1:5" x14ac:dyDescent="0.25">
      <c r="A75">
        <v>3</v>
      </c>
      <c r="B75" s="12" t="s">
        <v>190</v>
      </c>
      <c r="C75" t="s">
        <v>56</v>
      </c>
      <c r="E75">
        <v>1</v>
      </c>
    </row>
    <row r="76" spans="1:5" x14ac:dyDescent="0.25">
      <c r="A76">
        <v>3</v>
      </c>
      <c r="B76" s="12" t="s">
        <v>190</v>
      </c>
      <c r="C76" t="s">
        <v>66</v>
      </c>
      <c r="E76">
        <v>1</v>
      </c>
    </row>
    <row r="77" spans="1:5" x14ac:dyDescent="0.25">
      <c r="A77">
        <v>3</v>
      </c>
      <c r="B77" s="12" t="s">
        <v>190</v>
      </c>
      <c r="C77" t="s">
        <v>64</v>
      </c>
      <c r="D77" s="2" t="s">
        <v>179</v>
      </c>
      <c r="E77">
        <v>1</v>
      </c>
    </row>
    <row r="78" spans="1:5" x14ac:dyDescent="0.25">
      <c r="A78">
        <v>3</v>
      </c>
      <c r="B78" s="12" t="s">
        <v>190</v>
      </c>
      <c r="C78" s="3" t="s">
        <v>62</v>
      </c>
      <c r="E78">
        <v>1</v>
      </c>
    </row>
    <row r="79" spans="1:5" x14ac:dyDescent="0.25">
      <c r="A79">
        <v>3</v>
      </c>
      <c r="B79" s="13" t="s">
        <v>193</v>
      </c>
      <c r="C79" s="7" t="s">
        <v>229</v>
      </c>
      <c r="E79">
        <v>3</v>
      </c>
    </row>
    <row r="80" spans="1:5" x14ac:dyDescent="0.25">
      <c r="A80">
        <v>3</v>
      </c>
      <c r="B80" s="12" t="s">
        <v>190</v>
      </c>
      <c r="C80" t="s">
        <v>176</v>
      </c>
      <c r="D80" s="2" t="s">
        <v>69</v>
      </c>
      <c r="E80">
        <v>3</v>
      </c>
    </row>
    <row r="81" spans="1:5" x14ac:dyDescent="0.25">
      <c r="A81">
        <v>3</v>
      </c>
      <c r="B81" s="12" t="s">
        <v>190</v>
      </c>
      <c r="C81" t="s">
        <v>66</v>
      </c>
      <c r="E81">
        <v>3</v>
      </c>
    </row>
    <row r="82" spans="1:5" x14ac:dyDescent="0.25">
      <c r="A82">
        <v>3</v>
      </c>
      <c r="B82" s="12" t="s">
        <v>190</v>
      </c>
      <c r="C82" s="3" t="s">
        <v>70</v>
      </c>
      <c r="E82">
        <v>3</v>
      </c>
    </row>
    <row r="83" spans="1:5" x14ac:dyDescent="0.25">
      <c r="A83">
        <v>3</v>
      </c>
      <c r="B83" s="13" t="s">
        <v>186</v>
      </c>
      <c r="C83" s="7" t="s">
        <v>228</v>
      </c>
      <c r="E83">
        <v>3</v>
      </c>
    </row>
    <row r="84" spans="1:5" x14ac:dyDescent="0.25">
      <c r="A84">
        <v>3</v>
      </c>
      <c r="B84" s="12" t="s">
        <v>190</v>
      </c>
      <c r="C84" t="s">
        <v>177</v>
      </c>
      <c r="D84" s="2" t="s">
        <v>178</v>
      </c>
      <c r="E84">
        <v>3</v>
      </c>
    </row>
    <row r="85" spans="1:5" x14ac:dyDescent="0.25">
      <c r="A85">
        <v>3</v>
      </c>
      <c r="B85" s="12" t="s">
        <v>190</v>
      </c>
      <c r="C85" t="s">
        <v>66</v>
      </c>
      <c r="E85">
        <v>3</v>
      </c>
    </row>
    <row r="86" spans="1:5" x14ac:dyDescent="0.25">
      <c r="A86">
        <v>3</v>
      </c>
      <c r="B86" s="12" t="s">
        <v>190</v>
      </c>
      <c r="C86" t="s">
        <v>104</v>
      </c>
      <c r="E86">
        <v>3</v>
      </c>
    </row>
    <row r="87" spans="1:5" x14ac:dyDescent="0.25">
      <c r="A87">
        <v>3</v>
      </c>
      <c r="B87" s="12" t="s">
        <v>190</v>
      </c>
      <c r="C87" t="s">
        <v>101</v>
      </c>
      <c r="E87">
        <v>3</v>
      </c>
    </row>
    <row r="88" spans="1:5" x14ac:dyDescent="0.25">
      <c r="A88">
        <v>3</v>
      </c>
      <c r="B88" s="12" t="s">
        <v>190</v>
      </c>
      <c r="C88" t="s">
        <v>102</v>
      </c>
      <c r="E88">
        <v>3</v>
      </c>
    </row>
    <row r="89" spans="1:5" x14ac:dyDescent="0.25">
      <c r="A89">
        <v>3</v>
      </c>
      <c r="B89" s="12" t="s">
        <v>190</v>
      </c>
      <c r="C89" t="s">
        <v>103</v>
      </c>
      <c r="E89">
        <v>3</v>
      </c>
    </row>
    <row r="90" spans="1:5" x14ac:dyDescent="0.25">
      <c r="A90">
        <v>3</v>
      </c>
      <c r="B90" s="13" t="s">
        <v>186</v>
      </c>
      <c r="C90" s="7" t="s">
        <v>225</v>
      </c>
      <c r="E90">
        <v>4</v>
      </c>
    </row>
    <row r="91" spans="1:5" x14ac:dyDescent="0.25">
      <c r="A91">
        <v>3</v>
      </c>
      <c r="B91" s="12" t="s">
        <v>190</v>
      </c>
      <c r="C91" t="s">
        <v>219</v>
      </c>
      <c r="E91">
        <v>4</v>
      </c>
    </row>
    <row r="92" spans="1:5" x14ac:dyDescent="0.25">
      <c r="A92">
        <v>3</v>
      </c>
      <c r="B92" s="12" t="s">
        <v>190</v>
      </c>
      <c r="C92" t="s">
        <v>66</v>
      </c>
      <c r="E92">
        <v>4</v>
      </c>
    </row>
    <row r="93" spans="1:5" x14ac:dyDescent="0.25">
      <c r="A93">
        <v>3</v>
      </c>
      <c r="B93" s="12" t="s">
        <v>190</v>
      </c>
      <c r="C93" s="3" t="s">
        <v>221</v>
      </c>
      <c r="E93">
        <v>4</v>
      </c>
    </row>
    <row r="94" spans="1:5" x14ac:dyDescent="0.25">
      <c r="A94">
        <v>4</v>
      </c>
      <c r="B94" s="13" t="s">
        <v>194</v>
      </c>
      <c r="C94" s="7" t="s">
        <v>84</v>
      </c>
      <c r="E94">
        <v>1</v>
      </c>
    </row>
    <row r="95" spans="1:5" x14ac:dyDescent="0.25">
      <c r="A95">
        <v>4</v>
      </c>
      <c r="B95" s="12" t="s">
        <v>190</v>
      </c>
      <c r="C95" t="s">
        <v>53</v>
      </c>
      <c r="E95">
        <v>1</v>
      </c>
    </row>
    <row r="96" spans="1:5" x14ac:dyDescent="0.25">
      <c r="A96">
        <v>4</v>
      </c>
      <c r="B96" s="12" t="s">
        <v>190</v>
      </c>
      <c r="C96" t="s">
        <v>54</v>
      </c>
      <c r="E96">
        <v>1</v>
      </c>
    </row>
    <row r="97" spans="1:5" x14ac:dyDescent="0.25">
      <c r="A97">
        <v>4</v>
      </c>
      <c r="B97" s="12" t="s">
        <v>190</v>
      </c>
      <c r="C97" t="s">
        <v>55</v>
      </c>
      <c r="E97">
        <v>1</v>
      </c>
    </row>
    <row r="98" spans="1:5" x14ac:dyDescent="0.25">
      <c r="A98">
        <v>4</v>
      </c>
      <c r="B98" s="12" t="s">
        <v>190</v>
      </c>
      <c r="C98" t="s">
        <v>56</v>
      </c>
      <c r="E98">
        <v>1</v>
      </c>
    </row>
    <row r="99" spans="1:5" x14ac:dyDescent="0.25">
      <c r="A99">
        <v>4</v>
      </c>
      <c r="B99" s="12" t="s">
        <v>190</v>
      </c>
      <c r="C99" t="s">
        <v>66</v>
      </c>
      <c r="E99">
        <v>1</v>
      </c>
    </row>
    <row r="100" spans="1:5" x14ac:dyDescent="0.25">
      <c r="A100">
        <v>4</v>
      </c>
      <c r="B100" s="12" t="s">
        <v>190</v>
      </c>
      <c r="C100" t="s">
        <v>159</v>
      </c>
      <c r="D100" s="2" t="s">
        <v>162</v>
      </c>
      <c r="E100">
        <v>1</v>
      </c>
    </row>
    <row r="101" spans="1:5" x14ac:dyDescent="0.25">
      <c r="A101">
        <v>4</v>
      </c>
      <c r="B101" s="12" t="s">
        <v>190</v>
      </c>
      <c r="C101" s="3" t="s">
        <v>63</v>
      </c>
      <c r="E101">
        <v>1</v>
      </c>
    </row>
    <row r="102" spans="1:5" x14ac:dyDescent="0.25">
      <c r="A102">
        <v>4</v>
      </c>
      <c r="B102" s="13" t="s">
        <v>192</v>
      </c>
      <c r="C102" s="7" t="s">
        <v>99</v>
      </c>
      <c r="D102" s="2"/>
      <c r="E102">
        <v>4</v>
      </c>
    </row>
    <row r="103" spans="1:5" x14ac:dyDescent="0.25">
      <c r="A103">
        <v>4</v>
      </c>
      <c r="B103" s="12" t="s">
        <v>190</v>
      </c>
      <c r="C103" t="s">
        <v>177</v>
      </c>
      <c r="D103" s="2" t="s">
        <v>100</v>
      </c>
      <c r="E103">
        <v>4</v>
      </c>
    </row>
    <row r="104" spans="1:5" x14ac:dyDescent="0.25">
      <c r="A104">
        <v>4</v>
      </c>
      <c r="B104" s="12" t="s">
        <v>190</v>
      </c>
      <c r="C104" t="s">
        <v>66</v>
      </c>
      <c r="E104">
        <v>4</v>
      </c>
    </row>
    <row r="105" spans="1:5" x14ac:dyDescent="0.25">
      <c r="A105">
        <v>4</v>
      </c>
      <c r="B105" s="12" t="s">
        <v>190</v>
      </c>
      <c r="C105" t="s">
        <v>105</v>
      </c>
      <c r="E105">
        <v>4</v>
      </c>
    </row>
    <row r="106" spans="1:5" x14ac:dyDescent="0.25">
      <c r="A106">
        <v>4</v>
      </c>
      <c r="B106" s="12" t="s">
        <v>190</v>
      </c>
      <c r="C106" t="s">
        <v>101</v>
      </c>
      <c r="E106">
        <v>4</v>
      </c>
    </row>
    <row r="107" spans="1:5" x14ac:dyDescent="0.25">
      <c r="A107">
        <v>4</v>
      </c>
      <c r="B107" s="12" t="s">
        <v>190</v>
      </c>
      <c r="C107" t="s">
        <v>103</v>
      </c>
      <c r="E107">
        <v>4</v>
      </c>
    </row>
    <row r="108" spans="1:5" x14ac:dyDescent="0.25">
      <c r="A108">
        <v>4</v>
      </c>
      <c r="B108" s="13" t="s">
        <v>192</v>
      </c>
      <c r="C108" s="7" t="s">
        <v>224</v>
      </c>
      <c r="D108" s="2"/>
      <c r="E108">
        <v>4</v>
      </c>
    </row>
    <row r="109" spans="1:5" x14ac:dyDescent="0.25">
      <c r="A109">
        <v>4</v>
      </c>
      <c r="B109" s="12" t="s">
        <v>190</v>
      </c>
      <c r="C109" t="s">
        <v>219</v>
      </c>
      <c r="E109">
        <v>4</v>
      </c>
    </row>
    <row r="110" spans="1:5" x14ac:dyDescent="0.25">
      <c r="A110">
        <v>4</v>
      </c>
      <c r="B110" s="12" t="s">
        <v>190</v>
      </c>
      <c r="C110" t="s">
        <v>66</v>
      </c>
      <c r="E110">
        <v>4</v>
      </c>
    </row>
    <row r="111" spans="1:5" x14ac:dyDescent="0.25">
      <c r="A111">
        <v>4</v>
      </c>
      <c r="B111" s="12" t="s">
        <v>190</v>
      </c>
      <c r="C111" s="3" t="s">
        <v>236</v>
      </c>
      <c r="E111">
        <v>4</v>
      </c>
    </row>
    <row r="112" spans="1:5" x14ac:dyDescent="0.25">
      <c r="A112">
        <v>5</v>
      </c>
      <c r="B112" s="13" t="s">
        <v>186</v>
      </c>
      <c r="C112" s="7" t="s">
        <v>86</v>
      </c>
      <c r="E112">
        <v>1</v>
      </c>
    </row>
    <row r="113" spans="1:5" x14ac:dyDescent="0.25">
      <c r="A113">
        <v>5</v>
      </c>
      <c r="B113" s="12" t="s">
        <v>190</v>
      </c>
      <c r="C113" s="7" t="s">
        <v>87</v>
      </c>
      <c r="E113">
        <v>1</v>
      </c>
    </row>
    <row r="114" spans="1:5" x14ac:dyDescent="0.25">
      <c r="A114">
        <v>5</v>
      </c>
      <c r="B114" s="12" t="s">
        <v>190</v>
      </c>
      <c r="C114" t="s">
        <v>53</v>
      </c>
      <c r="D114" s="2" t="s">
        <v>163</v>
      </c>
      <c r="E114">
        <v>1</v>
      </c>
    </row>
    <row r="115" spans="1:5" x14ac:dyDescent="0.25">
      <c r="A115">
        <v>5</v>
      </c>
      <c r="B115" s="12" t="s">
        <v>190</v>
      </c>
      <c r="C115" t="s">
        <v>54</v>
      </c>
      <c r="E115">
        <v>1</v>
      </c>
    </row>
    <row r="116" spans="1:5" x14ac:dyDescent="0.25">
      <c r="A116">
        <v>5</v>
      </c>
      <c r="B116" s="12" t="s">
        <v>190</v>
      </c>
      <c r="C116" t="s">
        <v>56</v>
      </c>
      <c r="E116">
        <v>1</v>
      </c>
    </row>
    <row r="117" spans="1:5" x14ac:dyDescent="0.25">
      <c r="A117">
        <v>5</v>
      </c>
      <c r="B117" s="12" t="s">
        <v>190</v>
      </c>
      <c r="C117" t="s">
        <v>180</v>
      </c>
      <c r="D117" s="10" t="s">
        <v>164</v>
      </c>
      <c r="E117">
        <v>1</v>
      </c>
    </row>
    <row r="118" spans="1:5" x14ac:dyDescent="0.25">
      <c r="A118">
        <v>5</v>
      </c>
      <c r="B118" s="12" t="s">
        <v>190</v>
      </c>
      <c r="C118" t="s">
        <v>66</v>
      </c>
      <c r="E118">
        <v>1</v>
      </c>
    </row>
    <row r="119" spans="1:5" x14ac:dyDescent="0.25">
      <c r="A119">
        <v>5</v>
      </c>
      <c r="B119" s="12" t="s">
        <v>190</v>
      </c>
      <c r="C119" t="s">
        <v>150</v>
      </c>
      <c r="E119">
        <v>1</v>
      </c>
    </row>
    <row r="120" spans="1:5" x14ac:dyDescent="0.25">
      <c r="A120">
        <v>5</v>
      </c>
      <c r="B120" s="12" t="s">
        <v>190</v>
      </c>
      <c r="C120" t="s">
        <v>149</v>
      </c>
      <c r="E120">
        <v>1</v>
      </c>
    </row>
    <row r="121" spans="1:5" ht="49.5" x14ac:dyDescent="0.25">
      <c r="A121">
        <v>5</v>
      </c>
      <c r="B121" s="12" t="s">
        <v>190</v>
      </c>
      <c r="C121" t="s">
        <v>200</v>
      </c>
      <c r="D121" s="9" t="s">
        <v>161</v>
      </c>
      <c r="E121">
        <v>1</v>
      </c>
    </row>
    <row r="122" spans="1:5" x14ac:dyDescent="0.25">
      <c r="A122">
        <v>5</v>
      </c>
      <c r="B122" s="12" t="s">
        <v>190</v>
      </c>
      <c r="C122" t="s">
        <v>160</v>
      </c>
      <c r="D122" s="2" t="s">
        <v>75</v>
      </c>
      <c r="E122">
        <v>1</v>
      </c>
    </row>
    <row r="123" spans="1:5" x14ac:dyDescent="0.25">
      <c r="A123">
        <v>5</v>
      </c>
      <c r="B123" s="12" t="s">
        <v>190</v>
      </c>
      <c r="C123" s="3" t="s">
        <v>58</v>
      </c>
      <c r="E123">
        <v>1</v>
      </c>
    </row>
    <row r="124" spans="1:5" x14ac:dyDescent="0.25">
      <c r="A124">
        <v>5</v>
      </c>
      <c r="B124" s="13" t="s">
        <v>192</v>
      </c>
      <c r="C124" s="7" t="s">
        <v>87</v>
      </c>
      <c r="E124">
        <v>2</v>
      </c>
    </row>
    <row r="125" spans="1:5" x14ac:dyDescent="0.25">
      <c r="A125">
        <v>5</v>
      </c>
      <c r="B125" s="12" t="s">
        <v>190</v>
      </c>
      <c r="C125" t="s">
        <v>181</v>
      </c>
      <c r="D125" s="2" t="s">
        <v>72</v>
      </c>
      <c r="E125">
        <v>2</v>
      </c>
    </row>
    <row r="126" spans="1:5" x14ac:dyDescent="0.25">
      <c r="A126">
        <v>5</v>
      </c>
      <c r="B126" s="12" t="s">
        <v>190</v>
      </c>
      <c r="C126" t="s">
        <v>66</v>
      </c>
      <c r="D126" s="2"/>
      <c r="E126">
        <v>2</v>
      </c>
    </row>
    <row r="127" spans="1:5" x14ac:dyDescent="0.25">
      <c r="A127">
        <v>5</v>
      </c>
      <c r="B127" s="12" t="s">
        <v>190</v>
      </c>
      <c r="C127" s="3" t="s">
        <v>110</v>
      </c>
      <c r="E127">
        <v>2</v>
      </c>
    </row>
    <row r="128" spans="1:5" x14ac:dyDescent="0.25">
      <c r="A128">
        <v>6</v>
      </c>
      <c r="B128" s="13" t="s">
        <v>193</v>
      </c>
      <c r="C128" s="7" t="s">
        <v>88</v>
      </c>
      <c r="D128" s="2" t="s">
        <v>213</v>
      </c>
      <c r="E128">
        <v>2</v>
      </c>
    </row>
    <row r="129" spans="1:5" x14ac:dyDescent="0.25">
      <c r="A129">
        <v>6</v>
      </c>
      <c r="B129" s="12" t="s">
        <v>190</v>
      </c>
      <c r="C129" s="7" t="s">
        <v>233</v>
      </c>
      <c r="E129">
        <v>2</v>
      </c>
    </row>
    <row r="130" spans="1:5" x14ac:dyDescent="0.25">
      <c r="A130">
        <v>6</v>
      </c>
      <c r="B130" s="12" t="s">
        <v>190</v>
      </c>
      <c r="C130" t="s">
        <v>54</v>
      </c>
      <c r="E130">
        <v>2</v>
      </c>
    </row>
    <row r="131" spans="1:5" x14ac:dyDescent="0.25">
      <c r="A131">
        <v>6</v>
      </c>
      <c r="B131" s="12" t="s">
        <v>190</v>
      </c>
      <c r="C131" t="s">
        <v>57</v>
      </c>
      <c r="E131">
        <v>2</v>
      </c>
    </row>
    <row r="132" spans="1:5" x14ac:dyDescent="0.25">
      <c r="A132">
        <v>6</v>
      </c>
      <c r="B132" s="12" t="s">
        <v>190</v>
      </c>
      <c r="C132" t="s">
        <v>56</v>
      </c>
      <c r="E132">
        <v>2</v>
      </c>
    </row>
    <row r="133" spans="1:5" x14ac:dyDescent="0.25">
      <c r="A133">
        <v>6</v>
      </c>
      <c r="B133" s="12" t="s">
        <v>190</v>
      </c>
      <c r="C133" t="s">
        <v>66</v>
      </c>
      <c r="E133">
        <v>2</v>
      </c>
    </row>
    <row r="134" spans="1:5" x14ac:dyDescent="0.25">
      <c r="A134">
        <v>6</v>
      </c>
      <c r="B134" s="12" t="s">
        <v>190</v>
      </c>
      <c r="C134" t="s">
        <v>148</v>
      </c>
      <c r="E134">
        <v>2</v>
      </c>
    </row>
    <row r="135" spans="1:5" x14ac:dyDescent="0.25">
      <c r="A135">
        <v>6</v>
      </c>
      <c r="B135" s="12" t="s">
        <v>190</v>
      </c>
      <c r="C135" s="3" t="s">
        <v>59</v>
      </c>
      <c r="E135">
        <v>2</v>
      </c>
    </row>
    <row r="136" spans="1:5" x14ac:dyDescent="0.25">
      <c r="A136">
        <v>6</v>
      </c>
      <c r="B136" s="13" t="s">
        <v>192</v>
      </c>
      <c r="C136" s="7" t="s">
        <v>234</v>
      </c>
      <c r="E136">
        <v>3</v>
      </c>
    </row>
    <row r="137" spans="1:5" x14ac:dyDescent="0.25">
      <c r="A137">
        <v>6</v>
      </c>
      <c r="B137" s="12" t="s">
        <v>190</v>
      </c>
      <c r="C137" t="s">
        <v>181</v>
      </c>
      <c r="D137" s="2" t="s">
        <v>73</v>
      </c>
      <c r="E137">
        <v>3</v>
      </c>
    </row>
    <row r="138" spans="1:5" x14ac:dyDescent="0.25">
      <c r="A138">
        <v>6</v>
      </c>
      <c r="B138" s="12" t="s">
        <v>190</v>
      </c>
      <c r="C138" t="s">
        <v>66</v>
      </c>
      <c r="D138" s="2"/>
      <c r="E138">
        <v>3</v>
      </c>
    </row>
    <row r="139" spans="1:5" x14ac:dyDescent="0.25">
      <c r="A139">
        <v>6</v>
      </c>
      <c r="B139" s="12" t="s">
        <v>190</v>
      </c>
      <c r="C139" s="3" t="s">
        <v>109</v>
      </c>
      <c r="E139">
        <v>3</v>
      </c>
    </row>
    <row r="140" spans="1:5" x14ac:dyDescent="0.25">
      <c r="A140">
        <v>7</v>
      </c>
      <c r="B140" s="13" t="s">
        <v>195</v>
      </c>
      <c r="C140" s="7" t="s">
        <v>89</v>
      </c>
      <c r="D140" s="2" t="s">
        <v>214</v>
      </c>
      <c r="E140">
        <v>3</v>
      </c>
    </row>
    <row r="141" spans="1:5" x14ac:dyDescent="0.25">
      <c r="A141">
        <v>7</v>
      </c>
      <c r="B141" s="12" t="s">
        <v>190</v>
      </c>
      <c r="C141" s="7" t="s">
        <v>90</v>
      </c>
      <c r="E141">
        <v>3</v>
      </c>
    </row>
    <row r="142" spans="1:5" x14ac:dyDescent="0.25">
      <c r="A142">
        <v>7</v>
      </c>
      <c r="B142" s="12" t="s">
        <v>190</v>
      </c>
      <c r="C142" t="s">
        <v>54</v>
      </c>
      <c r="E142">
        <v>3</v>
      </c>
    </row>
    <row r="143" spans="1:5" x14ac:dyDescent="0.25">
      <c r="A143">
        <v>7</v>
      </c>
      <c r="B143" s="12" t="s">
        <v>190</v>
      </c>
      <c r="C143" t="s">
        <v>57</v>
      </c>
      <c r="E143">
        <v>3</v>
      </c>
    </row>
    <row r="144" spans="1:5" x14ac:dyDescent="0.25">
      <c r="A144">
        <v>7</v>
      </c>
      <c r="B144" s="12" t="s">
        <v>190</v>
      </c>
      <c r="C144" t="s">
        <v>56</v>
      </c>
      <c r="E144">
        <v>3</v>
      </c>
    </row>
    <row r="145" spans="1:5" x14ac:dyDescent="0.25">
      <c r="A145">
        <v>7</v>
      </c>
      <c r="B145" s="12" t="s">
        <v>190</v>
      </c>
      <c r="C145" t="s">
        <v>66</v>
      </c>
      <c r="E145">
        <v>3</v>
      </c>
    </row>
    <row r="146" spans="1:5" x14ac:dyDescent="0.25">
      <c r="A146">
        <v>7</v>
      </c>
      <c r="B146" s="12" t="s">
        <v>190</v>
      </c>
      <c r="C146" t="s">
        <v>145</v>
      </c>
      <c r="E146">
        <v>3</v>
      </c>
    </row>
    <row r="147" spans="1:5" x14ac:dyDescent="0.25">
      <c r="A147">
        <v>7</v>
      </c>
      <c r="B147" s="12" t="s">
        <v>190</v>
      </c>
      <c r="C147" t="s">
        <v>146</v>
      </c>
      <c r="D147" s="4" t="s">
        <v>142</v>
      </c>
      <c r="E147">
        <v>3</v>
      </c>
    </row>
    <row r="148" spans="1:5" x14ac:dyDescent="0.25">
      <c r="A148">
        <v>7</v>
      </c>
      <c r="B148" s="12" t="s">
        <v>190</v>
      </c>
      <c r="C148" t="s">
        <v>199</v>
      </c>
      <c r="D148" s="4" t="s">
        <v>142</v>
      </c>
      <c r="E148">
        <v>3</v>
      </c>
    </row>
    <row r="149" spans="1:5" x14ac:dyDescent="0.25">
      <c r="A149">
        <v>7</v>
      </c>
      <c r="B149" s="12" t="s">
        <v>190</v>
      </c>
      <c r="C149" s="3" t="s">
        <v>60</v>
      </c>
      <c r="E149">
        <v>3</v>
      </c>
    </row>
    <row r="150" spans="1:5" x14ac:dyDescent="0.25">
      <c r="A150">
        <v>8</v>
      </c>
      <c r="B150" s="13" t="s">
        <v>186</v>
      </c>
      <c r="C150" s="7" t="s">
        <v>91</v>
      </c>
      <c r="D150" s="2" t="s">
        <v>215</v>
      </c>
      <c r="E150">
        <v>3</v>
      </c>
    </row>
    <row r="151" spans="1:5" x14ac:dyDescent="0.25">
      <c r="A151">
        <v>8</v>
      </c>
      <c r="B151" s="12" t="s">
        <v>190</v>
      </c>
      <c r="C151" s="7" t="s">
        <v>92</v>
      </c>
      <c r="E151">
        <v>3</v>
      </c>
    </row>
    <row r="152" spans="1:5" x14ac:dyDescent="0.25">
      <c r="A152">
        <v>8</v>
      </c>
      <c r="B152" s="12" t="s">
        <v>190</v>
      </c>
      <c r="C152" t="s">
        <v>54</v>
      </c>
      <c r="E152">
        <v>3</v>
      </c>
    </row>
    <row r="153" spans="1:5" x14ac:dyDescent="0.25">
      <c r="A153">
        <v>8</v>
      </c>
      <c r="B153" s="12" t="s">
        <v>190</v>
      </c>
      <c r="C153" t="s">
        <v>57</v>
      </c>
      <c r="E153">
        <v>3</v>
      </c>
    </row>
    <row r="154" spans="1:5" x14ac:dyDescent="0.25">
      <c r="A154">
        <v>8</v>
      </c>
      <c r="B154" s="12" t="s">
        <v>190</v>
      </c>
      <c r="C154" t="s">
        <v>56</v>
      </c>
      <c r="E154">
        <v>3</v>
      </c>
    </row>
    <row r="155" spans="1:5" x14ac:dyDescent="0.25">
      <c r="A155">
        <v>8</v>
      </c>
      <c r="B155" s="12" t="s">
        <v>190</v>
      </c>
      <c r="C155" t="s">
        <v>66</v>
      </c>
      <c r="E155">
        <v>3</v>
      </c>
    </row>
    <row r="156" spans="1:5" x14ac:dyDescent="0.25">
      <c r="A156">
        <v>8</v>
      </c>
      <c r="B156" s="12" t="s">
        <v>190</v>
      </c>
      <c r="C156" t="s">
        <v>144</v>
      </c>
      <c r="E156">
        <v>3</v>
      </c>
    </row>
    <row r="157" spans="1:5" x14ac:dyDescent="0.25">
      <c r="A157">
        <v>8</v>
      </c>
      <c r="B157" s="12" t="s">
        <v>190</v>
      </c>
      <c r="C157" t="s">
        <v>147</v>
      </c>
      <c r="D157" s="4" t="s">
        <v>143</v>
      </c>
      <c r="E157">
        <v>3</v>
      </c>
    </row>
    <row r="158" spans="1:5" x14ac:dyDescent="0.25">
      <c r="A158">
        <v>8</v>
      </c>
      <c r="B158" s="12" t="s">
        <v>190</v>
      </c>
      <c r="C158" t="s">
        <v>198</v>
      </c>
      <c r="D158" s="4" t="s">
        <v>143</v>
      </c>
      <c r="E158">
        <v>3</v>
      </c>
    </row>
    <row r="159" spans="1:5" x14ac:dyDescent="0.25">
      <c r="A159">
        <v>8</v>
      </c>
      <c r="B159" s="12" t="s">
        <v>190</v>
      </c>
      <c r="C159" s="3" t="s">
        <v>60</v>
      </c>
      <c r="E159">
        <v>3</v>
      </c>
    </row>
    <row r="160" spans="1:5" x14ac:dyDescent="0.25">
      <c r="A160">
        <v>8</v>
      </c>
      <c r="B160" s="13" t="s">
        <v>196</v>
      </c>
      <c r="C160" s="7" t="s">
        <v>92</v>
      </c>
      <c r="E160">
        <v>3</v>
      </c>
    </row>
    <row r="161" spans="1:5" x14ac:dyDescent="0.25">
      <c r="A161">
        <v>8</v>
      </c>
      <c r="B161" s="12" t="s">
        <v>190</v>
      </c>
      <c r="C161" t="s">
        <v>176</v>
      </c>
      <c r="D161" s="2" t="s">
        <v>76</v>
      </c>
      <c r="E161">
        <v>3</v>
      </c>
    </row>
    <row r="162" spans="1:5" x14ac:dyDescent="0.25">
      <c r="A162">
        <v>8</v>
      </c>
      <c r="B162" s="12" t="s">
        <v>190</v>
      </c>
      <c r="C162" t="s">
        <v>66</v>
      </c>
      <c r="E162">
        <v>3</v>
      </c>
    </row>
    <row r="163" spans="1:5" x14ac:dyDescent="0.25">
      <c r="A163">
        <v>8</v>
      </c>
      <c r="B163" s="12" t="s">
        <v>190</v>
      </c>
      <c r="C163" s="3" t="s">
        <v>77</v>
      </c>
      <c r="E163">
        <v>3</v>
      </c>
    </row>
    <row r="164" spans="1:5" x14ac:dyDescent="0.25">
      <c r="A164">
        <v>9</v>
      </c>
      <c r="B164" s="13" t="s">
        <v>186</v>
      </c>
      <c r="C164" s="7" t="s">
        <v>94</v>
      </c>
      <c r="D164" s="2" t="s">
        <v>216</v>
      </c>
      <c r="E164">
        <v>4</v>
      </c>
    </row>
    <row r="165" spans="1:5" x14ac:dyDescent="0.25">
      <c r="A165">
        <v>9</v>
      </c>
      <c r="B165" s="12" t="s">
        <v>190</v>
      </c>
      <c r="C165" t="s">
        <v>54</v>
      </c>
      <c r="E165">
        <v>4</v>
      </c>
    </row>
    <row r="166" spans="1:5" x14ac:dyDescent="0.25">
      <c r="A166">
        <v>9</v>
      </c>
      <c r="B166" s="12" t="s">
        <v>190</v>
      </c>
      <c r="C166" t="s">
        <v>57</v>
      </c>
      <c r="E166">
        <v>4</v>
      </c>
    </row>
    <row r="167" spans="1:5" x14ac:dyDescent="0.25">
      <c r="A167">
        <v>9</v>
      </c>
      <c r="B167" s="12" t="s">
        <v>190</v>
      </c>
      <c r="C167" t="s">
        <v>56</v>
      </c>
      <c r="E167">
        <v>4</v>
      </c>
    </row>
    <row r="168" spans="1:5" x14ac:dyDescent="0.25">
      <c r="A168">
        <v>9</v>
      </c>
      <c r="B168" s="12" t="s">
        <v>190</v>
      </c>
      <c r="C168" t="s">
        <v>66</v>
      </c>
      <c r="E168">
        <v>4</v>
      </c>
    </row>
    <row r="169" spans="1:5" x14ac:dyDescent="0.25">
      <c r="A169">
        <v>9</v>
      </c>
      <c r="B169" s="12" t="s">
        <v>190</v>
      </c>
      <c r="C169" t="s">
        <v>197</v>
      </c>
      <c r="E169">
        <v>4</v>
      </c>
    </row>
    <row r="170" spans="1:5" x14ac:dyDescent="0.25">
      <c r="A170">
        <v>9</v>
      </c>
      <c r="B170" s="12" t="s">
        <v>190</v>
      </c>
      <c r="C170" s="3" t="s">
        <v>108</v>
      </c>
      <c r="E170">
        <v>4</v>
      </c>
    </row>
    <row r="171" spans="1:5" x14ac:dyDescent="0.25">
      <c r="A171">
        <v>9</v>
      </c>
      <c r="B171" s="13" t="s">
        <v>186</v>
      </c>
      <c r="C171" s="7" t="s">
        <v>115</v>
      </c>
      <c r="E171">
        <v>4</v>
      </c>
    </row>
    <row r="172" spans="1:5" x14ac:dyDescent="0.25">
      <c r="A172">
        <v>9</v>
      </c>
      <c r="B172" s="12" t="s">
        <v>190</v>
      </c>
      <c r="C172" t="s">
        <v>177</v>
      </c>
      <c r="D172" s="2" t="s">
        <v>117</v>
      </c>
      <c r="E172">
        <v>4</v>
      </c>
    </row>
    <row r="173" spans="1:5" x14ac:dyDescent="0.25">
      <c r="A173">
        <v>9</v>
      </c>
      <c r="B173" s="12" t="s">
        <v>190</v>
      </c>
      <c r="C173" t="s">
        <v>66</v>
      </c>
      <c r="E173">
        <v>4</v>
      </c>
    </row>
    <row r="174" spans="1:5" x14ac:dyDescent="0.25">
      <c r="A174">
        <v>9</v>
      </c>
      <c r="B174" s="12" t="s">
        <v>190</v>
      </c>
      <c r="C174" s="3" t="s">
        <v>119</v>
      </c>
      <c r="E174">
        <v>4</v>
      </c>
    </row>
    <row r="175" spans="1:5" x14ac:dyDescent="0.25">
      <c r="A175">
        <v>9</v>
      </c>
      <c r="B175" s="13" t="s">
        <v>192</v>
      </c>
      <c r="C175" s="7" t="s">
        <v>116</v>
      </c>
      <c r="E175">
        <v>4</v>
      </c>
    </row>
    <row r="176" spans="1:5" x14ac:dyDescent="0.25">
      <c r="A176">
        <v>9</v>
      </c>
      <c r="B176" s="12" t="s">
        <v>190</v>
      </c>
      <c r="C176" t="s">
        <v>177</v>
      </c>
      <c r="D176" s="2" t="s">
        <v>118</v>
      </c>
      <c r="E176">
        <v>4</v>
      </c>
    </row>
    <row r="177" spans="1:5" x14ac:dyDescent="0.25">
      <c r="A177">
        <v>9</v>
      </c>
      <c r="B177" s="12" t="s">
        <v>190</v>
      </c>
      <c r="C177" t="s">
        <v>66</v>
      </c>
      <c r="E177">
        <v>4</v>
      </c>
    </row>
    <row r="178" spans="1:5" x14ac:dyDescent="0.25">
      <c r="A178">
        <v>9</v>
      </c>
      <c r="B178" s="12" t="s">
        <v>190</v>
      </c>
      <c r="C178" s="3" t="s">
        <v>120</v>
      </c>
      <c r="E178">
        <v>4</v>
      </c>
    </row>
  </sheetData>
  <autoFilter ref="A1:D178"/>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22" sqref="F22"/>
    </sheetView>
  </sheetViews>
  <sheetFormatPr defaultRowHeight="16.5" x14ac:dyDescent="0.25"/>
  <cols>
    <col min="1" max="2" width="10.125" bestFit="1" customWidth="1"/>
  </cols>
  <sheetData>
    <row r="3" spans="1:2" x14ac:dyDescent="0.25">
      <c r="A3" s="23" t="s">
        <v>387</v>
      </c>
      <c r="B3" t="s">
        <v>390</v>
      </c>
    </row>
    <row r="4" spans="1:2" x14ac:dyDescent="0.25">
      <c r="A4" s="24">
        <v>1</v>
      </c>
      <c r="B4" s="25">
        <v>74</v>
      </c>
    </row>
    <row r="5" spans="1:2" x14ac:dyDescent="0.25">
      <c r="A5" s="24">
        <v>2</v>
      </c>
      <c r="B5" s="25">
        <v>12</v>
      </c>
    </row>
    <row r="6" spans="1:2" x14ac:dyDescent="0.25">
      <c r="A6" s="24">
        <v>3</v>
      </c>
      <c r="B6" s="25">
        <v>58</v>
      </c>
    </row>
    <row r="7" spans="1:2" x14ac:dyDescent="0.25">
      <c r="A7" s="24">
        <v>4</v>
      </c>
      <c r="B7" s="25">
        <v>33</v>
      </c>
    </row>
    <row r="8" spans="1:2" x14ac:dyDescent="0.25">
      <c r="A8" s="24" t="s">
        <v>388</v>
      </c>
      <c r="B8" s="25"/>
    </row>
    <row r="9" spans="1:2" x14ac:dyDescent="0.25">
      <c r="A9" s="24" t="s">
        <v>389</v>
      </c>
      <c r="B9" s="25">
        <v>177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7"/>
  <sheetViews>
    <sheetView tabSelected="1" zoomScaleNormal="100" workbookViewId="0">
      <pane xSplit="5" ySplit="1" topLeftCell="L108" activePane="bottomRight" state="frozenSplit"/>
      <selection pane="topRight" activeCell="E1" sqref="E1"/>
      <selection pane="bottomLeft" activeCell="A12" sqref="A12"/>
      <selection pane="bottomRight" activeCell="L2" sqref="L2"/>
    </sheetView>
  </sheetViews>
  <sheetFormatPr defaultColWidth="7.625" defaultRowHeight="16.5" x14ac:dyDescent="0.25"/>
  <cols>
    <col min="2" max="2" width="9.75" bestFit="1" customWidth="1"/>
    <col min="3" max="3" width="6.875" bestFit="1" customWidth="1"/>
    <col min="4" max="4" width="17.375" bestFit="1" customWidth="1"/>
    <col min="5" max="5" width="18.375" bestFit="1" customWidth="1"/>
    <col min="6" max="6" width="10.625" bestFit="1" customWidth="1"/>
    <col min="7" max="7" width="21.125" bestFit="1" customWidth="1"/>
    <col min="8" max="8" width="9.5" bestFit="1" customWidth="1"/>
    <col min="9" max="9" width="16.875" bestFit="1" customWidth="1"/>
    <col min="10" max="10" width="28.625" bestFit="1" customWidth="1"/>
    <col min="11" max="11" width="145.875" bestFit="1" customWidth="1"/>
    <col min="12" max="12" width="42" bestFit="1" customWidth="1"/>
    <col min="13" max="13" width="42" customWidth="1"/>
    <col min="14" max="14" width="28.875" bestFit="1" customWidth="1"/>
    <col min="15" max="15" width="39" bestFit="1" customWidth="1"/>
    <col min="18" max="18" width="13.875" bestFit="1" customWidth="1"/>
    <col min="19" max="19" width="3.875" bestFit="1" customWidth="1"/>
    <col min="23" max="23" width="9.5" bestFit="1" customWidth="1"/>
    <col min="24" max="24" width="12.625" bestFit="1" customWidth="1"/>
    <col min="25" max="25" width="12.625" customWidth="1"/>
    <col min="28" max="28" width="13.875" bestFit="1" customWidth="1"/>
    <col min="29" max="29" width="3.875" bestFit="1" customWidth="1"/>
    <col min="30" max="30" width="3.875" customWidth="1"/>
    <col min="33" max="33" width="11.625" bestFit="1" customWidth="1"/>
    <col min="34" max="34" width="12.625" bestFit="1" customWidth="1"/>
    <col min="35" max="35" width="12.625" customWidth="1"/>
    <col min="38" max="38" width="17.375" bestFit="1" customWidth="1"/>
    <col min="39" max="39" width="3.875" bestFit="1" customWidth="1"/>
    <col min="40" max="40" width="3.875" customWidth="1"/>
    <col min="43" max="43" width="13.875" bestFit="1" customWidth="1"/>
    <col min="44" max="45" width="14" customWidth="1"/>
    <col min="48" max="48" width="16.125" bestFit="1" customWidth="1"/>
    <col min="49" max="49" width="12.625" bestFit="1" customWidth="1"/>
    <col min="50" max="50" width="12.625" customWidth="1"/>
    <col min="53" max="53" width="18.375" bestFit="1" customWidth="1"/>
    <col min="54" max="54" width="12.625" bestFit="1" customWidth="1"/>
    <col min="55" max="55" width="12.625" customWidth="1"/>
    <col min="58" max="58" width="16.125" bestFit="1" customWidth="1"/>
    <col min="59" max="59" width="12.625" bestFit="1" customWidth="1"/>
    <col min="60" max="60" width="12.625" customWidth="1"/>
    <col min="61" max="61" width="8" customWidth="1"/>
    <col min="63" max="63" width="18.375" bestFit="1" customWidth="1"/>
    <col min="64" max="64" width="12.625" bestFit="1" customWidth="1"/>
    <col min="68" max="68" width="16.125" bestFit="1" customWidth="1"/>
    <col min="69" max="69" width="12.625" bestFit="1" customWidth="1"/>
    <col min="70" max="70" width="12.625" customWidth="1"/>
    <col min="73" max="73" width="18.375" bestFit="1" customWidth="1"/>
    <col min="74" max="74" width="12.625" bestFit="1" customWidth="1"/>
    <col min="75" max="75" width="12.625" customWidth="1"/>
    <col min="78" max="78" width="16.125" bestFit="1" customWidth="1"/>
    <col min="79" max="79" width="12.625" bestFit="1" customWidth="1"/>
    <col min="80" max="80" width="12.625" customWidth="1"/>
    <col min="83" max="83" width="13.875" bestFit="1" customWidth="1"/>
    <col min="84" max="84" width="11.625" bestFit="1" customWidth="1"/>
  </cols>
  <sheetData>
    <row r="1" spans="1:15" x14ac:dyDescent="0.25">
      <c r="A1" s="16" t="s">
        <v>273</v>
      </c>
      <c r="B1" s="17" t="s">
        <v>201</v>
      </c>
      <c r="C1" s="17" t="s">
        <v>204</v>
      </c>
      <c r="D1" s="17" t="s">
        <v>202</v>
      </c>
      <c r="E1" s="17" t="s">
        <v>203</v>
      </c>
      <c r="F1" s="17" t="s">
        <v>261</v>
      </c>
      <c r="G1" s="17" t="s">
        <v>207</v>
      </c>
      <c r="H1" s="17" t="s">
        <v>237</v>
      </c>
      <c r="I1" s="17" t="s">
        <v>264</v>
      </c>
      <c r="J1" s="17" t="s">
        <v>269</v>
      </c>
      <c r="K1" s="17" t="s">
        <v>281</v>
      </c>
      <c r="L1" s="17" t="s">
        <v>282</v>
      </c>
      <c r="M1" s="17" t="s">
        <v>283</v>
      </c>
      <c r="N1" s="17" t="s">
        <v>270</v>
      </c>
      <c r="O1" s="17" t="s">
        <v>289</v>
      </c>
    </row>
    <row r="2" spans="1:15" x14ac:dyDescent="0.25">
      <c r="A2">
        <v>1</v>
      </c>
      <c r="B2">
        <v>1</v>
      </c>
      <c r="C2" t="s">
        <v>205</v>
      </c>
      <c r="D2" s="6" t="s">
        <v>27</v>
      </c>
      <c r="E2" s="6" t="s">
        <v>27</v>
      </c>
      <c r="K2" t="str">
        <f t="shared" ref="K2:K9" si="0">IF(J2&lt;&gt;"","ALTER TABLE "&amp;D2&amp;" ADD CONSTRAINT"&amp;" FK_"&amp;D2&amp;E2&amp;" FOREIGN KEY ("&amp;E2&amp;") REFERENCES "&amp;J2&amp;";","")</f>
        <v/>
      </c>
      <c r="L2" t="str">
        <f t="shared" ref="L2:L33" si="1">IF(C2="table","CREATE TABLE "&amp;E2&amp;"(",E2&amp;" "&amp;F2&amp;" "&amp;G2&amp;" "&amp;H2&amp;" "&amp;I2&amp;IF(C3="table",");",","))</f>
        <v>CREATE TABLE 店家(</v>
      </c>
      <c r="M2" t="str">
        <f>IF(C2="table","DROP TABLE "&amp;E2&amp;";","")</f>
        <v>DROP TABLE 店家;</v>
      </c>
      <c r="O2" t="str">
        <f>IF(C2="field",E2&amp;"("&amp;F2&amp;" "&amp;G2&amp;")","")</f>
        <v/>
      </c>
    </row>
    <row r="3" spans="1:15" x14ac:dyDescent="0.25">
      <c r="A3">
        <v>2</v>
      </c>
      <c r="B3">
        <v>1</v>
      </c>
      <c r="C3" t="s">
        <v>206</v>
      </c>
      <c r="D3" s="6" t="s">
        <v>27</v>
      </c>
      <c r="E3" t="s">
        <v>21</v>
      </c>
      <c r="F3" t="s">
        <v>245</v>
      </c>
      <c r="G3" t="s">
        <v>265</v>
      </c>
      <c r="I3" t="s">
        <v>264</v>
      </c>
      <c r="K3" t="str">
        <f t="shared" si="0"/>
        <v/>
      </c>
      <c r="L3" t="str">
        <f t="shared" si="1"/>
        <v>店家編號 int IDENTITY(1,1)  PRIMARY KEY,</v>
      </c>
      <c r="M3" t="str">
        <f t="shared" ref="M3:M66" si="2">IF(C3="table","DROP TABLE "&amp;E3&amp;";","")</f>
        <v/>
      </c>
      <c r="O3" t="str">
        <f>IF(C3="field",E3&amp;"("&amp;F3&amp;" "&amp;G3&amp;")","")</f>
        <v>店家編號(int IDENTITY(1,1))</v>
      </c>
    </row>
    <row r="4" spans="1:15" x14ac:dyDescent="0.25">
      <c r="A4">
        <v>3</v>
      </c>
      <c r="B4">
        <v>1</v>
      </c>
      <c r="C4" t="s">
        <v>206</v>
      </c>
      <c r="D4" s="6" t="s">
        <v>27</v>
      </c>
      <c r="E4" t="s">
        <v>20</v>
      </c>
      <c r="F4" t="s">
        <v>382</v>
      </c>
      <c r="H4" t="s">
        <v>237</v>
      </c>
      <c r="K4" t="str">
        <f t="shared" si="0"/>
        <v/>
      </c>
      <c r="L4" t="str">
        <f t="shared" si="1"/>
        <v>店名 varchar(20)  not null ,</v>
      </c>
      <c r="M4" t="str">
        <f t="shared" si="2"/>
        <v/>
      </c>
      <c r="O4" t="str">
        <f t="shared" ref="O4:O67" si="3">IF(C4="field",E4&amp;"("&amp;F4&amp;" "&amp;G4&amp;")","")</f>
        <v>店名(varchar(20) )</v>
      </c>
    </row>
    <row r="5" spans="1:15" x14ac:dyDescent="0.25">
      <c r="A5">
        <v>4</v>
      </c>
      <c r="B5">
        <v>1</v>
      </c>
      <c r="C5" t="s">
        <v>206</v>
      </c>
      <c r="D5" s="6" t="s">
        <v>27</v>
      </c>
      <c r="E5" t="s">
        <v>4</v>
      </c>
      <c r="F5" t="s">
        <v>238</v>
      </c>
      <c r="H5" t="s">
        <v>237</v>
      </c>
      <c r="K5" t="str">
        <f t="shared" si="0"/>
        <v/>
      </c>
      <c r="L5" t="str">
        <f t="shared" si="1"/>
        <v>電話 varchar(15)  not null ,</v>
      </c>
      <c r="M5" t="str">
        <f t="shared" si="2"/>
        <v/>
      </c>
      <c r="O5" t="str">
        <f t="shared" si="3"/>
        <v>電話(varchar(15) )</v>
      </c>
    </row>
    <row r="6" spans="1:15" x14ac:dyDescent="0.25">
      <c r="A6">
        <v>5</v>
      </c>
      <c r="B6">
        <v>1</v>
      </c>
      <c r="C6" t="s">
        <v>206</v>
      </c>
      <c r="D6" s="6" t="s">
        <v>27</v>
      </c>
      <c r="E6" t="s">
        <v>5</v>
      </c>
      <c r="F6" t="s">
        <v>241</v>
      </c>
      <c r="K6" t="str">
        <f t="shared" si="0"/>
        <v/>
      </c>
      <c r="L6" t="str">
        <f t="shared" si="1"/>
        <v>地址 varchar(50)   ,</v>
      </c>
      <c r="M6" t="str">
        <f t="shared" si="2"/>
        <v/>
      </c>
      <c r="O6" t="str">
        <f t="shared" si="3"/>
        <v>地址(varchar(50) )</v>
      </c>
    </row>
    <row r="7" spans="1:15" x14ac:dyDescent="0.25">
      <c r="A7">
        <v>6</v>
      </c>
      <c r="B7">
        <v>1</v>
      </c>
      <c r="C7" t="s">
        <v>206</v>
      </c>
      <c r="D7" s="6" t="s">
        <v>27</v>
      </c>
      <c r="E7" t="s">
        <v>210</v>
      </c>
      <c r="F7" t="s">
        <v>240</v>
      </c>
      <c r="G7" t="s">
        <v>267</v>
      </c>
      <c r="K7" t="str">
        <f t="shared" si="0"/>
        <v/>
      </c>
      <c r="L7" t="str">
        <f t="shared" si="1"/>
        <v>已刪除 bit DEFAULT 0  ,</v>
      </c>
      <c r="M7" t="str">
        <f t="shared" si="2"/>
        <v/>
      </c>
      <c r="O7" t="str">
        <f t="shared" si="3"/>
        <v>已刪除(bit DEFAULT 0)</v>
      </c>
    </row>
    <row r="8" spans="1:15" x14ac:dyDescent="0.25">
      <c r="A8">
        <v>7</v>
      </c>
      <c r="B8">
        <v>1</v>
      </c>
      <c r="C8" t="s">
        <v>206</v>
      </c>
      <c r="D8" s="6" t="s">
        <v>27</v>
      </c>
      <c r="E8" t="s">
        <v>23</v>
      </c>
      <c r="F8" t="s">
        <v>241</v>
      </c>
      <c r="K8" t="str">
        <f t="shared" si="0"/>
        <v/>
      </c>
      <c r="L8" t="str">
        <f t="shared" si="1"/>
        <v>備註 varchar(50)   );</v>
      </c>
      <c r="M8" t="str">
        <f t="shared" si="2"/>
        <v/>
      </c>
      <c r="O8" t="str">
        <f t="shared" si="3"/>
        <v>備註(varchar(50) )</v>
      </c>
    </row>
    <row r="9" spans="1:15" x14ac:dyDescent="0.25">
      <c r="A9">
        <v>8</v>
      </c>
      <c r="B9">
        <v>2</v>
      </c>
      <c r="C9" t="s">
        <v>205</v>
      </c>
      <c r="D9" s="6" t="s">
        <v>298</v>
      </c>
      <c r="E9" s="6" t="s">
        <v>121</v>
      </c>
      <c r="K9" t="str">
        <f t="shared" si="0"/>
        <v/>
      </c>
      <c r="L9" t="str">
        <f t="shared" si="1"/>
        <v>CREATE TABLE 店家其他資訊(</v>
      </c>
      <c r="M9" t="str">
        <f t="shared" si="2"/>
        <v>DROP TABLE 店家其他資訊;</v>
      </c>
      <c r="O9" t="str">
        <f t="shared" si="3"/>
        <v/>
      </c>
    </row>
    <row r="10" spans="1:15" x14ac:dyDescent="0.25">
      <c r="A10">
        <v>9</v>
      </c>
      <c r="B10">
        <v>2</v>
      </c>
      <c r="C10" t="s">
        <v>206</v>
      </c>
      <c r="D10" s="6" t="s">
        <v>121</v>
      </c>
      <c r="E10" t="s">
        <v>21</v>
      </c>
      <c r="F10" t="s">
        <v>248</v>
      </c>
      <c r="H10" t="s">
        <v>237</v>
      </c>
      <c r="J10" t="s">
        <v>277</v>
      </c>
      <c r="K10" t="str">
        <f>IF(J10&lt;&gt;"","ALTER TABLE "&amp;D10&amp;" ADD CONSTRAINT"&amp;" FK_"&amp;D10&amp;E10&amp;" FOREIGN KEY ("&amp;E10&amp;") REFERENCES "&amp;J10&amp;";","")</f>
        <v>ALTER TABLE 店家其他資訊 ADD CONSTRAINT FK_店家其他資訊店家編號 FOREIGN KEY (店家編號) REFERENCES 店家(店家編號);</v>
      </c>
      <c r="L10" t="str">
        <f t="shared" si="1"/>
        <v>店家編號 int  not null ,</v>
      </c>
      <c r="M10" t="str">
        <f t="shared" si="2"/>
        <v/>
      </c>
      <c r="O10" t="str">
        <f t="shared" si="3"/>
        <v>店家編號(int )</v>
      </c>
    </row>
    <row r="11" spans="1:15" x14ac:dyDescent="0.25">
      <c r="A11">
        <v>10</v>
      </c>
      <c r="B11">
        <v>2</v>
      </c>
      <c r="C11" t="s">
        <v>206</v>
      </c>
      <c r="D11" s="6" t="s">
        <v>121</v>
      </c>
      <c r="E11" t="s">
        <v>13</v>
      </c>
      <c r="F11" t="s">
        <v>242</v>
      </c>
      <c r="G11" t="s">
        <v>267</v>
      </c>
      <c r="K11" t="str">
        <f t="shared" ref="K11:K74" si="4">IF(J11&lt;&gt;"","ALTER TABLE "&amp;D11&amp;" ADD CONSTRAINT"&amp;" FK_"&amp;D11&amp;E11&amp;" FOREIGN KEY ("&amp;E11&amp;") REFERENCES "&amp;J11&amp;";","")</f>
        <v/>
      </c>
      <c r="L11" t="str">
        <f t="shared" si="1"/>
        <v>外送時間 int DEFAULT 0  ,</v>
      </c>
      <c r="M11" t="str">
        <f t="shared" si="2"/>
        <v/>
      </c>
      <c r="O11" t="str">
        <f t="shared" si="3"/>
        <v>外送時間(int DEFAULT 0)</v>
      </c>
    </row>
    <row r="12" spans="1:15" x14ac:dyDescent="0.25">
      <c r="A12">
        <v>11</v>
      </c>
      <c r="B12">
        <v>2</v>
      </c>
      <c r="C12" t="s">
        <v>206</v>
      </c>
      <c r="D12" s="6" t="s">
        <v>121</v>
      </c>
      <c r="E12" t="s">
        <v>16</v>
      </c>
      <c r="F12" t="s">
        <v>274</v>
      </c>
      <c r="K12" t="str">
        <f t="shared" si="4"/>
        <v/>
      </c>
      <c r="L12" t="str">
        <f t="shared" si="1"/>
        <v>最晚訂購時間 varchar(30)   ,</v>
      </c>
      <c r="M12" t="str">
        <f t="shared" si="2"/>
        <v/>
      </c>
      <c r="O12" t="str">
        <f t="shared" si="3"/>
        <v>最晚訂購時間(varchar(30) )</v>
      </c>
    </row>
    <row r="13" spans="1:15" x14ac:dyDescent="0.25">
      <c r="A13">
        <v>12</v>
      </c>
      <c r="B13">
        <v>2</v>
      </c>
      <c r="C13" t="s">
        <v>206</v>
      </c>
      <c r="D13" s="6" t="s">
        <v>121</v>
      </c>
      <c r="E13" t="s">
        <v>48</v>
      </c>
      <c r="F13" t="s">
        <v>242</v>
      </c>
      <c r="G13" t="s">
        <v>267</v>
      </c>
      <c r="K13" t="str">
        <f t="shared" si="4"/>
        <v/>
      </c>
      <c r="L13" t="str">
        <f t="shared" si="1"/>
        <v>外送最遠距離 int DEFAULT 0  ,</v>
      </c>
      <c r="M13" t="str">
        <f t="shared" si="2"/>
        <v/>
      </c>
      <c r="O13" t="str">
        <f t="shared" si="3"/>
        <v>外送最遠距離(int DEFAULT 0)</v>
      </c>
    </row>
    <row r="14" spans="1:15" x14ac:dyDescent="0.25">
      <c r="A14">
        <v>13</v>
      </c>
      <c r="B14">
        <v>2</v>
      </c>
      <c r="C14" t="s">
        <v>206</v>
      </c>
      <c r="D14" s="6" t="s">
        <v>121</v>
      </c>
      <c r="E14" t="s">
        <v>46</v>
      </c>
      <c r="F14" t="s">
        <v>391</v>
      </c>
      <c r="G14" t="s">
        <v>267</v>
      </c>
      <c r="K14" t="str">
        <f t="shared" si="4"/>
        <v/>
      </c>
      <c r="L14" t="str">
        <f t="shared" si="1"/>
        <v>外送最低金額 int DEFAULT 0  ,</v>
      </c>
      <c r="M14" t="str">
        <f t="shared" si="2"/>
        <v/>
      </c>
      <c r="O14" t="str">
        <f t="shared" si="3"/>
        <v>外送最低金額(int DEFAULT 0)</v>
      </c>
    </row>
    <row r="15" spans="1:15" x14ac:dyDescent="0.25">
      <c r="A15">
        <v>14</v>
      </c>
      <c r="B15">
        <v>2</v>
      </c>
      <c r="C15" t="s">
        <v>206</v>
      </c>
      <c r="D15" s="6" t="s">
        <v>121</v>
      </c>
      <c r="E15" t="s">
        <v>47</v>
      </c>
      <c r="F15" t="s">
        <v>242</v>
      </c>
      <c r="G15" t="s">
        <v>268</v>
      </c>
      <c r="K15" t="str">
        <f t="shared" si="4"/>
        <v/>
      </c>
      <c r="L15" t="str">
        <f t="shared" si="1"/>
        <v>外送最低數量 int DEFAULT 1  ,</v>
      </c>
      <c r="M15" t="str">
        <f t="shared" si="2"/>
        <v/>
      </c>
      <c r="O15" t="str">
        <f t="shared" si="3"/>
        <v>外送最低數量(int DEFAULT 1)</v>
      </c>
    </row>
    <row r="16" spans="1:15" x14ac:dyDescent="0.25">
      <c r="A16">
        <v>15</v>
      </c>
      <c r="B16">
        <v>2</v>
      </c>
      <c r="C16" t="s">
        <v>206</v>
      </c>
      <c r="D16" s="6" t="s">
        <v>121</v>
      </c>
      <c r="E16" t="s">
        <v>151</v>
      </c>
      <c r="F16" t="s">
        <v>247</v>
      </c>
      <c r="K16" t="str">
        <f t="shared" si="4"/>
        <v/>
      </c>
      <c r="L16" t="str">
        <f t="shared" si="1"/>
        <v>店家圖片 varchar(100)   ,</v>
      </c>
      <c r="M16" t="str">
        <f t="shared" si="2"/>
        <v/>
      </c>
      <c r="O16" t="str">
        <f t="shared" si="3"/>
        <v>店家圖片(varchar(100) )</v>
      </c>
    </row>
    <row r="17" spans="1:15" x14ac:dyDescent="0.25">
      <c r="A17">
        <v>16</v>
      </c>
      <c r="B17">
        <v>2</v>
      </c>
      <c r="C17" t="s">
        <v>206</v>
      </c>
      <c r="D17" s="6" t="s">
        <v>121</v>
      </c>
      <c r="E17" t="s">
        <v>23</v>
      </c>
      <c r="F17" t="s">
        <v>241</v>
      </c>
      <c r="K17" t="str">
        <f t="shared" si="4"/>
        <v/>
      </c>
      <c r="L17" t="str">
        <f t="shared" si="1"/>
        <v>備註 varchar(50)   );</v>
      </c>
      <c r="M17" t="str">
        <f t="shared" si="2"/>
        <v/>
      </c>
      <c r="O17" t="str">
        <f t="shared" si="3"/>
        <v>備註(varchar(50) )</v>
      </c>
    </row>
    <row r="18" spans="1:15" x14ac:dyDescent="0.25">
      <c r="A18">
        <v>17</v>
      </c>
      <c r="B18">
        <v>3</v>
      </c>
      <c r="C18" t="s">
        <v>205</v>
      </c>
      <c r="D18" s="6" t="s">
        <v>122</v>
      </c>
      <c r="E18" s="6" t="s">
        <v>122</v>
      </c>
      <c r="K18" t="str">
        <f t="shared" si="4"/>
        <v/>
      </c>
      <c r="L18" t="str">
        <f t="shared" si="1"/>
        <v>CREATE TABLE 店家評價(</v>
      </c>
      <c r="M18" t="str">
        <f t="shared" si="2"/>
        <v>DROP TABLE 店家評價;</v>
      </c>
      <c r="O18" t="str">
        <f t="shared" si="3"/>
        <v/>
      </c>
    </row>
    <row r="19" spans="1:15" x14ac:dyDescent="0.25">
      <c r="A19">
        <v>18</v>
      </c>
      <c r="B19">
        <v>3</v>
      </c>
      <c r="C19" t="s">
        <v>206</v>
      </c>
      <c r="D19" s="6" t="s">
        <v>122</v>
      </c>
      <c r="E19" t="s">
        <v>21</v>
      </c>
      <c r="F19" t="s">
        <v>248</v>
      </c>
      <c r="H19" t="s">
        <v>237</v>
      </c>
      <c r="J19" t="s">
        <v>277</v>
      </c>
      <c r="K19" t="str">
        <f t="shared" si="4"/>
        <v>ALTER TABLE 店家評價 ADD CONSTRAINT FK_店家評價店家編號 FOREIGN KEY (店家編號) REFERENCES 店家(店家編號);</v>
      </c>
      <c r="L19" t="str">
        <f t="shared" si="1"/>
        <v>店家編號 int  not null ,</v>
      </c>
      <c r="M19" t="str">
        <f t="shared" si="2"/>
        <v/>
      </c>
      <c r="O19" t="str">
        <f t="shared" si="3"/>
        <v>店家編號(int )</v>
      </c>
    </row>
    <row r="20" spans="1:15" x14ac:dyDescent="0.25">
      <c r="A20">
        <v>19</v>
      </c>
      <c r="B20">
        <v>3</v>
      </c>
      <c r="C20" t="s">
        <v>206</v>
      </c>
      <c r="D20" s="6" t="s">
        <v>122</v>
      </c>
      <c r="E20" t="s">
        <v>107</v>
      </c>
      <c r="F20" t="s">
        <v>242</v>
      </c>
      <c r="G20" t="s">
        <v>267</v>
      </c>
      <c r="K20" t="str">
        <f t="shared" si="4"/>
        <v/>
      </c>
      <c r="L20" t="str">
        <f t="shared" si="1"/>
        <v>店家評分 int DEFAULT 0  ,</v>
      </c>
      <c r="M20" t="str">
        <f t="shared" si="2"/>
        <v/>
      </c>
      <c r="O20" t="str">
        <f t="shared" si="3"/>
        <v>店家評分(int DEFAULT 0)</v>
      </c>
    </row>
    <row r="21" spans="1:15" x14ac:dyDescent="0.25">
      <c r="A21">
        <v>20</v>
      </c>
      <c r="B21">
        <v>3</v>
      </c>
      <c r="C21" t="s">
        <v>206</v>
      </c>
      <c r="D21" s="6" t="s">
        <v>122</v>
      </c>
      <c r="E21" t="s">
        <v>96</v>
      </c>
      <c r="F21" t="s">
        <v>242</v>
      </c>
      <c r="G21" t="s">
        <v>267</v>
      </c>
      <c r="K21" t="str">
        <f t="shared" si="4"/>
        <v/>
      </c>
      <c r="L21" t="str">
        <f t="shared" si="1"/>
        <v>累計訂購次數 int DEFAULT 0  ,</v>
      </c>
      <c r="M21" t="str">
        <f t="shared" si="2"/>
        <v/>
      </c>
      <c r="O21" t="str">
        <f t="shared" si="3"/>
        <v>累計訂購次數(int DEFAULT 0)</v>
      </c>
    </row>
    <row r="22" spans="1:15" x14ac:dyDescent="0.25">
      <c r="A22">
        <v>21</v>
      </c>
      <c r="B22">
        <v>3</v>
      </c>
      <c r="C22" t="s">
        <v>206</v>
      </c>
      <c r="D22" s="6" t="s">
        <v>122</v>
      </c>
      <c r="E22" t="s">
        <v>97</v>
      </c>
      <c r="F22" t="s">
        <v>391</v>
      </c>
      <c r="G22" t="s">
        <v>267</v>
      </c>
      <c r="K22" t="str">
        <f t="shared" si="4"/>
        <v/>
      </c>
      <c r="L22" t="str">
        <f t="shared" si="1"/>
        <v>累計訂購金額 int DEFAULT 0  ,</v>
      </c>
      <c r="M22" t="str">
        <f t="shared" si="2"/>
        <v/>
      </c>
      <c r="O22" t="str">
        <f t="shared" si="3"/>
        <v>累計訂購金額(int DEFAULT 0)</v>
      </c>
    </row>
    <row r="23" spans="1:15" x14ac:dyDescent="0.25">
      <c r="A23">
        <v>22</v>
      </c>
      <c r="B23">
        <v>3</v>
      </c>
      <c r="C23" t="s">
        <v>206</v>
      </c>
      <c r="D23" s="6" t="s">
        <v>122</v>
      </c>
      <c r="E23" t="s">
        <v>98</v>
      </c>
      <c r="F23" t="s">
        <v>243</v>
      </c>
      <c r="G23" t="s">
        <v>267</v>
      </c>
      <c r="K23" t="str">
        <f t="shared" si="4"/>
        <v/>
      </c>
      <c r="L23" t="str">
        <f t="shared" si="1"/>
        <v>累積訂購個數 int DEFAULT 0  ,</v>
      </c>
      <c r="M23" t="str">
        <f t="shared" si="2"/>
        <v/>
      </c>
      <c r="O23" t="str">
        <f t="shared" si="3"/>
        <v>累積訂購個數(int DEFAULT 0)</v>
      </c>
    </row>
    <row r="24" spans="1:15" x14ac:dyDescent="0.25">
      <c r="A24">
        <v>23</v>
      </c>
      <c r="B24">
        <v>3</v>
      </c>
      <c r="C24" t="s">
        <v>206</v>
      </c>
      <c r="D24" s="6" t="s">
        <v>122</v>
      </c>
      <c r="E24" t="s">
        <v>3</v>
      </c>
      <c r="F24" t="s">
        <v>241</v>
      </c>
      <c r="K24" t="str">
        <f t="shared" si="4"/>
        <v/>
      </c>
      <c r="L24" t="str">
        <f t="shared" si="1"/>
        <v>備註 varchar(50)   );</v>
      </c>
      <c r="M24" t="str">
        <f t="shared" si="2"/>
        <v/>
      </c>
      <c r="O24" t="str">
        <f t="shared" si="3"/>
        <v>備註(varchar(50) )</v>
      </c>
    </row>
    <row r="25" spans="1:15" x14ac:dyDescent="0.25">
      <c r="A25">
        <v>24</v>
      </c>
      <c r="B25">
        <v>4</v>
      </c>
      <c r="C25" t="s">
        <v>205</v>
      </c>
      <c r="D25" s="6" t="s">
        <v>123</v>
      </c>
      <c r="E25" s="6" t="s">
        <v>123</v>
      </c>
      <c r="K25" t="str">
        <f t="shared" si="4"/>
        <v/>
      </c>
      <c r="L25" t="str">
        <f t="shared" si="1"/>
        <v>CREATE TABLE 菜單(</v>
      </c>
      <c r="M25" t="str">
        <f t="shared" si="2"/>
        <v>DROP TABLE 菜單;</v>
      </c>
      <c r="O25" t="str">
        <f t="shared" si="3"/>
        <v/>
      </c>
    </row>
    <row r="26" spans="1:15" x14ac:dyDescent="0.25">
      <c r="A26">
        <v>25</v>
      </c>
      <c r="B26">
        <v>4</v>
      </c>
      <c r="C26" t="s">
        <v>206</v>
      </c>
      <c r="D26" s="6" t="s">
        <v>123</v>
      </c>
      <c r="E26" t="s">
        <v>22</v>
      </c>
      <c r="F26" t="s">
        <v>242</v>
      </c>
      <c r="G26" t="s">
        <v>246</v>
      </c>
      <c r="I26" t="s">
        <v>264</v>
      </c>
      <c r="K26" t="str">
        <f t="shared" si="4"/>
        <v/>
      </c>
      <c r="L26" t="str">
        <f t="shared" si="1"/>
        <v>品名編號 int IDENTITY(1000,1)  PRIMARY KEY,</v>
      </c>
      <c r="M26" t="str">
        <f t="shared" si="2"/>
        <v/>
      </c>
      <c r="O26" t="str">
        <f t="shared" si="3"/>
        <v>品名編號(int IDENTITY(1000,1))</v>
      </c>
    </row>
    <row r="27" spans="1:15" x14ac:dyDescent="0.25">
      <c r="A27">
        <v>26</v>
      </c>
      <c r="B27">
        <v>4</v>
      </c>
      <c r="C27" t="s">
        <v>206</v>
      </c>
      <c r="D27" s="6" t="s">
        <v>123</v>
      </c>
      <c r="E27" t="s">
        <v>1</v>
      </c>
      <c r="F27" t="s">
        <v>385</v>
      </c>
      <c r="H27" t="s">
        <v>237</v>
      </c>
      <c r="K27" t="str">
        <f t="shared" si="4"/>
        <v/>
      </c>
      <c r="L27" t="str">
        <f t="shared" si="1"/>
        <v>品名 varchar(50)  not null ,</v>
      </c>
      <c r="M27" t="str">
        <f t="shared" si="2"/>
        <v/>
      </c>
      <c r="O27" t="str">
        <f t="shared" si="3"/>
        <v>品名(varchar(50) )</v>
      </c>
    </row>
    <row r="28" spans="1:15" x14ac:dyDescent="0.25">
      <c r="A28">
        <v>27</v>
      </c>
      <c r="B28">
        <v>4</v>
      </c>
      <c r="C28" t="s">
        <v>206</v>
      </c>
      <c r="D28" s="6" t="s">
        <v>123</v>
      </c>
      <c r="E28" t="s">
        <v>2</v>
      </c>
      <c r="F28" t="s">
        <v>391</v>
      </c>
      <c r="H28" t="s">
        <v>237</v>
      </c>
      <c r="K28" t="str">
        <f t="shared" si="4"/>
        <v/>
      </c>
      <c r="L28" t="str">
        <f t="shared" si="1"/>
        <v>單價 int  not null ,</v>
      </c>
      <c r="M28" t="str">
        <f t="shared" si="2"/>
        <v/>
      </c>
      <c r="O28" t="str">
        <f t="shared" si="3"/>
        <v>單價(int )</v>
      </c>
    </row>
    <row r="29" spans="1:15" x14ac:dyDescent="0.25">
      <c r="A29">
        <v>28</v>
      </c>
      <c r="B29">
        <v>4</v>
      </c>
      <c r="C29" t="s">
        <v>206</v>
      </c>
      <c r="D29" s="6" t="s">
        <v>123</v>
      </c>
      <c r="E29" t="s">
        <v>21</v>
      </c>
      <c r="F29" t="s">
        <v>242</v>
      </c>
      <c r="H29" t="s">
        <v>237</v>
      </c>
      <c r="J29" t="s">
        <v>277</v>
      </c>
      <c r="K29" t="str">
        <f t="shared" si="4"/>
        <v>ALTER TABLE 菜單 ADD CONSTRAINT FK_菜單店家編號 FOREIGN KEY (店家編號) REFERENCES 店家(店家編號);</v>
      </c>
      <c r="L29" t="str">
        <f t="shared" si="1"/>
        <v>店家編號 int  not null ,</v>
      </c>
      <c r="M29" t="str">
        <f t="shared" si="2"/>
        <v/>
      </c>
      <c r="O29" t="str">
        <f t="shared" si="3"/>
        <v>店家編號(int )</v>
      </c>
    </row>
    <row r="30" spans="1:15" x14ac:dyDescent="0.25">
      <c r="A30">
        <v>29</v>
      </c>
      <c r="B30">
        <v>4</v>
      </c>
      <c r="C30" t="s">
        <v>206</v>
      </c>
      <c r="D30" s="6" t="s">
        <v>123</v>
      </c>
      <c r="E30" t="s">
        <v>28</v>
      </c>
      <c r="F30" t="s">
        <v>241</v>
      </c>
      <c r="K30" t="str">
        <f t="shared" si="4"/>
        <v/>
      </c>
      <c r="L30" t="str">
        <f t="shared" si="1"/>
        <v>供應限制 varchar(50)   ,</v>
      </c>
      <c r="M30" t="str">
        <f t="shared" si="2"/>
        <v/>
      </c>
      <c r="O30" t="str">
        <f t="shared" si="3"/>
        <v>供應限制(varchar(50) )</v>
      </c>
    </row>
    <row r="31" spans="1:15" x14ac:dyDescent="0.25">
      <c r="A31">
        <v>30</v>
      </c>
      <c r="B31">
        <v>4</v>
      </c>
      <c r="C31" t="s">
        <v>206</v>
      </c>
      <c r="D31" s="6" t="s">
        <v>123</v>
      </c>
      <c r="E31" t="s">
        <v>208</v>
      </c>
      <c r="F31" t="s">
        <v>240</v>
      </c>
      <c r="G31" t="s">
        <v>267</v>
      </c>
      <c r="K31" t="str">
        <f t="shared" si="4"/>
        <v/>
      </c>
      <c r="L31" t="str">
        <f t="shared" si="1"/>
        <v>已刪除 bit DEFAULT 0  ,</v>
      </c>
      <c r="M31" t="str">
        <f t="shared" si="2"/>
        <v/>
      </c>
      <c r="O31" t="str">
        <f t="shared" si="3"/>
        <v>已刪除(bit DEFAULT 0)</v>
      </c>
    </row>
    <row r="32" spans="1:15" x14ac:dyDescent="0.25">
      <c r="A32">
        <v>31</v>
      </c>
      <c r="B32">
        <v>4</v>
      </c>
      <c r="C32" t="s">
        <v>206</v>
      </c>
      <c r="D32" s="6" t="s">
        <v>123</v>
      </c>
      <c r="E32" t="s">
        <v>152</v>
      </c>
      <c r="F32" t="s">
        <v>247</v>
      </c>
      <c r="K32" t="str">
        <f t="shared" si="4"/>
        <v/>
      </c>
      <c r="L32" t="str">
        <f t="shared" si="1"/>
        <v>菜色圖片 varchar(100)   ,</v>
      </c>
      <c r="M32" t="str">
        <f t="shared" si="2"/>
        <v/>
      </c>
      <c r="O32" t="str">
        <f t="shared" si="3"/>
        <v>菜色圖片(varchar(100) )</v>
      </c>
    </row>
    <row r="33" spans="1:15" x14ac:dyDescent="0.25">
      <c r="A33">
        <v>32</v>
      </c>
      <c r="B33">
        <v>4</v>
      </c>
      <c r="C33" t="s">
        <v>206</v>
      </c>
      <c r="D33" s="6" t="s">
        <v>123</v>
      </c>
      <c r="E33" t="s">
        <v>3</v>
      </c>
      <c r="F33" t="s">
        <v>241</v>
      </c>
      <c r="K33" t="str">
        <f t="shared" si="4"/>
        <v/>
      </c>
      <c r="L33" t="str">
        <f t="shared" si="1"/>
        <v>備註 varchar(50)   );</v>
      </c>
      <c r="M33" t="str">
        <f t="shared" si="2"/>
        <v/>
      </c>
      <c r="O33" t="str">
        <f t="shared" si="3"/>
        <v>備註(varchar(50) )</v>
      </c>
    </row>
    <row r="34" spans="1:15" x14ac:dyDescent="0.25">
      <c r="A34">
        <v>33</v>
      </c>
      <c r="B34">
        <v>5</v>
      </c>
      <c r="C34" t="s">
        <v>205</v>
      </c>
      <c r="D34" s="6" t="s">
        <v>124</v>
      </c>
      <c r="E34" s="6" t="s">
        <v>124</v>
      </c>
      <c r="K34" t="str">
        <f t="shared" si="4"/>
        <v/>
      </c>
      <c r="L34" t="str">
        <f t="shared" ref="L34:L96" si="5">IF(C34="table","CREATE TABLE "&amp;E34&amp;"(",E34&amp;" "&amp;F34&amp;" "&amp;G34&amp;" "&amp;H34&amp;" "&amp;I34&amp;IF(C35="table",");",","))</f>
        <v>CREATE TABLE 菜單評價(</v>
      </c>
      <c r="M34" t="str">
        <f t="shared" si="2"/>
        <v>DROP TABLE 菜單評價;</v>
      </c>
      <c r="O34" t="str">
        <f t="shared" si="3"/>
        <v/>
      </c>
    </row>
    <row r="35" spans="1:15" x14ac:dyDescent="0.25">
      <c r="A35">
        <v>34</v>
      </c>
      <c r="B35">
        <v>5</v>
      </c>
      <c r="C35" t="s">
        <v>206</v>
      </c>
      <c r="D35" s="6" t="s">
        <v>124</v>
      </c>
      <c r="E35" t="s">
        <v>22</v>
      </c>
      <c r="F35" t="s">
        <v>248</v>
      </c>
      <c r="H35" t="s">
        <v>237</v>
      </c>
      <c r="J35" t="s">
        <v>280</v>
      </c>
      <c r="K35" t="str">
        <f t="shared" si="4"/>
        <v>ALTER TABLE 菜單評價 ADD CONSTRAINT FK_菜單評價品名編號 FOREIGN KEY (品名編號) REFERENCES 菜單(品名編號);</v>
      </c>
      <c r="L35" t="str">
        <f t="shared" si="5"/>
        <v>品名編號 int  not null ,</v>
      </c>
      <c r="M35" t="str">
        <f t="shared" si="2"/>
        <v/>
      </c>
      <c r="O35" t="str">
        <f t="shared" si="3"/>
        <v>品名編號(int )</v>
      </c>
    </row>
    <row r="36" spans="1:15" x14ac:dyDescent="0.25">
      <c r="A36">
        <v>35</v>
      </c>
      <c r="B36">
        <v>5</v>
      </c>
      <c r="C36" t="s">
        <v>206</v>
      </c>
      <c r="D36" s="6" t="s">
        <v>124</v>
      </c>
      <c r="E36" t="s">
        <v>95</v>
      </c>
      <c r="F36" t="s">
        <v>248</v>
      </c>
      <c r="G36" t="s">
        <v>267</v>
      </c>
      <c r="K36" t="str">
        <f t="shared" si="4"/>
        <v/>
      </c>
      <c r="L36" t="str">
        <f t="shared" si="5"/>
        <v>菜色評分 int DEFAULT 0  ,</v>
      </c>
      <c r="M36" t="str">
        <f t="shared" si="2"/>
        <v/>
      </c>
      <c r="O36" t="str">
        <f t="shared" si="3"/>
        <v>菜色評分(int DEFAULT 0)</v>
      </c>
    </row>
    <row r="37" spans="1:15" x14ac:dyDescent="0.25">
      <c r="A37">
        <v>36</v>
      </c>
      <c r="B37">
        <v>5</v>
      </c>
      <c r="C37" t="s">
        <v>206</v>
      </c>
      <c r="D37" s="6" t="s">
        <v>124</v>
      </c>
      <c r="E37" t="s">
        <v>96</v>
      </c>
      <c r="F37" t="s">
        <v>248</v>
      </c>
      <c r="G37" t="s">
        <v>267</v>
      </c>
      <c r="K37" t="str">
        <f t="shared" si="4"/>
        <v/>
      </c>
      <c r="L37" t="str">
        <f t="shared" si="5"/>
        <v>累計訂購次數 int DEFAULT 0  ,</v>
      </c>
      <c r="M37" t="str">
        <f t="shared" si="2"/>
        <v/>
      </c>
      <c r="O37" t="str">
        <f t="shared" si="3"/>
        <v>累計訂購次數(int DEFAULT 0)</v>
      </c>
    </row>
    <row r="38" spans="1:15" x14ac:dyDescent="0.25">
      <c r="A38">
        <v>37</v>
      </c>
      <c r="B38">
        <v>5</v>
      </c>
      <c r="C38" t="s">
        <v>206</v>
      </c>
      <c r="D38" s="6" t="s">
        <v>124</v>
      </c>
      <c r="E38" t="s">
        <v>98</v>
      </c>
      <c r="F38" t="s">
        <v>248</v>
      </c>
      <c r="G38" t="s">
        <v>267</v>
      </c>
      <c r="K38" t="str">
        <f t="shared" si="4"/>
        <v/>
      </c>
      <c r="L38" t="str">
        <f t="shared" si="5"/>
        <v>累積訂購個數 int DEFAULT 0  ,</v>
      </c>
      <c r="M38" t="str">
        <f t="shared" si="2"/>
        <v/>
      </c>
      <c r="O38" t="str">
        <f t="shared" si="3"/>
        <v>累積訂購個數(int DEFAULT 0)</v>
      </c>
    </row>
    <row r="39" spans="1:15" x14ac:dyDescent="0.25">
      <c r="A39">
        <v>38</v>
      </c>
      <c r="B39">
        <v>5</v>
      </c>
      <c r="C39" t="s">
        <v>206</v>
      </c>
      <c r="D39" s="6" t="s">
        <v>124</v>
      </c>
      <c r="E39" t="s">
        <v>23</v>
      </c>
      <c r="F39" t="s">
        <v>241</v>
      </c>
      <c r="K39" t="str">
        <f t="shared" si="4"/>
        <v/>
      </c>
      <c r="L39" t="str">
        <f t="shared" si="5"/>
        <v>備註 varchar(50)   );</v>
      </c>
      <c r="M39" t="str">
        <f t="shared" si="2"/>
        <v/>
      </c>
      <c r="O39" t="str">
        <f t="shared" si="3"/>
        <v>備註(varchar(50) )</v>
      </c>
    </row>
    <row r="40" spans="1:15" x14ac:dyDescent="0.25">
      <c r="A40">
        <v>39</v>
      </c>
      <c r="B40">
        <v>6</v>
      </c>
      <c r="C40" t="s">
        <v>205</v>
      </c>
      <c r="D40" s="6" t="s">
        <v>0</v>
      </c>
      <c r="E40" s="6" t="s">
        <v>125</v>
      </c>
      <c r="K40" t="str">
        <f t="shared" si="4"/>
        <v/>
      </c>
      <c r="L40" t="str">
        <f t="shared" si="5"/>
        <v>CREATE TABLE 訂購人(</v>
      </c>
      <c r="M40" t="str">
        <f t="shared" si="2"/>
        <v>DROP TABLE 訂購人;</v>
      </c>
      <c r="O40" t="str">
        <f t="shared" si="3"/>
        <v/>
      </c>
    </row>
    <row r="41" spans="1:15" x14ac:dyDescent="0.25">
      <c r="A41">
        <v>40</v>
      </c>
      <c r="B41">
        <v>6</v>
      </c>
      <c r="C41" t="s">
        <v>206</v>
      </c>
      <c r="D41" s="6" t="s">
        <v>125</v>
      </c>
      <c r="E41" t="s">
        <v>29</v>
      </c>
      <c r="F41" t="s">
        <v>242</v>
      </c>
      <c r="G41" t="s">
        <v>249</v>
      </c>
      <c r="I41" t="s">
        <v>264</v>
      </c>
      <c r="K41" t="str">
        <f t="shared" si="4"/>
        <v/>
      </c>
      <c r="L41" t="str">
        <f t="shared" si="5"/>
        <v>訂購人編號 int IDENTITY(5000,1)  PRIMARY KEY,</v>
      </c>
      <c r="M41" t="str">
        <f t="shared" si="2"/>
        <v/>
      </c>
      <c r="O41" t="str">
        <f t="shared" si="3"/>
        <v>訂購人編號(int IDENTITY(5000,1))</v>
      </c>
    </row>
    <row r="42" spans="1:15" x14ac:dyDescent="0.25">
      <c r="A42">
        <v>41</v>
      </c>
      <c r="B42">
        <v>6</v>
      </c>
      <c r="C42" t="s">
        <v>206</v>
      </c>
      <c r="D42" s="6" t="s">
        <v>0</v>
      </c>
      <c r="E42" t="s">
        <v>6</v>
      </c>
      <c r="F42" t="s">
        <v>239</v>
      </c>
      <c r="H42" t="s">
        <v>237</v>
      </c>
      <c r="K42" t="str">
        <f t="shared" si="4"/>
        <v/>
      </c>
      <c r="L42" t="str">
        <f t="shared" si="5"/>
        <v>姓名 varchar(30)  not null ,</v>
      </c>
      <c r="M42" t="str">
        <f t="shared" si="2"/>
        <v/>
      </c>
      <c r="O42" t="str">
        <f t="shared" si="3"/>
        <v>姓名(varchar(30) )</v>
      </c>
    </row>
    <row r="43" spans="1:15" x14ac:dyDescent="0.25">
      <c r="A43">
        <v>42</v>
      </c>
      <c r="B43">
        <v>6</v>
      </c>
      <c r="C43" t="s">
        <v>206</v>
      </c>
      <c r="D43" s="6" t="s">
        <v>0</v>
      </c>
      <c r="E43" t="s">
        <v>4</v>
      </c>
      <c r="F43" t="s">
        <v>238</v>
      </c>
      <c r="H43" t="s">
        <v>237</v>
      </c>
      <c r="K43" t="str">
        <f t="shared" si="4"/>
        <v/>
      </c>
      <c r="L43" t="str">
        <f t="shared" si="5"/>
        <v>電話 varchar(15)  not null ,</v>
      </c>
      <c r="M43" t="str">
        <f t="shared" si="2"/>
        <v/>
      </c>
      <c r="O43" t="str">
        <f t="shared" si="3"/>
        <v>電話(varchar(15) )</v>
      </c>
    </row>
    <row r="44" spans="1:15" x14ac:dyDescent="0.25">
      <c r="A44">
        <v>43</v>
      </c>
      <c r="B44">
        <v>6</v>
      </c>
      <c r="C44" t="s">
        <v>206</v>
      </c>
      <c r="D44" s="6" t="s">
        <v>0</v>
      </c>
      <c r="E44" t="s">
        <v>7</v>
      </c>
      <c r="F44" t="s">
        <v>250</v>
      </c>
      <c r="H44" t="s">
        <v>237</v>
      </c>
      <c r="K44" t="str">
        <f t="shared" si="4"/>
        <v/>
      </c>
      <c r="L44" t="str">
        <f t="shared" si="5"/>
        <v>身分別 varchar(10)  not null ,</v>
      </c>
      <c r="M44" t="str">
        <f t="shared" si="2"/>
        <v/>
      </c>
      <c r="O44" t="str">
        <f t="shared" si="3"/>
        <v>身分別(varchar(10) )</v>
      </c>
    </row>
    <row r="45" spans="1:15" x14ac:dyDescent="0.25">
      <c r="A45">
        <v>44</v>
      </c>
      <c r="B45">
        <v>6</v>
      </c>
      <c r="C45" t="s">
        <v>206</v>
      </c>
      <c r="D45" s="6" t="s">
        <v>0</v>
      </c>
      <c r="E45" t="s">
        <v>8</v>
      </c>
      <c r="F45" t="s">
        <v>239</v>
      </c>
      <c r="H45" t="s">
        <v>237</v>
      </c>
      <c r="K45" t="str">
        <f t="shared" si="4"/>
        <v/>
      </c>
      <c r="L45" t="str">
        <f t="shared" si="5"/>
        <v>上課地點 varchar(30)  not null ,</v>
      </c>
      <c r="M45" t="str">
        <f t="shared" si="2"/>
        <v/>
      </c>
      <c r="O45" t="str">
        <f t="shared" si="3"/>
        <v>上課地點(varchar(30) )</v>
      </c>
    </row>
    <row r="46" spans="1:15" x14ac:dyDescent="0.25">
      <c r="A46">
        <v>45</v>
      </c>
      <c r="B46">
        <v>6</v>
      </c>
      <c r="C46" t="s">
        <v>206</v>
      </c>
      <c r="D46" s="6" t="s">
        <v>0</v>
      </c>
      <c r="E46" t="s">
        <v>209</v>
      </c>
      <c r="F46" t="s">
        <v>240</v>
      </c>
      <c r="G46" t="s">
        <v>267</v>
      </c>
      <c r="K46" t="str">
        <f t="shared" si="4"/>
        <v/>
      </c>
      <c r="L46" t="str">
        <f t="shared" si="5"/>
        <v>已刪除 bit DEFAULT 0  ,</v>
      </c>
      <c r="M46" t="str">
        <f t="shared" si="2"/>
        <v/>
      </c>
      <c r="O46" t="str">
        <f t="shared" si="3"/>
        <v>已刪除(bit DEFAULT 0)</v>
      </c>
    </row>
    <row r="47" spans="1:15" x14ac:dyDescent="0.25">
      <c r="A47">
        <v>46</v>
      </c>
      <c r="B47">
        <v>6</v>
      </c>
      <c r="C47" t="s">
        <v>206</v>
      </c>
      <c r="D47" s="6" t="s">
        <v>0</v>
      </c>
      <c r="E47" t="s">
        <v>23</v>
      </c>
      <c r="F47" t="s">
        <v>241</v>
      </c>
      <c r="K47" t="str">
        <f t="shared" si="4"/>
        <v/>
      </c>
      <c r="L47" t="str">
        <f t="shared" si="5"/>
        <v>備註 varchar(50)   );</v>
      </c>
      <c r="M47" t="str">
        <f t="shared" si="2"/>
        <v/>
      </c>
      <c r="O47" t="str">
        <f t="shared" si="3"/>
        <v>備註(varchar(50) )</v>
      </c>
    </row>
    <row r="48" spans="1:15" x14ac:dyDescent="0.25">
      <c r="A48">
        <v>47</v>
      </c>
      <c r="B48">
        <v>7</v>
      </c>
      <c r="C48" t="s">
        <v>205</v>
      </c>
      <c r="D48" s="6" t="s">
        <v>126</v>
      </c>
      <c r="E48" s="6" t="s">
        <v>126</v>
      </c>
      <c r="K48" t="str">
        <f t="shared" si="4"/>
        <v/>
      </c>
      <c r="L48" t="str">
        <f t="shared" si="5"/>
        <v>CREATE TABLE 訂購人其他資訊(</v>
      </c>
      <c r="M48" t="str">
        <f t="shared" si="2"/>
        <v>DROP TABLE 訂購人其他資訊;</v>
      </c>
      <c r="O48" t="str">
        <f t="shared" si="3"/>
        <v/>
      </c>
    </row>
    <row r="49" spans="1:15" x14ac:dyDescent="0.25">
      <c r="A49">
        <v>48</v>
      </c>
      <c r="B49">
        <v>7</v>
      </c>
      <c r="C49" t="s">
        <v>206</v>
      </c>
      <c r="D49" s="6" t="s">
        <v>126</v>
      </c>
      <c r="E49" t="s">
        <v>29</v>
      </c>
      <c r="F49" t="s">
        <v>248</v>
      </c>
      <c r="H49" t="s">
        <v>237</v>
      </c>
      <c r="J49" t="s">
        <v>278</v>
      </c>
      <c r="K49" t="str">
        <f t="shared" si="4"/>
        <v>ALTER TABLE 訂購人其他資訊 ADD CONSTRAINT FK_訂購人其他資訊訂購人編號 FOREIGN KEY (訂購人編號) REFERENCES 訂購人(訂購人編號);</v>
      </c>
      <c r="L49" t="str">
        <f t="shared" si="5"/>
        <v>訂購人編號 int  not null ,</v>
      </c>
      <c r="M49" t="str">
        <f t="shared" si="2"/>
        <v/>
      </c>
      <c r="O49" t="str">
        <f t="shared" si="3"/>
        <v>訂購人編號(int )</v>
      </c>
    </row>
    <row r="50" spans="1:15" x14ac:dyDescent="0.25">
      <c r="A50">
        <v>49</v>
      </c>
      <c r="B50">
        <v>7</v>
      </c>
      <c r="C50" t="s">
        <v>206</v>
      </c>
      <c r="D50" s="6" t="s">
        <v>126</v>
      </c>
      <c r="E50" t="s">
        <v>153</v>
      </c>
      <c r="F50" t="s">
        <v>242</v>
      </c>
      <c r="G50" t="s">
        <v>267</v>
      </c>
      <c r="K50" t="str">
        <f t="shared" si="4"/>
        <v/>
      </c>
      <c r="L50" t="str">
        <f t="shared" si="5"/>
        <v>信用度評分 int DEFAULT 0  ,</v>
      </c>
      <c r="M50" t="str">
        <f t="shared" si="2"/>
        <v/>
      </c>
      <c r="O50" t="str">
        <f t="shared" si="3"/>
        <v>信用度評分(int DEFAULT 0)</v>
      </c>
    </row>
    <row r="51" spans="1:15" x14ac:dyDescent="0.25">
      <c r="A51">
        <v>50</v>
      </c>
      <c r="B51">
        <v>7</v>
      </c>
      <c r="C51" t="s">
        <v>206</v>
      </c>
      <c r="D51" s="6" t="s">
        <v>126</v>
      </c>
      <c r="E51" t="s">
        <v>169</v>
      </c>
      <c r="F51" t="s">
        <v>248</v>
      </c>
      <c r="G51" t="s">
        <v>267</v>
      </c>
      <c r="K51" t="str">
        <f t="shared" si="4"/>
        <v/>
      </c>
      <c r="L51" t="str">
        <f t="shared" si="5"/>
        <v>已未付款次數 int DEFAULT 0  ,</v>
      </c>
      <c r="M51" t="str">
        <f t="shared" si="2"/>
        <v/>
      </c>
      <c r="O51" t="str">
        <f t="shared" si="3"/>
        <v>已未付款次數(int DEFAULT 0)</v>
      </c>
    </row>
    <row r="52" spans="1:15" x14ac:dyDescent="0.25">
      <c r="A52">
        <v>51</v>
      </c>
      <c r="B52">
        <v>7</v>
      </c>
      <c r="C52" t="s">
        <v>206</v>
      </c>
      <c r="D52" s="6" t="s">
        <v>126</v>
      </c>
      <c r="E52" t="s">
        <v>170</v>
      </c>
      <c r="F52" t="s">
        <v>248</v>
      </c>
      <c r="G52" t="s">
        <v>267</v>
      </c>
      <c r="K52" t="str">
        <f t="shared" si="4"/>
        <v/>
      </c>
      <c r="L52" t="str">
        <f t="shared" si="5"/>
        <v>已未取貨次數 int DEFAULT 0  ,</v>
      </c>
      <c r="M52" t="str">
        <f t="shared" si="2"/>
        <v/>
      </c>
      <c r="O52" t="str">
        <f t="shared" si="3"/>
        <v>已未取貨次數(int DEFAULT 0)</v>
      </c>
    </row>
    <row r="53" spans="1:15" x14ac:dyDescent="0.25">
      <c r="A53">
        <v>52</v>
      </c>
      <c r="B53">
        <v>7</v>
      </c>
      <c r="C53" t="s">
        <v>206</v>
      </c>
      <c r="D53" s="6" t="s">
        <v>126</v>
      </c>
      <c r="E53" t="s">
        <v>23</v>
      </c>
      <c r="F53" t="s">
        <v>241</v>
      </c>
      <c r="K53" t="str">
        <f t="shared" si="4"/>
        <v/>
      </c>
      <c r="L53" t="str">
        <f t="shared" si="5"/>
        <v>備註 varchar(50)   );</v>
      </c>
      <c r="M53" t="str">
        <f t="shared" si="2"/>
        <v/>
      </c>
      <c r="O53" t="str">
        <f t="shared" si="3"/>
        <v>備註(varchar(50) )</v>
      </c>
    </row>
    <row r="54" spans="1:15" x14ac:dyDescent="0.25">
      <c r="A54">
        <v>53</v>
      </c>
      <c r="B54">
        <v>8</v>
      </c>
      <c r="C54" t="s">
        <v>205</v>
      </c>
      <c r="D54" s="6" t="s">
        <v>127</v>
      </c>
      <c r="E54" s="6" t="s">
        <v>127</v>
      </c>
      <c r="K54" t="str">
        <f t="shared" si="4"/>
        <v/>
      </c>
      <c r="L54" t="str">
        <f t="shared" si="5"/>
        <v>CREATE TABLE 訂購單(</v>
      </c>
      <c r="M54" t="str">
        <f t="shared" si="2"/>
        <v>DROP TABLE 訂購單;</v>
      </c>
      <c r="O54" t="str">
        <f t="shared" si="3"/>
        <v/>
      </c>
    </row>
    <row r="55" spans="1:15" x14ac:dyDescent="0.25">
      <c r="A55">
        <v>54</v>
      </c>
      <c r="B55">
        <v>8</v>
      </c>
      <c r="C55" t="s">
        <v>206</v>
      </c>
      <c r="D55" s="6" t="s">
        <v>127</v>
      </c>
      <c r="E55" t="s">
        <v>10</v>
      </c>
      <c r="F55" t="s">
        <v>242</v>
      </c>
      <c r="G55" t="s">
        <v>244</v>
      </c>
      <c r="I55" t="s">
        <v>264</v>
      </c>
      <c r="K55" t="str">
        <f t="shared" si="4"/>
        <v/>
      </c>
      <c r="L55" t="str">
        <f t="shared" si="5"/>
        <v>訂購單編號 int IDENTITY(10000,1)  PRIMARY KEY,</v>
      </c>
      <c r="M55" t="str">
        <f t="shared" si="2"/>
        <v/>
      </c>
      <c r="O55" t="str">
        <f t="shared" si="3"/>
        <v>訂購單編號(int IDENTITY(10000,1))</v>
      </c>
    </row>
    <row r="56" spans="1:15" x14ac:dyDescent="0.25">
      <c r="A56">
        <v>55</v>
      </c>
      <c r="B56">
        <v>8</v>
      </c>
      <c r="C56" t="s">
        <v>206</v>
      </c>
      <c r="D56" s="6" t="s">
        <v>127</v>
      </c>
      <c r="E56" t="s">
        <v>9</v>
      </c>
      <c r="F56" t="s">
        <v>242</v>
      </c>
      <c r="H56" t="s">
        <v>237</v>
      </c>
      <c r="J56" t="s">
        <v>278</v>
      </c>
      <c r="K56" t="str">
        <f t="shared" si="4"/>
        <v>ALTER TABLE 訂購單 ADD CONSTRAINT FK_訂購單經辦 FOREIGN KEY (經辦) REFERENCES 訂購人(訂購人編號);</v>
      </c>
      <c r="L56" t="e">
        <f>IF(C56="table","CREATE TABLE "&amp;E56&amp;"(",E56&amp;" "&amp;F56&amp;" "&amp;G56&amp;" "&amp;H56&amp;" "&amp;I56&amp;IF(#REF!="table",");",","))</f>
        <v>#REF!</v>
      </c>
      <c r="M56" t="str">
        <f t="shared" si="2"/>
        <v/>
      </c>
      <c r="O56" t="str">
        <f t="shared" si="3"/>
        <v>經辦(int )</v>
      </c>
    </row>
    <row r="57" spans="1:15" x14ac:dyDescent="0.25">
      <c r="A57">
        <v>57</v>
      </c>
      <c r="B57">
        <v>8</v>
      </c>
      <c r="C57" t="s">
        <v>206</v>
      </c>
      <c r="D57" s="6" t="s">
        <v>127</v>
      </c>
      <c r="E57" t="s">
        <v>260</v>
      </c>
      <c r="F57" t="s">
        <v>262</v>
      </c>
      <c r="G57" t="s">
        <v>271</v>
      </c>
      <c r="K57" t="str">
        <f t="shared" si="4"/>
        <v/>
      </c>
      <c r="L57" t="str">
        <f t="shared" si="5"/>
        <v>訂購日期 date DEFAULT GETDATE()  ,</v>
      </c>
      <c r="M57" t="str">
        <f t="shared" si="2"/>
        <v/>
      </c>
      <c r="O57" t="str">
        <f t="shared" si="3"/>
        <v>訂購日期(date DEFAULT GETDATE())</v>
      </c>
    </row>
    <row r="58" spans="1:15" x14ac:dyDescent="0.25">
      <c r="A58">
        <v>58</v>
      </c>
      <c r="B58">
        <v>8</v>
      </c>
      <c r="C58" t="s">
        <v>206</v>
      </c>
      <c r="D58" s="6" t="s">
        <v>127</v>
      </c>
      <c r="E58" t="s">
        <v>11</v>
      </c>
      <c r="F58" t="s">
        <v>250</v>
      </c>
      <c r="G58" s="14" t="s">
        <v>266</v>
      </c>
      <c r="K58" t="str">
        <f t="shared" si="4"/>
        <v/>
      </c>
      <c r="L58" t="str">
        <f t="shared" si="5"/>
        <v>訂購狀態 varchar(10) DEFAULT '訂購中'  ,</v>
      </c>
      <c r="M58" t="str">
        <f t="shared" si="2"/>
        <v/>
      </c>
      <c r="N58" t="s">
        <v>257</v>
      </c>
      <c r="O58" t="str">
        <f t="shared" si="3"/>
        <v>訂購狀態(varchar(10) DEFAULT '訂購中')</v>
      </c>
    </row>
    <row r="59" spans="1:15" x14ac:dyDescent="0.25">
      <c r="A59">
        <v>59</v>
      </c>
      <c r="B59">
        <v>8</v>
      </c>
      <c r="C59" t="s">
        <v>206</v>
      </c>
      <c r="D59" s="6" t="s">
        <v>127</v>
      </c>
      <c r="E59" t="s">
        <v>251</v>
      </c>
      <c r="F59" t="s">
        <v>240</v>
      </c>
      <c r="G59" t="s">
        <v>267</v>
      </c>
      <c r="K59" t="str">
        <f t="shared" si="4"/>
        <v/>
      </c>
      <c r="L59" t="str">
        <f t="shared" si="5"/>
        <v>訂購提交 bit DEFAULT 0  ,</v>
      </c>
      <c r="M59" t="str">
        <f t="shared" si="2"/>
        <v/>
      </c>
      <c r="O59" t="str">
        <f t="shared" si="3"/>
        <v>訂購提交(bit DEFAULT 0)</v>
      </c>
    </row>
    <row r="60" spans="1:15" x14ac:dyDescent="0.25">
      <c r="A60">
        <v>60</v>
      </c>
      <c r="B60">
        <v>8</v>
      </c>
      <c r="C60" t="s">
        <v>206</v>
      </c>
      <c r="D60" s="6" t="s">
        <v>127</v>
      </c>
      <c r="E60" t="s">
        <v>211</v>
      </c>
      <c r="F60" t="s">
        <v>240</v>
      </c>
      <c r="G60" t="s">
        <v>267</v>
      </c>
      <c r="K60" t="str">
        <f t="shared" si="4"/>
        <v/>
      </c>
      <c r="L60" t="str">
        <f t="shared" si="5"/>
        <v>已刪除 bit DEFAULT 0  ,</v>
      </c>
      <c r="M60" t="str">
        <f t="shared" si="2"/>
        <v/>
      </c>
      <c r="O60" t="str">
        <f t="shared" si="3"/>
        <v>已刪除(bit DEFAULT 0)</v>
      </c>
    </row>
    <row r="61" spans="1:15" x14ac:dyDescent="0.25">
      <c r="A61">
        <v>61</v>
      </c>
      <c r="B61">
        <v>8</v>
      </c>
      <c r="C61" t="s">
        <v>206</v>
      </c>
      <c r="D61" s="6" t="s">
        <v>127</v>
      </c>
      <c r="E61" t="s">
        <v>23</v>
      </c>
      <c r="F61" t="s">
        <v>241</v>
      </c>
      <c r="K61" t="str">
        <f t="shared" si="4"/>
        <v/>
      </c>
      <c r="L61" t="str">
        <f t="shared" si="5"/>
        <v>備註 varchar(50)   );</v>
      </c>
      <c r="M61" t="str">
        <f t="shared" si="2"/>
        <v/>
      </c>
      <c r="O61" t="str">
        <f t="shared" si="3"/>
        <v>備註(varchar(50) )</v>
      </c>
    </row>
    <row r="62" spans="1:15" x14ac:dyDescent="0.25">
      <c r="A62">
        <v>62</v>
      </c>
      <c r="B62">
        <v>9</v>
      </c>
      <c r="C62" t="s">
        <v>205</v>
      </c>
      <c r="D62" s="6" t="s">
        <v>128</v>
      </c>
      <c r="E62" s="6" t="s">
        <v>128</v>
      </c>
      <c r="K62" t="str">
        <f t="shared" si="4"/>
        <v/>
      </c>
      <c r="L62" t="str">
        <f t="shared" si="5"/>
        <v>CREATE TABLE 訂購單細項(</v>
      </c>
      <c r="M62" t="str">
        <f t="shared" si="2"/>
        <v>DROP TABLE 訂購單細項;</v>
      </c>
      <c r="O62" t="str">
        <f t="shared" si="3"/>
        <v/>
      </c>
    </row>
    <row r="63" spans="1:15" x14ac:dyDescent="0.25">
      <c r="A63">
        <v>63</v>
      </c>
      <c r="B63">
        <v>9</v>
      </c>
      <c r="C63" t="s">
        <v>206</v>
      </c>
      <c r="D63" s="6" t="s">
        <v>128</v>
      </c>
      <c r="E63" t="s">
        <v>10</v>
      </c>
      <c r="F63" t="s">
        <v>243</v>
      </c>
      <c r="H63" t="s">
        <v>237</v>
      </c>
      <c r="J63" t="s">
        <v>279</v>
      </c>
      <c r="K63" t="str">
        <f t="shared" si="4"/>
        <v>ALTER TABLE 訂購單細項 ADD CONSTRAINT FK_訂購單細項訂購單編號 FOREIGN KEY (訂購單編號) REFERENCES 訂購單(訂購單編號);</v>
      </c>
      <c r="L63" t="str">
        <f t="shared" si="5"/>
        <v>訂購單編號 int  not null ,</v>
      </c>
      <c r="M63" t="str">
        <f t="shared" si="2"/>
        <v/>
      </c>
      <c r="O63" t="str">
        <f t="shared" si="3"/>
        <v>訂購單編號(int )</v>
      </c>
    </row>
    <row r="64" spans="1:15" x14ac:dyDescent="0.25">
      <c r="A64">
        <v>64</v>
      </c>
      <c r="B64">
        <v>9</v>
      </c>
      <c r="C64" t="s">
        <v>206</v>
      </c>
      <c r="D64" s="6" t="s">
        <v>128</v>
      </c>
      <c r="E64" t="s">
        <v>31</v>
      </c>
      <c r="F64" t="s">
        <v>243</v>
      </c>
      <c r="G64" t="s">
        <v>244</v>
      </c>
      <c r="I64" t="s">
        <v>264</v>
      </c>
      <c r="K64" t="str">
        <f t="shared" si="4"/>
        <v/>
      </c>
      <c r="L64" t="str">
        <f t="shared" si="5"/>
        <v>訂購單細項編號 int IDENTITY(10000,1)  PRIMARY KEY,</v>
      </c>
      <c r="M64" t="str">
        <f t="shared" si="2"/>
        <v/>
      </c>
      <c r="O64" t="str">
        <f t="shared" si="3"/>
        <v>訂購單細項編號(int IDENTITY(10000,1))</v>
      </c>
    </row>
    <row r="65" spans="1:15" x14ac:dyDescent="0.25">
      <c r="A65">
        <v>65</v>
      </c>
      <c r="B65">
        <v>9</v>
      </c>
      <c r="C65" t="s">
        <v>206</v>
      </c>
      <c r="D65" s="6" t="s">
        <v>128</v>
      </c>
      <c r="E65" t="s">
        <v>0</v>
      </c>
      <c r="F65" t="s">
        <v>248</v>
      </c>
      <c r="H65" t="s">
        <v>237</v>
      </c>
      <c r="J65" t="s">
        <v>278</v>
      </c>
      <c r="K65" t="str">
        <f t="shared" si="4"/>
        <v>ALTER TABLE 訂購單細項 ADD CONSTRAINT FK_訂購單細項訂購人 FOREIGN KEY (訂購人) REFERENCES 訂購人(訂購人編號);</v>
      </c>
      <c r="L65" t="str">
        <f t="shared" si="5"/>
        <v>訂購人 int  not null ,</v>
      </c>
      <c r="M65" t="str">
        <f t="shared" si="2"/>
        <v/>
      </c>
      <c r="O65" t="str">
        <f t="shared" si="3"/>
        <v>訂購人(int )</v>
      </c>
    </row>
    <row r="66" spans="1:15" x14ac:dyDescent="0.25">
      <c r="A66">
        <v>66</v>
      </c>
      <c r="B66">
        <v>9</v>
      </c>
      <c r="C66" t="s">
        <v>206</v>
      </c>
      <c r="D66" s="6" t="s">
        <v>128</v>
      </c>
      <c r="E66" t="s">
        <v>22</v>
      </c>
      <c r="F66" t="s">
        <v>248</v>
      </c>
      <c r="H66" t="s">
        <v>237</v>
      </c>
      <c r="J66" t="s">
        <v>280</v>
      </c>
      <c r="K66" t="str">
        <f t="shared" si="4"/>
        <v>ALTER TABLE 訂購單細項 ADD CONSTRAINT FK_訂購單細項品名編號 FOREIGN KEY (品名編號) REFERENCES 菜單(品名編號);</v>
      </c>
      <c r="L66" t="str">
        <f t="shared" si="5"/>
        <v>品名編號 int  not null ,</v>
      </c>
      <c r="M66" t="str">
        <f t="shared" si="2"/>
        <v/>
      </c>
      <c r="O66" t="str">
        <f t="shared" si="3"/>
        <v>品名編號(int )</v>
      </c>
    </row>
    <row r="67" spans="1:15" x14ac:dyDescent="0.25">
      <c r="A67">
        <v>67</v>
      </c>
      <c r="B67">
        <v>9</v>
      </c>
      <c r="C67" t="s">
        <v>206</v>
      </c>
      <c r="D67" s="6" t="s">
        <v>128</v>
      </c>
      <c r="E67" t="s">
        <v>256</v>
      </c>
      <c r="F67" t="s">
        <v>242</v>
      </c>
      <c r="G67" t="s">
        <v>267</v>
      </c>
      <c r="K67" t="str">
        <f t="shared" si="4"/>
        <v/>
      </c>
      <c r="L67" t="str">
        <f t="shared" si="5"/>
        <v>訂購數量 int DEFAULT 0  ,</v>
      </c>
      <c r="M67" t="str">
        <f t="shared" ref="M67:M130" si="6">IF(C67="table","DROP TABLE "&amp;E67&amp;";","")</f>
        <v/>
      </c>
      <c r="O67" t="str">
        <f t="shared" si="3"/>
        <v>訂購數量(int DEFAULT 0)</v>
      </c>
    </row>
    <row r="68" spans="1:15" x14ac:dyDescent="0.25">
      <c r="A68">
        <v>68</v>
      </c>
      <c r="B68">
        <v>9</v>
      </c>
      <c r="C68" t="s">
        <v>206</v>
      </c>
      <c r="D68" s="6" t="s">
        <v>128</v>
      </c>
      <c r="E68" t="s">
        <v>2</v>
      </c>
      <c r="F68" t="s">
        <v>391</v>
      </c>
      <c r="G68" t="s">
        <v>267</v>
      </c>
      <c r="K68" t="str">
        <f t="shared" si="4"/>
        <v/>
      </c>
      <c r="L68" t="str">
        <f t="shared" si="5"/>
        <v>單價 int DEFAULT 0  ,</v>
      </c>
      <c r="M68" t="str">
        <f t="shared" si="6"/>
        <v/>
      </c>
      <c r="O68" t="str">
        <f t="shared" ref="O68:O131" si="7">IF(C68="field",E68&amp;"("&amp;F68&amp;" "&amp;G68&amp;")","")</f>
        <v>單價(int DEFAULT 0)</v>
      </c>
    </row>
    <row r="69" spans="1:15" x14ac:dyDescent="0.25">
      <c r="A69">
        <v>69</v>
      </c>
      <c r="B69">
        <v>9</v>
      </c>
      <c r="C69" t="s">
        <v>206</v>
      </c>
      <c r="D69" s="6" t="s">
        <v>128</v>
      </c>
      <c r="E69" t="s">
        <v>17</v>
      </c>
      <c r="F69" t="s">
        <v>263</v>
      </c>
      <c r="G69" t="s">
        <v>271</v>
      </c>
      <c r="K69" t="str">
        <f t="shared" si="4"/>
        <v/>
      </c>
      <c r="L69" t="str">
        <f t="shared" si="5"/>
        <v>訂購時間 datetime DEFAULT GETDATE()  ,</v>
      </c>
      <c r="M69" t="str">
        <f t="shared" si="6"/>
        <v/>
      </c>
      <c r="O69" t="str">
        <f t="shared" si="7"/>
        <v>訂購時間(datetime DEFAULT GETDATE())</v>
      </c>
    </row>
    <row r="70" spans="1:15" x14ac:dyDescent="0.25">
      <c r="A70">
        <v>70</v>
      </c>
      <c r="B70">
        <v>9</v>
      </c>
      <c r="C70" t="s">
        <v>206</v>
      </c>
      <c r="D70" s="6" t="s">
        <v>128</v>
      </c>
      <c r="E70" t="s">
        <v>154</v>
      </c>
      <c r="F70" t="s">
        <v>240</v>
      </c>
      <c r="G70" t="s">
        <v>267</v>
      </c>
      <c r="K70" t="str">
        <f t="shared" si="4"/>
        <v/>
      </c>
      <c r="L70" t="str">
        <f t="shared" si="5"/>
        <v>細項付款確認 bit DEFAULT 0  ,</v>
      </c>
      <c r="M70" t="str">
        <f t="shared" si="6"/>
        <v/>
      </c>
      <c r="O70" t="str">
        <f t="shared" si="7"/>
        <v>細項付款確認(bit DEFAULT 0)</v>
      </c>
    </row>
    <row r="71" spans="1:15" x14ac:dyDescent="0.25">
      <c r="A71">
        <v>71</v>
      </c>
      <c r="B71">
        <v>9</v>
      </c>
      <c r="C71" t="s">
        <v>206</v>
      </c>
      <c r="D71" s="6" t="s">
        <v>128</v>
      </c>
      <c r="E71" t="s">
        <v>212</v>
      </c>
      <c r="F71" t="s">
        <v>240</v>
      </c>
      <c r="G71" t="s">
        <v>267</v>
      </c>
      <c r="K71" t="str">
        <f t="shared" si="4"/>
        <v/>
      </c>
      <c r="L71" t="str">
        <f t="shared" si="5"/>
        <v>已刪除 bit DEFAULT 0  ,</v>
      </c>
      <c r="M71" t="str">
        <f t="shared" si="6"/>
        <v/>
      </c>
      <c r="O71" t="str">
        <f t="shared" si="7"/>
        <v>已刪除(bit DEFAULT 0)</v>
      </c>
    </row>
    <row r="72" spans="1:15" x14ac:dyDescent="0.25">
      <c r="A72">
        <v>72</v>
      </c>
      <c r="B72">
        <v>9</v>
      </c>
      <c r="C72" t="s">
        <v>206</v>
      </c>
      <c r="D72" s="6" t="s">
        <v>128</v>
      </c>
      <c r="E72" t="s">
        <v>23</v>
      </c>
      <c r="F72" t="s">
        <v>241</v>
      </c>
      <c r="K72" t="str">
        <f t="shared" si="4"/>
        <v/>
      </c>
      <c r="L72" t="str">
        <f t="shared" si="5"/>
        <v>備註 varchar(50)   );</v>
      </c>
      <c r="M72" t="str">
        <f t="shared" si="6"/>
        <v/>
      </c>
      <c r="O72" t="str">
        <f t="shared" si="7"/>
        <v>備註(varchar(50) )</v>
      </c>
    </row>
    <row r="73" spans="1:15" x14ac:dyDescent="0.25">
      <c r="A73">
        <v>73</v>
      </c>
      <c r="B73">
        <v>10</v>
      </c>
      <c r="C73" t="s">
        <v>205</v>
      </c>
      <c r="D73" s="6" t="s">
        <v>129</v>
      </c>
      <c r="E73" s="6" t="s">
        <v>129</v>
      </c>
      <c r="K73" t="str">
        <f t="shared" si="4"/>
        <v/>
      </c>
      <c r="L73" t="str">
        <f t="shared" si="5"/>
        <v>CREATE TABLE 退訂單(</v>
      </c>
      <c r="M73" t="str">
        <f t="shared" si="6"/>
        <v>DROP TABLE 退訂單;</v>
      </c>
      <c r="O73" t="str">
        <f t="shared" si="7"/>
        <v/>
      </c>
    </row>
    <row r="74" spans="1:15" x14ac:dyDescent="0.25">
      <c r="A74">
        <v>74</v>
      </c>
      <c r="B74">
        <v>10</v>
      </c>
      <c r="C74" t="s">
        <v>206</v>
      </c>
      <c r="D74" s="6" t="s">
        <v>129</v>
      </c>
      <c r="E74" t="s">
        <v>12</v>
      </c>
      <c r="F74" t="s">
        <v>243</v>
      </c>
      <c r="G74" t="s">
        <v>244</v>
      </c>
      <c r="I74" t="s">
        <v>264</v>
      </c>
      <c r="K74" t="str">
        <f t="shared" si="4"/>
        <v/>
      </c>
      <c r="L74" t="str">
        <f t="shared" si="5"/>
        <v>退訂單編號 int IDENTITY(10000,1)  PRIMARY KEY,</v>
      </c>
      <c r="M74" t="str">
        <f t="shared" si="6"/>
        <v/>
      </c>
      <c r="O74" t="str">
        <f t="shared" si="7"/>
        <v>退訂單編號(int IDENTITY(10000,1))</v>
      </c>
    </row>
    <row r="75" spans="1:15" x14ac:dyDescent="0.25">
      <c r="A75">
        <v>75</v>
      </c>
      <c r="B75">
        <v>10</v>
      </c>
      <c r="C75" t="s">
        <v>206</v>
      </c>
      <c r="D75" s="6" t="s">
        <v>129</v>
      </c>
      <c r="E75" t="s">
        <v>10</v>
      </c>
      <c r="F75" t="s">
        <v>242</v>
      </c>
      <c r="H75" t="s">
        <v>237</v>
      </c>
      <c r="J75" t="s">
        <v>279</v>
      </c>
      <c r="K75" t="str">
        <f t="shared" ref="K75:K137" si="8">IF(J75&lt;&gt;"","ALTER TABLE "&amp;D75&amp;" ADD CONSTRAINT"&amp;" FK_"&amp;D75&amp;E75&amp;" FOREIGN KEY ("&amp;E75&amp;") REFERENCES "&amp;J75&amp;";","")</f>
        <v>ALTER TABLE 退訂單 ADD CONSTRAINT FK_退訂單訂購單編號 FOREIGN KEY (訂購單編號) REFERENCES 訂購單(訂購單編號);</v>
      </c>
      <c r="L75" t="str">
        <f t="shared" si="5"/>
        <v>訂購單編號 int  not null ,</v>
      </c>
      <c r="M75" t="str">
        <f t="shared" si="6"/>
        <v/>
      </c>
      <c r="O75" t="str">
        <f t="shared" si="7"/>
        <v>訂購單編號(int )</v>
      </c>
    </row>
    <row r="76" spans="1:15" x14ac:dyDescent="0.25">
      <c r="A76">
        <v>76</v>
      </c>
      <c r="B76">
        <v>10</v>
      </c>
      <c r="C76" t="s">
        <v>206</v>
      </c>
      <c r="D76" s="6" t="s">
        <v>129</v>
      </c>
      <c r="E76" t="s">
        <v>9</v>
      </c>
      <c r="F76" t="s">
        <v>242</v>
      </c>
      <c r="H76" t="s">
        <v>237</v>
      </c>
      <c r="J76" t="s">
        <v>278</v>
      </c>
      <c r="K76" t="str">
        <f t="shared" si="8"/>
        <v>ALTER TABLE 退訂單 ADD CONSTRAINT FK_退訂單經辦 FOREIGN KEY (經辦) REFERENCES 訂購人(訂購人編號);</v>
      </c>
      <c r="L76" t="str">
        <f t="shared" si="5"/>
        <v>經辦 int  not null ,</v>
      </c>
      <c r="M76" t="str">
        <f t="shared" si="6"/>
        <v/>
      </c>
      <c r="O76" t="str">
        <f t="shared" si="7"/>
        <v>經辦(int )</v>
      </c>
    </row>
    <row r="77" spans="1:15" x14ac:dyDescent="0.25">
      <c r="A77">
        <v>77</v>
      </c>
      <c r="B77">
        <v>10</v>
      </c>
      <c r="C77" t="s">
        <v>206</v>
      </c>
      <c r="D77" s="6" t="s">
        <v>129</v>
      </c>
      <c r="E77" t="s">
        <v>259</v>
      </c>
      <c r="F77" t="s">
        <v>262</v>
      </c>
      <c r="G77" t="s">
        <v>271</v>
      </c>
      <c r="K77" t="str">
        <f t="shared" si="8"/>
        <v/>
      </c>
      <c r="L77" t="str">
        <f t="shared" si="5"/>
        <v>退訂日期 date DEFAULT GETDATE()  ,</v>
      </c>
      <c r="M77" t="str">
        <f t="shared" si="6"/>
        <v/>
      </c>
      <c r="O77" t="str">
        <f t="shared" si="7"/>
        <v>退訂日期(date DEFAULT GETDATE())</v>
      </c>
    </row>
    <row r="78" spans="1:15" x14ac:dyDescent="0.25">
      <c r="A78">
        <v>78</v>
      </c>
      <c r="B78">
        <v>10</v>
      </c>
      <c r="C78" t="s">
        <v>206</v>
      </c>
      <c r="D78" s="6" t="s">
        <v>129</v>
      </c>
      <c r="E78" t="s">
        <v>157</v>
      </c>
      <c r="F78" t="s">
        <v>241</v>
      </c>
      <c r="H78" t="s">
        <v>237</v>
      </c>
      <c r="K78" t="str">
        <f t="shared" si="8"/>
        <v/>
      </c>
      <c r="L78" t="str">
        <f t="shared" si="5"/>
        <v>退訂原因 varchar(50)  not null ,</v>
      </c>
      <c r="M78" t="str">
        <f t="shared" si="6"/>
        <v/>
      </c>
      <c r="O78" t="str">
        <f t="shared" si="7"/>
        <v>退訂原因(varchar(50) )</v>
      </c>
    </row>
    <row r="79" spans="1:15" x14ac:dyDescent="0.25">
      <c r="A79">
        <v>79</v>
      </c>
      <c r="B79">
        <v>10</v>
      </c>
      <c r="C79" t="s">
        <v>206</v>
      </c>
      <c r="D79" s="6" t="s">
        <v>129</v>
      </c>
      <c r="E79" t="s">
        <v>255</v>
      </c>
      <c r="F79" t="s">
        <v>240</v>
      </c>
      <c r="G79" t="s">
        <v>267</v>
      </c>
      <c r="K79" t="str">
        <f t="shared" si="8"/>
        <v/>
      </c>
      <c r="L79" t="str">
        <f t="shared" si="5"/>
        <v>退款提交 bit DEFAULT 0  ,</v>
      </c>
      <c r="M79" t="str">
        <f t="shared" si="6"/>
        <v/>
      </c>
      <c r="O79" t="str">
        <f t="shared" si="7"/>
        <v>退款提交(bit DEFAULT 0)</v>
      </c>
    </row>
    <row r="80" spans="1:15" x14ac:dyDescent="0.25">
      <c r="A80">
        <v>80</v>
      </c>
      <c r="B80">
        <v>10</v>
      </c>
      <c r="C80" t="s">
        <v>206</v>
      </c>
      <c r="D80" s="6" t="s">
        <v>129</v>
      </c>
      <c r="E80" t="s">
        <v>254</v>
      </c>
      <c r="F80" t="s">
        <v>240</v>
      </c>
      <c r="G80" t="s">
        <v>267</v>
      </c>
      <c r="K80" t="str">
        <f t="shared" si="8"/>
        <v/>
      </c>
      <c r="L80" t="str">
        <f t="shared" si="5"/>
        <v>退訂提交 bit DEFAULT 0  ,</v>
      </c>
      <c r="M80" t="str">
        <f t="shared" si="6"/>
        <v/>
      </c>
      <c r="O80" t="str">
        <f t="shared" si="7"/>
        <v>退訂提交(bit DEFAULT 0)</v>
      </c>
    </row>
    <row r="81" spans="1:15" x14ac:dyDescent="0.25">
      <c r="A81">
        <v>81</v>
      </c>
      <c r="B81">
        <v>10</v>
      </c>
      <c r="C81" t="s">
        <v>206</v>
      </c>
      <c r="D81" s="6" t="s">
        <v>129</v>
      </c>
      <c r="E81" t="s">
        <v>23</v>
      </c>
      <c r="F81" t="s">
        <v>241</v>
      </c>
      <c r="K81" t="str">
        <f t="shared" si="8"/>
        <v/>
      </c>
      <c r="L81" t="str">
        <f t="shared" si="5"/>
        <v>備註 varchar(50)   );</v>
      </c>
      <c r="M81" t="str">
        <f t="shared" si="6"/>
        <v/>
      </c>
      <c r="O81" t="str">
        <f t="shared" si="7"/>
        <v>備註(varchar(50) )</v>
      </c>
    </row>
    <row r="82" spans="1:15" x14ac:dyDescent="0.25">
      <c r="A82">
        <v>82</v>
      </c>
      <c r="B82">
        <v>11</v>
      </c>
      <c r="C82" t="s">
        <v>205</v>
      </c>
      <c r="D82" s="6" t="s">
        <v>130</v>
      </c>
      <c r="E82" s="6" t="s">
        <v>130</v>
      </c>
      <c r="K82" t="str">
        <f t="shared" si="8"/>
        <v/>
      </c>
      <c r="L82" t="str">
        <f t="shared" si="5"/>
        <v>CREATE TABLE 退訂單細項(</v>
      </c>
      <c r="M82" t="str">
        <f t="shared" si="6"/>
        <v>DROP TABLE 退訂單細項;</v>
      </c>
      <c r="O82" t="str">
        <f t="shared" si="7"/>
        <v/>
      </c>
    </row>
    <row r="83" spans="1:15" x14ac:dyDescent="0.25">
      <c r="A83">
        <v>83</v>
      </c>
      <c r="B83">
        <v>11</v>
      </c>
      <c r="C83" t="s">
        <v>206</v>
      </c>
      <c r="D83" s="6" t="s">
        <v>130</v>
      </c>
      <c r="E83" t="s">
        <v>12</v>
      </c>
      <c r="F83" t="s">
        <v>248</v>
      </c>
      <c r="H83" t="s">
        <v>237</v>
      </c>
      <c r="J83" t="s">
        <v>288</v>
      </c>
      <c r="K83" t="str">
        <f t="shared" si="8"/>
        <v>ALTER TABLE 退訂單細項 ADD CONSTRAINT FK_退訂單細項退訂單編號 FOREIGN KEY (退訂單編號) REFERENCES 退訂單(退訂單編號);</v>
      </c>
      <c r="L83" t="str">
        <f t="shared" si="5"/>
        <v>退訂單編號 int  not null ,</v>
      </c>
      <c r="M83" t="str">
        <f t="shared" si="6"/>
        <v/>
      </c>
      <c r="O83" t="str">
        <f t="shared" si="7"/>
        <v>退訂單編號(int )</v>
      </c>
    </row>
    <row r="84" spans="1:15" x14ac:dyDescent="0.25">
      <c r="A84">
        <v>84</v>
      </c>
      <c r="B84">
        <v>11</v>
      </c>
      <c r="C84" t="s">
        <v>206</v>
      </c>
      <c r="D84" s="6" t="s">
        <v>130</v>
      </c>
      <c r="E84" t="s">
        <v>32</v>
      </c>
      <c r="F84" t="s">
        <v>245</v>
      </c>
      <c r="G84" t="s">
        <v>244</v>
      </c>
      <c r="I84" t="s">
        <v>264</v>
      </c>
      <c r="K84" t="str">
        <f t="shared" si="8"/>
        <v/>
      </c>
      <c r="L84" t="str">
        <f t="shared" si="5"/>
        <v>退訂單細項編號 int IDENTITY(10000,1)  PRIMARY KEY,</v>
      </c>
      <c r="M84" t="str">
        <f t="shared" si="6"/>
        <v/>
      </c>
      <c r="O84" t="str">
        <f t="shared" si="7"/>
        <v>退訂單細項編號(int IDENTITY(10000,1))</v>
      </c>
    </row>
    <row r="85" spans="1:15" x14ac:dyDescent="0.25">
      <c r="A85">
        <v>85</v>
      </c>
      <c r="B85">
        <v>11</v>
      </c>
      <c r="C85" t="s">
        <v>206</v>
      </c>
      <c r="D85" s="6" t="s">
        <v>130</v>
      </c>
      <c r="E85" t="s">
        <v>31</v>
      </c>
      <c r="F85" t="s">
        <v>248</v>
      </c>
      <c r="H85" t="s">
        <v>237</v>
      </c>
      <c r="J85" t="s">
        <v>284</v>
      </c>
      <c r="K85" t="str">
        <f t="shared" si="8"/>
        <v>ALTER TABLE 退訂單細項 ADD CONSTRAINT FK_退訂單細項訂購單細項編號 FOREIGN KEY (訂購單細項編號) REFERENCES 訂購單細項(訂購單細項編號);</v>
      </c>
      <c r="L85" t="str">
        <f t="shared" si="5"/>
        <v>訂購單細項編號 int  not null ,</v>
      </c>
      <c r="M85" t="str">
        <f t="shared" si="6"/>
        <v/>
      </c>
      <c r="O85" t="str">
        <f t="shared" si="7"/>
        <v>訂購單細項編號(int )</v>
      </c>
    </row>
    <row r="86" spans="1:15" x14ac:dyDescent="0.25">
      <c r="A86">
        <v>86</v>
      </c>
      <c r="B86">
        <v>11</v>
      </c>
      <c r="C86" t="s">
        <v>206</v>
      </c>
      <c r="D86" s="6" t="s">
        <v>130</v>
      </c>
      <c r="E86" t="s">
        <v>0</v>
      </c>
      <c r="F86" t="s">
        <v>248</v>
      </c>
      <c r="H86" t="s">
        <v>237</v>
      </c>
      <c r="J86" t="s">
        <v>278</v>
      </c>
      <c r="K86" t="str">
        <f t="shared" si="8"/>
        <v>ALTER TABLE 退訂單細項 ADD CONSTRAINT FK_退訂單細項訂購人 FOREIGN KEY (訂購人) REFERENCES 訂購人(訂購人編號);</v>
      </c>
      <c r="L86" t="str">
        <f t="shared" si="5"/>
        <v>訂購人 int  not null ,</v>
      </c>
      <c r="M86" t="str">
        <f t="shared" si="6"/>
        <v/>
      </c>
      <c r="O86" t="str">
        <f t="shared" si="7"/>
        <v>訂購人(int )</v>
      </c>
    </row>
    <row r="87" spans="1:15" x14ac:dyDescent="0.25">
      <c r="A87">
        <v>87</v>
      </c>
      <c r="B87">
        <v>11</v>
      </c>
      <c r="C87" t="s">
        <v>206</v>
      </c>
      <c r="D87" s="6" t="s">
        <v>130</v>
      </c>
      <c r="E87" t="s">
        <v>22</v>
      </c>
      <c r="F87" t="s">
        <v>248</v>
      </c>
      <c r="H87" t="s">
        <v>237</v>
      </c>
      <c r="J87" t="s">
        <v>280</v>
      </c>
      <c r="K87" t="str">
        <f t="shared" si="8"/>
        <v>ALTER TABLE 退訂單細項 ADD CONSTRAINT FK_退訂單細項品名編號 FOREIGN KEY (品名編號) REFERENCES 菜單(品名編號);</v>
      </c>
      <c r="L87" t="str">
        <f t="shared" si="5"/>
        <v>品名編號 int  not null ,</v>
      </c>
      <c r="M87" t="str">
        <f t="shared" si="6"/>
        <v/>
      </c>
      <c r="O87" t="str">
        <f t="shared" si="7"/>
        <v>品名編號(int )</v>
      </c>
    </row>
    <row r="88" spans="1:15" x14ac:dyDescent="0.25">
      <c r="A88">
        <v>88</v>
      </c>
      <c r="B88">
        <v>11</v>
      </c>
      <c r="C88" t="s">
        <v>206</v>
      </c>
      <c r="D88" s="6" t="s">
        <v>130</v>
      </c>
      <c r="E88" t="s">
        <v>35</v>
      </c>
      <c r="F88" t="s">
        <v>242</v>
      </c>
      <c r="G88" t="s">
        <v>267</v>
      </c>
      <c r="K88" t="str">
        <f t="shared" si="8"/>
        <v/>
      </c>
      <c r="L88" t="str">
        <f t="shared" si="5"/>
        <v>退訂數量 int DEFAULT 0  ,</v>
      </c>
      <c r="M88" t="str">
        <f t="shared" si="6"/>
        <v/>
      </c>
      <c r="O88" t="str">
        <f t="shared" si="7"/>
        <v>退訂數量(int DEFAULT 0)</v>
      </c>
    </row>
    <row r="89" spans="1:15" x14ac:dyDescent="0.25">
      <c r="A89">
        <v>89</v>
      </c>
      <c r="B89">
        <v>11</v>
      </c>
      <c r="C89" t="s">
        <v>206</v>
      </c>
      <c r="D89" s="6" t="s">
        <v>130</v>
      </c>
      <c r="E89" t="s">
        <v>2</v>
      </c>
      <c r="F89" t="s">
        <v>391</v>
      </c>
      <c r="H89" t="s">
        <v>237</v>
      </c>
      <c r="K89" t="str">
        <f t="shared" si="8"/>
        <v/>
      </c>
      <c r="L89" t="str">
        <f t="shared" si="5"/>
        <v>單價 int  not null ,</v>
      </c>
      <c r="M89" t="str">
        <f t="shared" si="6"/>
        <v/>
      </c>
      <c r="O89" t="str">
        <f t="shared" si="7"/>
        <v>單價(int )</v>
      </c>
    </row>
    <row r="90" spans="1:15" x14ac:dyDescent="0.25">
      <c r="A90">
        <v>90</v>
      </c>
      <c r="B90">
        <v>11</v>
      </c>
      <c r="C90" t="s">
        <v>206</v>
      </c>
      <c r="D90" s="6" t="s">
        <v>130</v>
      </c>
      <c r="E90" t="s">
        <v>158</v>
      </c>
      <c r="F90" t="s">
        <v>391</v>
      </c>
      <c r="G90" t="s">
        <v>267</v>
      </c>
      <c r="K90" t="str">
        <f t="shared" si="8"/>
        <v/>
      </c>
      <c r="L90" t="str">
        <f t="shared" si="5"/>
        <v>退款金額小計 int DEFAULT 0  ,</v>
      </c>
      <c r="M90" t="str">
        <f t="shared" si="6"/>
        <v/>
      </c>
      <c r="O90" t="str">
        <f t="shared" si="7"/>
        <v>退款金額小計(int DEFAULT 0)</v>
      </c>
    </row>
    <row r="91" spans="1:15" x14ac:dyDescent="0.25">
      <c r="A91">
        <v>91</v>
      </c>
      <c r="B91">
        <v>11</v>
      </c>
      <c r="C91" t="s">
        <v>206</v>
      </c>
      <c r="D91" s="6" t="s">
        <v>130</v>
      </c>
      <c r="E91" t="s">
        <v>155</v>
      </c>
      <c r="F91" t="s">
        <v>258</v>
      </c>
      <c r="G91" t="s">
        <v>267</v>
      </c>
      <c r="K91" t="str">
        <f t="shared" si="8"/>
        <v/>
      </c>
      <c r="L91" t="str">
        <f t="shared" si="5"/>
        <v>細項退款確認 bit DEFAULT 0  ,</v>
      </c>
      <c r="M91" t="str">
        <f t="shared" si="6"/>
        <v/>
      </c>
      <c r="O91" t="str">
        <f t="shared" si="7"/>
        <v>細項退款確認(bit DEFAULT 0)</v>
      </c>
    </row>
    <row r="92" spans="1:15" x14ac:dyDescent="0.25">
      <c r="A92">
        <v>92</v>
      </c>
      <c r="B92">
        <v>11</v>
      </c>
      <c r="C92" t="s">
        <v>206</v>
      </c>
      <c r="D92" s="6" t="s">
        <v>130</v>
      </c>
      <c r="E92" t="s">
        <v>18</v>
      </c>
      <c r="F92" t="s">
        <v>263</v>
      </c>
      <c r="G92" t="s">
        <v>271</v>
      </c>
      <c r="K92" t="str">
        <f t="shared" si="8"/>
        <v/>
      </c>
      <c r="L92" t="str">
        <f t="shared" si="5"/>
        <v>退款時間 datetime DEFAULT GETDATE()  ,</v>
      </c>
      <c r="M92" t="str">
        <f t="shared" si="6"/>
        <v/>
      </c>
      <c r="O92" t="str">
        <f t="shared" si="7"/>
        <v>退款時間(datetime DEFAULT GETDATE())</v>
      </c>
    </row>
    <row r="93" spans="1:15" x14ac:dyDescent="0.25">
      <c r="A93">
        <v>93</v>
      </c>
      <c r="B93">
        <v>11</v>
      </c>
      <c r="C93" t="s">
        <v>206</v>
      </c>
      <c r="D93" s="6" t="s">
        <v>130</v>
      </c>
      <c r="E93" t="s">
        <v>23</v>
      </c>
      <c r="F93" t="s">
        <v>241</v>
      </c>
      <c r="K93" t="str">
        <f t="shared" si="8"/>
        <v/>
      </c>
      <c r="L93" t="str">
        <f t="shared" si="5"/>
        <v>備註 varchar(50)   );</v>
      </c>
      <c r="M93" t="str">
        <f t="shared" si="6"/>
        <v/>
      </c>
      <c r="O93" t="str">
        <f t="shared" si="7"/>
        <v>備註(varchar(50) )</v>
      </c>
    </row>
    <row r="94" spans="1:15" x14ac:dyDescent="0.25">
      <c r="A94">
        <v>94</v>
      </c>
      <c r="B94">
        <v>12</v>
      </c>
      <c r="C94" t="s">
        <v>205</v>
      </c>
      <c r="D94" s="6" t="s">
        <v>131</v>
      </c>
      <c r="E94" s="6" t="s">
        <v>131</v>
      </c>
      <c r="K94" t="str">
        <f t="shared" si="8"/>
        <v/>
      </c>
      <c r="L94" t="str">
        <f t="shared" si="5"/>
        <v>CREATE TABLE 收貨單(</v>
      </c>
      <c r="M94" t="str">
        <f t="shared" si="6"/>
        <v>DROP TABLE 收貨單;</v>
      </c>
      <c r="O94" t="str">
        <f t="shared" si="7"/>
        <v/>
      </c>
    </row>
    <row r="95" spans="1:15" x14ac:dyDescent="0.25">
      <c r="A95">
        <v>95</v>
      </c>
      <c r="B95">
        <v>12</v>
      </c>
      <c r="C95" t="s">
        <v>206</v>
      </c>
      <c r="D95" s="6" t="s">
        <v>131</v>
      </c>
      <c r="E95" t="s">
        <v>24</v>
      </c>
      <c r="F95" t="s">
        <v>248</v>
      </c>
      <c r="G95" t="s">
        <v>244</v>
      </c>
      <c r="I95" t="s">
        <v>264</v>
      </c>
      <c r="K95" t="str">
        <f t="shared" si="8"/>
        <v/>
      </c>
      <c r="L95" t="str">
        <f t="shared" si="5"/>
        <v>收貨單編號 int IDENTITY(10000,1)  PRIMARY KEY,</v>
      </c>
      <c r="M95" t="str">
        <f t="shared" si="6"/>
        <v/>
      </c>
      <c r="O95" t="str">
        <f t="shared" si="7"/>
        <v>收貨單編號(int IDENTITY(10000,1))</v>
      </c>
    </row>
    <row r="96" spans="1:15" x14ac:dyDescent="0.25">
      <c r="A96">
        <v>96</v>
      </c>
      <c r="B96">
        <v>12</v>
      </c>
      <c r="C96" t="s">
        <v>206</v>
      </c>
      <c r="D96" s="6" t="s">
        <v>131</v>
      </c>
      <c r="E96" t="s">
        <v>10</v>
      </c>
      <c r="F96" t="s">
        <v>248</v>
      </c>
      <c r="H96" t="s">
        <v>237</v>
      </c>
      <c r="J96" t="s">
        <v>279</v>
      </c>
      <c r="K96" t="str">
        <f t="shared" si="8"/>
        <v>ALTER TABLE 收貨單 ADD CONSTRAINT FK_收貨單訂購單編號 FOREIGN KEY (訂購單編號) REFERENCES 訂購單(訂購單編號);</v>
      </c>
      <c r="L96" t="str">
        <f t="shared" si="5"/>
        <v>訂購單編號 int  not null ,</v>
      </c>
      <c r="M96" t="str">
        <f t="shared" si="6"/>
        <v/>
      </c>
      <c r="O96" t="str">
        <f t="shared" si="7"/>
        <v>訂購單編號(int )</v>
      </c>
    </row>
    <row r="97" spans="1:15" x14ac:dyDescent="0.25">
      <c r="A97">
        <v>97</v>
      </c>
      <c r="B97">
        <v>12</v>
      </c>
      <c r="C97" t="s">
        <v>206</v>
      </c>
      <c r="D97" s="6" t="s">
        <v>131</v>
      </c>
      <c r="E97" t="s">
        <v>9</v>
      </c>
      <c r="F97" t="s">
        <v>242</v>
      </c>
      <c r="H97" t="s">
        <v>237</v>
      </c>
      <c r="J97" t="s">
        <v>278</v>
      </c>
      <c r="K97" t="str">
        <f t="shared" si="8"/>
        <v>ALTER TABLE 收貨單 ADD CONSTRAINT FK_收貨單經辦 FOREIGN KEY (經辦) REFERENCES 訂購人(訂購人編號);</v>
      </c>
      <c r="L97" t="str">
        <f t="shared" ref="L97:L137" si="9">IF(C97="table","CREATE TABLE "&amp;E97&amp;"(",E97&amp;" "&amp;F97&amp;" "&amp;G97&amp;" "&amp;H97&amp;" "&amp;I97&amp;IF(C98="table",");",","))</f>
        <v>經辦 int  not null ,</v>
      </c>
      <c r="M97" t="str">
        <f t="shared" si="6"/>
        <v/>
      </c>
      <c r="O97" t="str">
        <f t="shared" si="7"/>
        <v>經辦(int )</v>
      </c>
    </row>
    <row r="98" spans="1:15" x14ac:dyDescent="0.25">
      <c r="A98">
        <v>98</v>
      </c>
      <c r="B98">
        <v>12</v>
      </c>
      <c r="C98" t="s">
        <v>206</v>
      </c>
      <c r="D98" s="6" t="s">
        <v>131</v>
      </c>
      <c r="E98" t="s">
        <v>14</v>
      </c>
      <c r="F98" t="s">
        <v>262</v>
      </c>
      <c r="G98" t="s">
        <v>272</v>
      </c>
      <c r="K98" t="str">
        <f t="shared" si="8"/>
        <v/>
      </c>
      <c r="L98" t="str">
        <f t="shared" si="9"/>
        <v>取貨日期 date DEFAULT GETDATE()  ,</v>
      </c>
      <c r="M98" t="str">
        <f t="shared" si="6"/>
        <v/>
      </c>
      <c r="O98" t="str">
        <f t="shared" si="7"/>
        <v>取貨日期(date DEFAULT GETDATE())</v>
      </c>
    </row>
    <row r="99" spans="1:15" x14ac:dyDescent="0.25">
      <c r="A99">
        <v>99</v>
      </c>
      <c r="B99">
        <v>12</v>
      </c>
      <c r="C99" t="s">
        <v>206</v>
      </c>
      <c r="D99" s="6" t="s">
        <v>131</v>
      </c>
      <c r="E99" t="s">
        <v>253</v>
      </c>
      <c r="F99" t="s">
        <v>240</v>
      </c>
      <c r="G99" t="s">
        <v>267</v>
      </c>
      <c r="K99" t="str">
        <f t="shared" si="8"/>
        <v/>
      </c>
      <c r="L99" t="str">
        <f t="shared" si="9"/>
        <v>收貨提交 bit DEFAULT 0  ,</v>
      </c>
      <c r="M99" t="str">
        <f t="shared" si="6"/>
        <v/>
      </c>
      <c r="O99" t="str">
        <f t="shared" si="7"/>
        <v>收貨提交(bit DEFAULT 0)</v>
      </c>
    </row>
    <row r="100" spans="1:15" x14ac:dyDescent="0.25">
      <c r="A100">
        <v>100</v>
      </c>
      <c r="B100">
        <v>12</v>
      </c>
      <c r="C100" t="s">
        <v>206</v>
      </c>
      <c r="D100" s="6" t="s">
        <v>131</v>
      </c>
      <c r="E100" t="s">
        <v>23</v>
      </c>
      <c r="F100" t="s">
        <v>241</v>
      </c>
      <c r="K100" t="str">
        <f t="shared" si="8"/>
        <v/>
      </c>
      <c r="L100" t="str">
        <f t="shared" si="9"/>
        <v>備註 varchar(50)   );</v>
      </c>
      <c r="M100" t="str">
        <f t="shared" si="6"/>
        <v/>
      </c>
      <c r="O100" t="str">
        <f t="shared" si="7"/>
        <v>備註(varchar(50) )</v>
      </c>
    </row>
    <row r="101" spans="1:15" x14ac:dyDescent="0.25">
      <c r="A101">
        <v>101</v>
      </c>
      <c r="B101">
        <v>13</v>
      </c>
      <c r="C101" t="s">
        <v>205</v>
      </c>
      <c r="D101" s="6" t="s">
        <v>132</v>
      </c>
      <c r="E101" s="6" t="s">
        <v>132</v>
      </c>
      <c r="K101" t="str">
        <f t="shared" si="8"/>
        <v/>
      </c>
      <c r="L101" t="str">
        <f t="shared" si="9"/>
        <v>CREATE TABLE 收貨單細項(</v>
      </c>
      <c r="M101" t="str">
        <f t="shared" si="6"/>
        <v>DROP TABLE 收貨單細項;</v>
      </c>
      <c r="O101" t="str">
        <f t="shared" si="7"/>
        <v/>
      </c>
    </row>
    <row r="102" spans="1:15" x14ac:dyDescent="0.25">
      <c r="A102">
        <v>102</v>
      </c>
      <c r="B102">
        <v>13</v>
      </c>
      <c r="C102" t="s">
        <v>206</v>
      </c>
      <c r="D102" s="6" t="s">
        <v>132</v>
      </c>
      <c r="E102" t="s">
        <v>24</v>
      </c>
      <c r="F102" t="s">
        <v>248</v>
      </c>
      <c r="H102" t="s">
        <v>237</v>
      </c>
      <c r="J102" t="s">
        <v>275</v>
      </c>
      <c r="K102" t="str">
        <f t="shared" si="8"/>
        <v>ALTER TABLE 收貨單細項 ADD CONSTRAINT FK_收貨單細項收貨單編號 FOREIGN KEY (收貨單編號) REFERENCES 收貨單(收貨單編號);</v>
      </c>
      <c r="L102" t="str">
        <f t="shared" si="9"/>
        <v>收貨單編號 int  not null ,</v>
      </c>
      <c r="M102" t="str">
        <f t="shared" si="6"/>
        <v/>
      </c>
      <c r="O102" t="str">
        <f t="shared" si="7"/>
        <v>收貨單編號(int )</v>
      </c>
    </row>
    <row r="103" spans="1:15" x14ac:dyDescent="0.25">
      <c r="A103">
        <v>103</v>
      </c>
      <c r="B103">
        <v>13</v>
      </c>
      <c r="C103" t="s">
        <v>206</v>
      </c>
      <c r="D103" s="6" t="s">
        <v>132</v>
      </c>
      <c r="E103" t="s">
        <v>33</v>
      </c>
      <c r="F103" t="s">
        <v>248</v>
      </c>
      <c r="G103" t="s">
        <v>244</v>
      </c>
      <c r="I103" t="s">
        <v>264</v>
      </c>
      <c r="K103" t="str">
        <f t="shared" si="8"/>
        <v/>
      </c>
      <c r="L103" t="str">
        <f t="shared" si="9"/>
        <v>收貨單細項編號 int IDENTITY(10000,1)  PRIMARY KEY,</v>
      </c>
      <c r="M103" t="str">
        <f t="shared" si="6"/>
        <v/>
      </c>
      <c r="O103" t="str">
        <f t="shared" si="7"/>
        <v>收貨單細項編號(int IDENTITY(10000,1))</v>
      </c>
    </row>
    <row r="104" spans="1:15" x14ac:dyDescent="0.25">
      <c r="A104">
        <v>104</v>
      </c>
      <c r="B104">
        <v>13</v>
      </c>
      <c r="C104" t="s">
        <v>206</v>
      </c>
      <c r="D104" s="6" t="s">
        <v>132</v>
      </c>
      <c r="E104" t="s">
        <v>31</v>
      </c>
      <c r="F104" t="s">
        <v>248</v>
      </c>
      <c r="H104" t="s">
        <v>237</v>
      </c>
      <c r="J104" t="s">
        <v>285</v>
      </c>
      <c r="K104" t="str">
        <f t="shared" si="8"/>
        <v>ALTER TABLE 收貨單細項 ADD CONSTRAINT FK_收貨單細項訂購單細項編號 FOREIGN KEY (訂購單細項編號) REFERENCES 訂購單細項(訂購單細項編號);</v>
      </c>
      <c r="L104" t="str">
        <f t="shared" si="9"/>
        <v>訂購單細項編號 int  not null ,</v>
      </c>
      <c r="M104" t="str">
        <f t="shared" si="6"/>
        <v/>
      </c>
      <c r="O104" t="str">
        <f t="shared" si="7"/>
        <v>訂購單細項編號(int )</v>
      </c>
    </row>
    <row r="105" spans="1:15" x14ac:dyDescent="0.25">
      <c r="A105">
        <v>105</v>
      </c>
      <c r="B105">
        <v>13</v>
      </c>
      <c r="C105" t="s">
        <v>206</v>
      </c>
      <c r="D105" s="6" t="s">
        <v>132</v>
      </c>
      <c r="E105" t="s">
        <v>30</v>
      </c>
      <c r="F105" t="s">
        <v>248</v>
      </c>
      <c r="H105" t="s">
        <v>237</v>
      </c>
      <c r="J105" t="s">
        <v>278</v>
      </c>
      <c r="K105" t="str">
        <f t="shared" si="8"/>
        <v>ALTER TABLE 收貨單細項 ADD CONSTRAINT FK_收貨單細項收貨人 FOREIGN KEY (收貨人) REFERENCES 訂購人(訂購人編號);</v>
      </c>
      <c r="L105" t="str">
        <f t="shared" si="9"/>
        <v>收貨人 int  not null ,</v>
      </c>
      <c r="M105" t="str">
        <f t="shared" si="6"/>
        <v/>
      </c>
      <c r="O105" t="str">
        <f t="shared" si="7"/>
        <v>收貨人(int )</v>
      </c>
    </row>
    <row r="106" spans="1:15" x14ac:dyDescent="0.25">
      <c r="A106">
        <v>106</v>
      </c>
      <c r="B106">
        <v>13</v>
      </c>
      <c r="C106" t="s">
        <v>206</v>
      </c>
      <c r="D106" s="6" t="s">
        <v>132</v>
      </c>
      <c r="E106" t="s">
        <v>22</v>
      </c>
      <c r="F106" t="s">
        <v>248</v>
      </c>
      <c r="H106" t="s">
        <v>237</v>
      </c>
      <c r="J106" t="s">
        <v>280</v>
      </c>
      <c r="K106" t="str">
        <f t="shared" si="8"/>
        <v>ALTER TABLE 收貨單細項 ADD CONSTRAINT FK_收貨單細項品名編號 FOREIGN KEY (品名編號) REFERENCES 菜單(品名編號);</v>
      </c>
      <c r="L106" t="str">
        <f t="shared" si="9"/>
        <v>品名編號 int  not null ,</v>
      </c>
      <c r="M106" t="str">
        <f t="shared" si="6"/>
        <v/>
      </c>
      <c r="O106" t="str">
        <f t="shared" si="7"/>
        <v>品名編號(int )</v>
      </c>
    </row>
    <row r="107" spans="1:15" x14ac:dyDescent="0.25">
      <c r="A107">
        <v>107</v>
      </c>
      <c r="B107">
        <v>13</v>
      </c>
      <c r="C107" t="s">
        <v>206</v>
      </c>
      <c r="D107" s="6" t="s">
        <v>132</v>
      </c>
      <c r="E107" t="s">
        <v>36</v>
      </c>
      <c r="F107" t="s">
        <v>242</v>
      </c>
      <c r="G107" t="s">
        <v>267</v>
      </c>
      <c r="K107" t="str">
        <f t="shared" si="8"/>
        <v/>
      </c>
      <c r="L107" t="str">
        <f t="shared" si="9"/>
        <v>收貨數量 int DEFAULT 0  ,</v>
      </c>
      <c r="M107" t="str">
        <f t="shared" si="6"/>
        <v/>
      </c>
      <c r="O107" t="str">
        <f t="shared" si="7"/>
        <v>收貨數量(int DEFAULT 0)</v>
      </c>
    </row>
    <row r="108" spans="1:15" x14ac:dyDescent="0.25">
      <c r="A108">
        <v>108</v>
      </c>
      <c r="B108">
        <v>13</v>
      </c>
      <c r="C108" t="s">
        <v>206</v>
      </c>
      <c r="D108" s="6" t="s">
        <v>132</v>
      </c>
      <c r="E108" t="s">
        <v>26</v>
      </c>
      <c r="F108" t="s">
        <v>258</v>
      </c>
      <c r="G108" t="s">
        <v>267</v>
      </c>
      <c r="K108" t="str">
        <f t="shared" si="8"/>
        <v/>
      </c>
      <c r="L108" t="str">
        <f t="shared" si="9"/>
        <v>收貨確認 bit DEFAULT 0  ,</v>
      </c>
      <c r="M108" t="str">
        <f t="shared" si="6"/>
        <v/>
      </c>
      <c r="O108" t="str">
        <f t="shared" si="7"/>
        <v>收貨確認(bit DEFAULT 0)</v>
      </c>
    </row>
    <row r="109" spans="1:15" x14ac:dyDescent="0.25">
      <c r="A109">
        <v>109</v>
      </c>
      <c r="B109">
        <v>13</v>
      </c>
      <c r="C109" t="s">
        <v>206</v>
      </c>
      <c r="D109" s="6" t="s">
        <v>132</v>
      </c>
      <c r="E109" t="s">
        <v>25</v>
      </c>
      <c r="F109" t="s">
        <v>263</v>
      </c>
      <c r="G109" t="s">
        <v>271</v>
      </c>
      <c r="K109" t="str">
        <f t="shared" si="8"/>
        <v/>
      </c>
      <c r="L109" t="str">
        <f t="shared" si="9"/>
        <v>收貨時間 datetime DEFAULT GETDATE()  ,</v>
      </c>
      <c r="M109" t="str">
        <f t="shared" si="6"/>
        <v/>
      </c>
      <c r="O109" t="str">
        <f t="shared" si="7"/>
        <v>收貨時間(datetime DEFAULT GETDATE())</v>
      </c>
    </row>
    <row r="110" spans="1:15" x14ac:dyDescent="0.25">
      <c r="A110">
        <v>110</v>
      </c>
      <c r="B110">
        <v>13</v>
      </c>
      <c r="C110" t="s">
        <v>206</v>
      </c>
      <c r="D110" s="6" t="s">
        <v>132</v>
      </c>
      <c r="E110" t="s">
        <v>23</v>
      </c>
      <c r="F110" t="s">
        <v>241</v>
      </c>
      <c r="K110" t="str">
        <f t="shared" si="8"/>
        <v/>
      </c>
      <c r="L110" t="str">
        <f t="shared" si="9"/>
        <v>備註 varchar(50)   );</v>
      </c>
      <c r="M110" t="str">
        <f t="shared" si="6"/>
        <v/>
      </c>
      <c r="O110" t="str">
        <f t="shared" si="7"/>
        <v>備註(varchar(50) )</v>
      </c>
    </row>
    <row r="111" spans="1:15" x14ac:dyDescent="0.25">
      <c r="A111">
        <v>111</v>
      </c>
      <c r="B111">
        <v>14</v>
      </c>
      <c r="C111" t="s">
        <v>205</v>
      </c>
      <c r="D111" s="6" t="s">
        <v>133</v>
      </c>
      <c r="E111" s="6" t="s">
        <v>133</v>
      </c>
      <c r="K111" t="str">
        <f t="shared" si="8"/>
        <v/>
      </c>
      <c r="L111" t="str">
        <f t="shared" si="9"/>
        <v>CREATE TABLE 取貨單(</v>
      </c>
      <c r="M111" t="str">
        <f t="shared" si="6"/>
        <v>DROP TABLE 取貨單;</v>
      </c>
      <c r="O111" t="str">
        <f t="shared" si="7"/>
        <v/>
      </c>
    </row>
    <row r="112" spans="1:15" x14ac:dyDescent="0.25">
      <c r="A112">
        <v>112</v>
      </c>
      <c r="B112">
        <v>14</v>
      </c>
      <c r="C112" t="s">
        <v>206</v>
      </c>
      <c r="D112" s="6" t="s">
        <v>133</v>
      </c>
      <c r="E112" t="s">
        <v>15</v>
      </c>
      <c r="F112" t="s">
        <v>248</v>
      </c>
      <c r="G112" t="s">
        <v>244</v>
      </c>
      <c r="I112" t="s">
        <v>264</v>
      </c>
      <c r="K112" t="str">
        <f t="shared" si="8"/>
        <v/>
      </c>
      <c r="L112" t="str">
        <f t="shared" si="9"/>
        <v>取貨單編號 int IDENTITY(10000,1)  PRIMARY KEY,</v>
      </c>
      <c r="M112" t="str">
        <f t="shared" si="6"/>
        <v/>
      </c>
      <c r="O112" t="str">
        <f t="shared" si="7"/>
        <v>取貨單編號(int IDENTITY(10000,1))</v>
      </c>
    </row>
    <row r="113" spans="1:15" x14ac:dyDescent="0.25">
      <c r="A113">
        <v>113</v>
      </c>
      <c r="B113">
        <v>14</v>
      </c>
      <c r="C113" t="s">
        <v>206</v>
      </c>
      <c r="D113" s="6" t="s">
        <v>133</v>
      </c>
      <c r="E113" t="s">
        <v>24</v>
      </c>
      <c r="F113" t="s">
        <v>248</v>
      </c>
      <c r="H113" t="s">
        <v>237</v>
      </c>
      <c r="J113" t="s">
        <v>275</v>
      </c>
      <c r="K113" t="str">
        <f t="shared" si="8"/>
        <v>ALTER TABLE 取貨單 ADD CONSTRAINT FK_取貨單收貨單編號 FOREIGN KEY (收貨單編號) REFERENCES 收貨單(收貨單編號);</v>
      </c>
      <c r="L113" t="str">
        <f t="shared" si="9"/>
        <v>收貨單編號 int  not null ,</v>
      </c>
      <c r="M113" t="str">
        <f t="shared" si="6"/>
        <v/>
      </c>
      <c r="O113" t="str">
        <f t="shared" si="7"/>
        <v>收貨單編號(int )</v>
      </c>
    </row>
    <row r="114" spans="1:15" x14ac:dyDescent="0.25">
      <c r="A114">
        <v>114</v>
      </c>
      <c r="B114">
        <v>14</v>
      </c>
      <c r="C114" t="s">
        <v>206</v>
      </c>
      <c r="D114" s="6" t="s">
        <v>133</v>
      </c>
      <c r="E114" t="s">
        <v>9</v>
      </c>
      <c r="F114" t="s">
        <v>242</v>
      </c>
      <c r="H114" t="s">
        <v>237</v>
      </c>
      <c r="J114" t="s">
        <v>278</v>
      </c>
      <c r="K114" t="str">
        <f t="shared" si="8"/>
        <v>ALTER TABLE 取貨單 ADD CONSTRAINT FK_取貨單經辦 FOREIGN KEY (經辦) REFERENCES 訂購人(訂購人編號);</v>
      </c>
      <c r="L114" t="str">
        <f t="shared" si="9"/>
        <v>經辦 int  not null ,</v>
      </c>
      <c r="M114" t="str">
        <f t="shared" si="6"/>
        <v/>
      </c>
      <c r="O114" t="str">
        <f t="shared" si="7"/>
        <v>經辦(int )</v>
      </c>
    </row>
    <row r="115" spans="1:15" x14ac:dyDescent="0.25">
      <c r="A115">
        <v>115</v>
      </c>
      <c r="B115">
        <v>14</v>
      </c>
      <c r="C115" t="s">
        <v>206</v>
      </c>
      <c r="D115" s="6" t="s">
        <v>133</v>
      </c>
      <c r="E115" t="s">
        <v>14</v>
      </c>
      <c r="F115" t="s">
        <v>262</v>
      </c>
      <c r="G115" t="s">
        <v>271</v>
      </c>
      <c r="K115" t="str">
        <f t="shared" si="8"/>
        <v/>
      </c>
      <c r="L115" t="str">
        <f t="shared" si="9"/>
        <v>取貨日期 date DEFAULT GETDATE()  ,</v>
      </c>
      <c r="M115" t="str">
        <f t="shared" si="6"/>
        <v/>
      </c>
      <c r="O115" t="str">
        <f t="shared" si="7"/>
        <v>取貨日期(date DEFAULT GETDATE())</v>
      </c>
    </row>
    <row r="116" spans="1:15" x14ac:dyDescent="0.25">
      <c r="A116">
        <v>116</v>
      </c>
      <c r="B116">
        <v>14</v>
      </c>
      <c r="C116" t="s">
        <v>206</v>
      </c>
      <c r="D116" s="6" t="s">
        <v>133</v>
      </c>
      <c r="E116" t="s">
        <v>252</v>
      </c>
      <c r="F116" t="s">
        <v>240</v>
      </c>
      <c r="G116" t="s">
        <v>267</v>
      </c>
      <c r="K116" t="str">
        <f t="shared" si="8"/>
        <v/>
      </c>
      <c r="L116" t="str">
        <f t="shared" si="9"/>
        <v>取貨提交 bit DEFAULT 0  ,</v>
      </c>
      <c r="M116" t="str">
        <f t="shared" si="6"/>
        <v/>
      </c>
      <c r="O116" t="str">
        <f t="shared" si="7"/>
        <v>取貨提交(bit DEFAULT 0)</v>
      </c>
    </row>
    <row r="117" spans="1:15" x14ac:dyDescent="0.25">
      <c r="A117">
        <v>117</v>
      </c>
      <c r="B117">
        <v>14</v>
      </c>
      <c r="C117" t="s">
        <v>206</v>
      </c>
      <c r="D117" s="6" t="s">
        <v>133</v>
      </c>
      <c r="E117" t="s">
        <v>23</v>
      </c>
      <c r="F117" t="s">
        <v>241</v>
      </c>
      <c r="K117" t="str">
        <f t="shared" si="8"/>
        <v/>
      </c>
      <c r="L117" t="str">
        <f t="shared" si="9"/>
        <v>備註 varchar(50)   );</v>
      </c>
      <c r="M117" t="str">
        <f t="shared" si="6"/>
        <v/>
      </c>
      <c r="O117" t="str">
        <f t="shared" si="7"/>
        <v>備註(varchar(50) )</v>
      </c>
    </row>
    <row r="118" spans="1:15" x14ac:dyDescent="0.25">
      <c r="A118">
        <v>118</v>
      </c>
      <c r="B118">
        <v>15</v>
      </c>
      <c r="C118" t="s">
        <v>205</v>
      </c>
      <c r="D118" s="6" t="s">
        <v>134</v>
      </c>
      <c r="E118" s="6" t="s">
        <v>134</v>
      </c>
      <c r="K118" t="str">
        <f t="shared" si="8"/>
        <v/>
      </c>
      <c r="L118" t="str">
        <f t="shared" si="9"/>
        <v>CREATE TABLE 取貨單細項(</v>
      </c>
      <c r="M118" t="str">
        <f t="shared" si="6"/>
        <v>DROP TABLE 取貨單細項;</v>
      </c>
      <c r="O118" t="str">
        <f t="shared" si="7"/>
        <v/>
      </c>
    </row>
    <row r="119" spans="1:15" x14ac:dyDescent="0.25">
      <c r="A119">
        <v>119</v>
      </c>
      <c r="B119">
        <v>15</v>
      </c>
      <c r="C119" t="s">
        <v>206</v>
      </c>
      <c r="D119" s="6" t="s">
        <v>134</v>
      </c>
      <c r="E119" t="s">
        <v>15</v>
      </c>
      <c r="F119" t="s">
        <v>248</v>
      </c>
      <c r="H119" t="s">
        <v>237</v>
      </c>
      <c r="J119" t="s">
        <v>287</v>
      </c>
      <c r="K119" t="str">
        <f t="shared" si="8"/>
        <v>ALTER TABLE 取貨單細項 ADD CONSTRAINT FK_取貨單細項取貨單編號 FOREIGN KEY (取貨單編號) REFERENCES 取貨單(取貨單編號);</v>
      </c>
      <c r="L119" t="str">
        <f t="shared" si="9"/>
        <v>取貨單編號 int  not null ,</v>
      </c>
      <c r="M119" t="str">
        <f t="shared" si="6"/>
        <v/>
      </c>
      <c r="O119" t="str">
        <f t="shared" si="7"/>
        <v>取貨單編號(int )</v>
      </c>
    </row>
    <row r="120" spans="1:15" x14ac:dyDescent="0.25">
      <c r="A120">
        <v>120</v>
      </c>
      <c r="B120">
        <v>15</v>
      </c>
      <c r="C120" t="s">
        <v>206</v>
      </c>
      <c r="D120" s="6" t="s">
        <v>134</v>
      </c>
      <c r="E120" t="s">
        <v>34</v>
      </c>
      <c r="F120" t="s">
        <v>248</v>
      </c>
      <c r="G120" t="s">
        <v>244</v>
      </c>
      <c r="I120" t="s">
        <v>264</v>
      </c>
      <c r="K120" t="str">
        <f t="shared" si="8"/>
        <v/>
      </c>
      <c r="L120" t="str">
        <f t="shared" si="9"/>
        <v>取貨單細項編號 int IDENTITY(10000,1)  PRIMARY KEY,</v>
      </c>
      <c r="M120" t="str">
        <f t="shared" si="6"/>
        <v/>
      </c>
      <c r="O120" t="str">
        <f t="shared" si="7"/>
        <v>取貨單細項編號(int IDENTITY(10000,1))</v>
      </c>
    </row>
    <row r="121" spans="1:15" x14ac:dyDescent="0.25">
      <c r="A121">
        <v>121</v>
      </c>
      <c r="B121">
        <v>15</v>
      </c>
      <c r="C121" t="s">
        <v>206</v>
      </c>
      <c r="D121" s="6" t="s">
        <v>134</v>
      </c>
      <c r="E121" t="s">
        <v>33</v>
      </c>
      <c r="F121" t="s">
        <v>248</v>
      </c>
      <c r="H121" t="s">
        <v>237</v>
      </c>
      <c r="J121" t="s">
        <v>286</v>
      </c>
      <c r="K121" t="str">
        <f t="shared" si="8"/>
        <v>ALTER TABLE 取貨單細項 ADD CONSTRAINT FK_取貨單細項收貨單細項編號 FOREIGN KEY (收貨單細項編號) REFERENCES 收貨單細項(收貨單細項編號);</v>
      </c>
      <c r="L121" t="str">
        <f t="shared" si="9"/>
        <v>收貨單細項編號 int  not null ,</v>
      </c>
      <c r="M121" t="str">
        <f t="shared" si="6"/>
        <v/>
      </c>
      <c r="O121" t="str">
        <f t="shared" si="7"/>
        <v>收貨單細項編號(int )</v>
      </c>
    </row>
    <row r="122" spans="1:15" x14ac:dyDescent="0.25">
      <c r="A122">
        <v>122</v>
      </c>
      <c r="B122">
        <v>15</v>
      </c>
      <c r="C122" t="s">
        <v>206</v>
      </c>
      <c r="D122" s="6" t="s">
        <v>134</v>
      </c>
      <c r="E122" t="s">
        <v>0</v>
      </c>
      <c r="F122" t="s">
        <v>248</v>
      </c>
      <c r="H122" t="s">
        <v>237</v>
      </c>
      <c r="J122" t="s">
        <v>278</v>
      </c>
      <c r="K122" t="str">
        <f t="shared" si="8"/>
        <v>ALTER TABLE 取貨單細項 ADD CONSTRAINT FK_取貨單細項訂購人 FOREIGN KEY (訂購人) REFERENCES 訂購人(訂購人編號);</v>
      </c>
      <c r="L122" t="str">
        <f t="shared" si="9"/>
        <v>訂購人 int  not null ,</v>
      </c>
      <c r="M122" t="str">
        <f t="shared" si="6"/>
        <v/>
      </c>
      <c r="O122" t="str">
        <f t="shared" si="7"/>
        <v>訂購人(int )</v>
      </c>
    </row>
    <row r="123" spans="1:15" x14ac:dyDescent="0.25">
      <c r="A123">
        <v>123</v>
      </c>
      <c r="B123">
        <v>15</v>
      </c>
      <c r="C123" t="s">
        <v>206</v>
      </c>
      <c r="D123" s="6" t="s">
        <v>134</v>
      </c>
      <c r="E123" t="s">
        <v>22</v>
      </c>
      <c r="F123" t="s">
        <v>248</v>
      </c>
      <c r="H123" t="s">
        <v>237</v>
      </c>
      <c r="J123" t="s">
        <v>280</v>
      </c>
      <c r="K123" t="str">
        <f t="shared" si="8"/>
        <v>ALTER TABLE 取貨單細項 ADD CONSTRAINT FK_取貨單細項品名編號 FOREIGN KEY (品名編號) REFERENCES 菜單(品名編號);</v>
      </c>
      <c r="L123" t="str">
        <f t="shared" si="9"/>
        <v>品名編號 int  not null ,</v>
      </c>
      <c r="M123" t="str">
        <f t="shared" si="6"/>
        <v/>
      </c>
      <c r="O123" t="str">
        <f t="shared" si="7"/>
        <v>品名編號(int )</v>
      </c>
    </row>
    <row r="124" spans="1:15" x14ac:dyDescent="0.25">
      <c r="A124">
        <v>124</v>
      </c>
      <c r="B124">
        <v>15</v>
      </c>
      <c r="C124" t="s">
        <v>206</v>
      </c>
      <c r="D124" s="6" t="s">
        <v>134</v>
      </c>
      <c r="E124" t="s">
        <v>37</v>
      </c>
      <c r="F124" t="s">
        <v>242</v>
      </c>
      <c r="G124" t="s">
        <v>267</v>
      </c>
      <c r="K124" t="str">
        <f t="shared" si="8"/>
        <v/>
      </c>
      <c r="L124" t="str">
        <f t="shared" si="9"/>
        <v>取貨數量 int DEFAULT 0  ,</v>
      </c>
      <c r="M124" t="str">
        <f t="shared" si="6"/>
        <v/>
      </c>
      <c r="O124" t="str">
        <f t="shared" si="7"/>
        <v>取貨數量(int DEFAULT 0)</v>
      </c>
    </row>
    <row r="125" spans="1:15" x14ac:dyDescent="0.25">
      <c r="A125">
        <v>125</v>
      </c>
      <c r="B125">
        <v>15</v>
      </c>
      <c r="C125" t="s">
        <v>206</v>
      </c>
      <c r="D125" s="6" t="s">
        <v>134</v>
      </c>
      <c r="E125" t="s">
        <v>144</v>
      </c>
      <c r="F125" t="s">
        <v>258</v>
      </c>
      <c r="G125" t="s">
        <v>267</v>
      </c>
      <c r="K125" t="str">
        <f t="shared" si="8"/>
        <v/>
      </c>
      <c r="L125" t="str">
        <f t="shared" si="9"/>
        <v>細項取貨確認 bit DEFAULT 0  ,</v>
      </c>
      <c r="M125" t="str">
        <f t="shared" si="6"/>
        <v/>
      </c>
      <c r="O125" t="str">
        <f t="shared" si="7"/>
        <v>細項取貨確認(bit DEFAULT 0)</v>
      </c>
    </row>
    <row r="126" spans="1:15" x14ac:dyDescent="0.25">
      <c r="A126">
        <v>126</v>
      </c>
      <c r="B126">
        <v>15</v>
      </c>
      <c r="C126" t="s">
        <v>206</v>
      </c>
      <c r="D126" s="6" t="s">
        <v>134</v>
      </c>
      <c r="E126" t="s">
        <v>19</v>
      </c>
      <c r="F126" t="s">
        <v>263</v>
      </c>
      <c r="G126" t="s">
        <v>271</v>
      </c>
      <c r="K126" t="str">
        <f t="shared" si="8"/>
        <v/>
      </c>
      <c r="L126" t="str">
        <f t="shared" si="9"/>
        <v>取貨時間 datetime DEFAULT GETDATE()  ,</v>
      </c>
      <c r="M126" t="str">
        <f t="shared" si="6"/>
        <v/>
      </c>
      <c r="O126" t="str">
        <f t="shared" si="7"/>
        <v>取貨時間(datetime DEFAULT GETDATE())</v>
      </c>
    </row>
    <row r="127" spans="1:15" x14ac:dyDescent="0.25">
      <c r="A127">
        <v>127</v>
      </c>
      <c r="B127">
        <v>15</v>
      </c>
      <c r="C127" t="s">
        <v>206</v>
      </c>
      <c r="D127" s="6" t="s">
        <v>134</v>
      </c>
      <c r="E127" t="s">
        <v>23</v>
      </c>
      <c r="F127" t="s">
        <v>241</v>
      </c>
      <c r="K127" t="str">
        <f t="shared" si="8"/>
        <v/>
      </c>
      <c r="L127" t="str">
        <f t="shared" si="9"/>
        <v>備註 varchar(50)   );</v>
      </c>
      <c r="M127" t="str">
        <f t="shared" si="6"/>
        <v/>
      </c>
      <c r="O127" t="str">
        <f t="shared" si="7"/>
        <v>備註(varchar(50) )</v>
      </c>
    </row>
    <row r="128" spans="1:15" x14ac:dyDescent="0.25">
      <c r="A128">
        <v>128</v>
      </c>
      <c r="B128">
        <v>16</v>
      </c>
      <c r="C128" t="s">
        <v>205</v>
      </c>
      <c r="D128" s="6" t="s">
        <v>141</v>
      </c>
      <c r="E128" s="6" t="s">
        <v>141</v>
      </c>
      <c r="K128" t="str">
        <f t="shared" si="8"/>
        <v/>
      </c>
      <c r="L128" t="str">
        <f t="shared" si="9"/>
        <v>CREATE TABLE 評價單(</v>
      </c>
      <c r="M128" t="str">
        <f t="shared" si="6"/>
        <v>DROP TABLE 評價單;</v>
      </c>
      <c r="O128" t="str">
        <f t="shared" si="7"/>
        <v/>
      </c>
    </row>
    <row r="129" spans="1:15" x14ac:dyDescent="0.25">
      <c r="A129">
        <v>129</v>
      </c>
      <c r="B129">
        <v>16</v>
      </c>
      <c r="C129" t="s">
        <v>206</v>
      </c>
      <c r="D129" s="6" t="s">
        <v>141</v>
      </c>
      <c r="E129" t="s">
        <v>15</v>
      </c>
      <c r="F129" t="s">
        <v>248</v>
      </c>
      <c r="H129" t="s">
        <v>237</v>
      </c>
      <c r="J129" t="s">
        <v>276</v>
      </c>
      <c r="K129" t="str">
        <f t="shared" si="8"/>
        <v>ALTER TABLE 評價單 ADD CONSTRAINT FK_評價單取貨單編號 FOREIGN KEY (取貨單編號) REFERENCES 取貨單(取貨單編號);</v>
      </c>
      <c r="L129" t="str">
        <f t="shared" si="9"/>
        <v>取貨單編號 int  not null ,</v>
      </c>
      <c r="M129" t="str">
        <f t="shared" si="6"/>
        <v/>
      </c>
      <c r="O129" t="str">
        <f t="shared" si="7"/>
        <v>取貨單編號(int )</v>
      </c>
    </row>
    <row r="130" spans="1:15" x14ac:dyDescent="0.25">
      <c r="A130">
        <v>130</v>
      </c>
      <c r="B130">
        <v>16</v>
      </c>
      <c r="C130" t="s">
        <v>206</v>
      </c>
      <c r="D130" s="6" t="s">
        <v>141</v>
      </c>
      <c r="E130" t="s">
        <v>140</v>
      </c>
      <c r="F130" t="s">
        <v>248</v>
      </c>
      <c r="H130" t="s">
        <v>237</v>
      </c>
      <c r="J130" t="s">
        <v>278</v>
      </c>
      <c r="K130" t="str">
        <f t="shared" si="8"/>
        <v>ALTER TABLE 評價單 ADD CONSTRAINT FK_評價單評價人 FOREIGN KEY (評價人) REFERENCES 訂購人(訂購人編號);</v>
      </c>
      <c r="L130" t="str">
        <f t="shared" si="9"/>
        <v>評價人 int  not null ,</v>
      </c>
      <c r="M130" t="str">
        <f t="shared" si="6"/>
        <v/>
      </c>
      <c r="O130" t="str">
        <f t="shared" si="7"/>
        <v>評價人(int )</v>
      </c>
    </row>
    <row r="131" spans="1:15" x14ac:dyDescent="0.25">
      <c r="A131">
        <v>131</v>
      </c>
      <c r="B131">
        <v>16</v>
      </c>
      <c r="C131" t="s">
        <v>206</v>
      </c>
      <c r="D131" s="6" t="s">
        <v>141</v>
      </c>
      <c r="E131" t="s">
        <v>22</v>
      </c>
      <c r="F131" t="s">
        <v>248</v>
      </c>
      <c r="H131" t="s">
        <v>237</v>
      </c>
      <c r="J131" t="s">
        <v>280</v>
      </c>
      <c r="K131" t="str">
        <f t="shared" si="8"/>
        <v>ALTER TABLE 評價單 ADD CONSTRAINT FK_評價單品名編號 FOREIGN KEY (品名編號) REFERENCES 菜單(品名編號);</v>
      </c>
      <c r="L131" t="str">
        <f t="shared" si="9"/>
        <v>品名編號 int  not null ,</v>
      </c>
      <c r="M131" t="str">
        <f t="shared" ref="M131:M137" si="10">IF(C131="table","DROP TABLE "&amp;E131&amp;";","")</f>
        <v/>
      </c>
      <c r="O131" t="str">
        <f t="shared" si="7"/>
        <v>品名編號(int )</v>
      </c>
    </row>
    <row r="132" spans="1:15" x14ac:dyDescent="0.25">
      <c r="A132">
        <v>132</v>
      </c>
      <c r="B132">
        <v>16</v>
      </c>
      <c r="C132" t="s">
        <v>206</v>
      </c>
      <c r="D132" s="6" t="s">
        <v>141</v>
      </c>
      <c r="E132" t="s">
        <v>135</v>
      </c>
      <c r="F132" t="s">
        <v>242</v>
      </c>
      <c r="G132" t="s">
        <v>267</v>
      </c>
      <c r="K132" t="str">
        <f t="shared" si="8"/>
        <v/>
      </c>
      <c r="L132" t="str">
        <f t="shared" si="9"/>
        <v>訂購數量 int DEFAULT 0  ,</v>
      </c>
      <c r="M132" t="str">
        <f t="shared" si="10"/>
        <v/>
      </c>
      <c r="O132" t="str">
        <f t="shared" ref="O132:O137" si="11">IF(C132="field",E132&amp;"("&amp;F132&amp;" "&amp;G132&amp;")","")</f>
        <v>訂購數量(int DEFAULT 0)</v>
      </c>
    </row>
    <row r="133" spans="1:15" x14ac:dyDescent="0.25">
      <c r="A133">
        <v>133</v>
      </c>
      <c r="B133">
        <v>16</v>
      </c>
      <c r="C133" t="s">
        <v>206</v>
      </c>
      <c r="D133" s="6" t="s">
        <v>141</v>
      </c>
      <c r="E133" t="s">
        <v>138</v>
      </c>
      <c r="F133" t="s">
        <v>242</v>
      </c>
      <c r="G133" t="s">
        <v>267</v>
      </c>
      <c r="K133" t="str">
        <f t="shared" si="8"/>
        <v/>
      </c>
      <c r="L133" t="str">
        <f t="shared" si="9"/>
        <v>店家評分 int DEFAULT 0  ,</v>
      </c>
      <c r="M133" t="str">
        <f t="shared" si="10"/>
        <v/>
      </c>
      <c r="O133" t="str">
        <f t="shared" si="11"/>
        <v>店家評分(int DEFAULT 0)</v>
      </c>
    </row>
    <row r="134" spans="1:15" x14ac:dyDescent="0.25">
      <c r="A134">
        <v>134</v>
      </c>
      <c r="B134">
        <v>16</v>
      </c>
      <c r="C134" t="s">
        <v>206</v>
      </c>
      <c r="D134" s="6" t="s">
        <v>141</v>
      </c>
      <c r="E134" t="s">
        <v>139</v>
      </c>
      <c r="F134" t="s">
        <v>242</v>
      </c>
      <c r="G134" t="s">
        <v>267</v>
      </c>
      <c r="K134" t="str">
        <f t="shared" si="8"/>
        <v/>
      </c>
      <c r="L134" t="str">
        <f t="shared" si="9"/>
        <v>菜色評分 int DEFAULT 0  ,</v>
      </c>
      <c r="M134" t="str">
        <f t="shared" si="10"/>
        <v/>
      </c>
      <c r="O134" t="str">
        <f t="shared" si="11"/>
        <v>菜色評分(int DEFAULT 0)</v>
      </c>
    </row>
    <row r="135" spans="1:15" x14ac:dyDescent="0.25">
      <c r="A135">
        <v>135</v>
      </c>
      <c r="B135">
        <v>16</v>
      </c>
      <c r="C135" t="s">
        <v>206</v>
      </c>
      <c r="D135" s="6" t="s">
        <v>141</v>
      </c>
      <c r="E135" t="s">
        <v>136</v>
      </c>
      <c r="F135" t="s">
        <v>262</v>
      </c>
      <c r="G135" t="s">
        <v>271</v>
      </c>
      <c r="K135" t="str">
        <f t="shared" si="8"/>
        <v/>
      </c>
      <c r="L135" t="str">
        <f t="shared" si="9"/>
        <v>評價日期 date DEFAULT GETDATE()  ,</v>
      </c>
      <c r="M135" t="str">
        <f t="shared" si="10"/>
        <v/>
      </c>
      <c r="O135" t="str">
        <f t="shared" si="11"/>
        <v>評價日期(date DEFAULT GETDATE())</v>
      </c>
    </row>
    <row r="136" spans="1:15" x14ac:dyDescent="0.25">
      <c r="A136">
        <v>136</v>
      </c>
      <c r="B136">
        <v>16</v>
      </c>
      <c r="C136" t="s">
        <v>206</v>
      </c>
      <c r="D136" s="6" t="s">
        <v>141</v>
      </c>
      <c r="E136" t="s">
        <v>156</v>
      </c>
      <c r="F136" t="s">
        <v>258</v>
      </c>
      <c r="G136" t="s">
        <v>267</v>
      </c>
      <c r="K136" t="str">
        <f t="shared" si="8"/>
        <v/>
      </c>
      <c r="L136" t="str">
        <f t="shared" si="9"/>
        <v>評價結束確認 bit DEFAULT 0  ,</v>
      </c>
      <c r="M136" t="str">
        <f t="shared" si="10"/>
        <v/>
      </c>
      <c r="O136" t="str">
        <f t="shared" si="11"/>
        <v>評價結束確認(bit DEFAULT 0)</v>
      </c>
    </row>
    <row r="137" spans="1:15" x14ac:dyDescent="0.25">
      <c r="A137">
        <v>137</v>
      </c>
      <c r="B137">
        <v>16</v>
      </c>
      <c r="C137" t="s">
        <v>206</v>
      </c>
      <c r="D137" s="6" t="s">
        <v>141</v>
      </c>
      <c r="E137" t="s">
        <v>137</v>
      </c>
      <c r="F137" t="s">
        <v>241</v>
      </c>
      <c r="K137" t="str">
        <f t="shared" si="8"/>
        <v/>
      </c>
      <c r="L137" t="str">
        <f t="shared" si="9"/>
        <v>備註 varchar(50)   ,</v>
      </c>
      <c r="M137" t="str">
        <f t="shared" si="10"/>
        <v/>
      </c>
      <c r="O137" t="str">
        <f t="shared" si="11"/>
        <v>備註(varchar(50) )</v>
      </c>
    </row>
  </sheetData>
  <autoFilter ref="A1:N137">
    <sortState ref="A2:M137">
      <sortCondition ref="A1"/>
    </sortState>
  </autoFilter>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31" sqref="A31"/>
    </sheetView>
  </sheetViews>
  <sheetFormatPr defaultRowHeight="16.5" x14ac:dyDescent="0.25"/>
  <cols>
    <col min="1" max="1" width="100.875" bestFit="1" customWidth="1"/>
    <col min="2" max="2" width="27.5" bestFit="1" customWidth="1"/>
    <col min="3" max="3" width="22.625" bestFit="1" customWidth="1"/>
    <col min="4" max="4" width="17.125" bestFit="1" customWidth="1"/>
    <col min="5" max="5" width="39.125" bestFit="1" customWidth="1"/>
    <col min="6" max="6" width="22.5" bestFit="1" customWidth="1"/>
    <col min="7" max="7" width="17.125" bestFit="1" customWidth="1"/>
  </cols>
  <sheetData>
    <row r="1" spans="1:7" x14ac:dyDescent="0.25">
      <c r="B1" t="s">
        <v>290</v>
      </c>
      <c r="C1" t="s">
        <v>380</v>
      </c>
      <c r="D1" t="s">
        <v>381</v>
      </c>
      <c r="E1" t="s">
        <v>292</v>
      </c>
      <c r="F1" t="s">
        <v>293</v>
      </c>
      <c r="G1" t="s">
        <v>294</v>
      </c>
    </row>
    <row r="2" spans="1:7" x14ac:dyDescent="0.25">
      <c r="A2" t="str">
        <f>"INSERT INTO 店家 (店名,電話,地址) VALUES('"&amp;C2&amp;"','"&amp;D2&amp;"','"&amp;E2&amp;"');"</f>
        <v>INSERT INTO 店家 (店名,電話,地址) VALUES('正宗六合店','07-235-1968','800高雄市新興區六合一路57號');</v>
      </c>
      <c r="B2">
        <v>1</v>
      </c>
      <c r="C2" t="s">
        <v>295</v>
      </c>
      <c r="D2" t="s">
        <v>296</v>
      </c>
      <c r="E2" t="s">
        <v>297</v>
      </c>
    </row>
    <row r="3" spans="1:7" x14ac:dyDescent="0.25">
      <c r="A3" t="str">
        <f t="shared" ref="A3:A7" si="0">"INSERT INTO 店家 (店名,電話,地址) VALUES('"&amp;C3&amp;"','"&amp;D3&amp;"','"&amp;E3&amp;"');"</f>
        <v>INSERT INTO 店家 (店名,電話,地址) VALUES('米寶便當','(07)5588-123','高雄市左營區裕誠路169號');</v>
      </c>
      <c r="B3">
        <v>2</v>
      </c>
      <c r="C3" t="s">
        <v>384</v>
      </c>
      <c r="D3" t="s">
        <v>307</v>
      </c>
      <c r="E3" t="s">
        <v>383</v>
      </c>
    </row>
    <row r="4" spans="1:7" x14ac:dyDescent="0.25">
      <c r="A4" t="str">
        <f t="shared" si="0"/>
        <v>INSERT INTO 店家 (店名,電話,地址) VALUES('劉江','07-2210779','高市新興區林森一路31號');</v>
      </c>
      <c r="B4">
        <v>3</v>
      </c>
      <c r="C4" t="s">
        <v>43</v>
      </c>
      <c r="D4" t="s">
        <v>310</v>
      </c>
      <c r="E4" t="s">
        <v>309</v>
      </c>
    </row>
    <row r="5" spans="1:7" x14ac:dyDescent="0.25">
      <c r="A5" t="str">
        <f t="shared" si="0"/>
        <v>INSERT INTO 店家 (店名,電話,地址) VALUES('醉便宜','07-3964862','高雄市三民區延吉街25號');</v>
      </c>
      <c r="B5">
        <v>4</v>
      </c>
      <c r="C5" t="s">
        <v>44</v>
      </c>
      <c r="D5" t="s">
        <v>317</v>
      </c>
      <c r="E5" t="s">
        <v>318</v>
      </c>
    </row>
    <row r="6" spans="1:7" x14ac:dyDescent="0.25">
      <c r="A6" t="str">
        <f t="shared" si="0"/>
        <v>INSERT INTO 店家 (店名,電話,地址) VALUES('佑佑鍋燒麵','07-7138822','高雄市苓雅區林泉街34號');</v>
      </c>
      <c r="B6">
        <v>5</v>
      </c>
      <c r="C6" t="s">
        <v>49</v>
      </c>
      <c r="D6" t="s">
        <v>321</v>
      </c>
      <c r="E6" t="s">
        <v>320</v>
      </c>
    </row>
    <row r="7" spans="1:7" x14ac:dyDescent="0.25">
      <c r="A7" t="str">
        <f t="shared" si="0"/>
        <v>INSERT INTO 店家 (店名,電話,地址) VALUES('喜多屋','07-5577722','高雄市左營區自由二路新中街旁');</v>
      </c>
      <c r="B7">
        <v>6</v>
      </c>
      <c r="C7" t="s">
        <v>319</v>
      </c>
      <c r="D7" t="s">
        <v>325</v>
      </c>
      <c r="E7" t="s">
        <v>324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2" sqref="A2"/>
    </sheetView>
  </sheetViews>
  <sheetFormatPr defaultRowHeight="16.5" x14ac:dyDescent="0.25"/>
  <cols>
    <col min="1" max="1" width="91.5" customWidth="1"/>
    <col min="2" max="2" width="13.625" bestFit="1" customWidth="1"/>
    <col min="3" max="3" width="24.75" bestFit="1" customWidth="1"/>
    <col min="4" max="4" width="26" bestFit="1" customWidth="1"/>
    <col min="5" max="5" width="29.125" bestFit="1" customWidth="1"/>
    <col min="6" max="6" width="32.875" bestFit="1" customWidth="1"/>
    <col min="7" max="7" width="29.125" bestFit="1" customWidth="1"/>
    <col min="8" max="8" width="57.75" bestFit="1" customWidth="1"/>
    <col min="9" max="9" width="17.125" bestFit="1" customWidth="1"/>
  </cols>
  <sheetData>
    <row r="1" spans="1:9" x14ac:dyDescent="0.25">
      <c r="B1" t="s">
        <v>299</v>
      </c>
      <c r="C1" t="s">
        <v>300</v>
      </c>
      <c r="D1" t="s">
        <v>301</v>
      </c>
      <c r="E1" t="s">
        <v>302</v>
      </c>
      <c r="F1" t="s">
        <v>303</v>
      </c>
      <c r="G1" t="s">
        <v>304</v>
      </c>
      <c r="H1" t="s">
        <v>305</v>
      </c>
      <c r="I1" t="s">
        <v>294</v>
      </c>
    </row>
    <row r="2" spans="1:9" ht="128.25" customHeight="1" x14ac:dyDescent="0.25">
      <c r="A2" s="15" t="str">
        <f>"INSERT INTO 店家其他資訊 (店家編號,外送時間,最晚訂購時間,外送最遠距離,外送最低金額,外送最低數量,店家圖片) VALUES("&amp;B2&amp;",'"&amp;C2&amp;"','"&amp;D2&amp;"',"&amp;E2&amp;","&amp;F2&amp;","&amp;G2&amp;",'"&amp;H2&amp;"');"</f>
        <v>INSERT INTO 店家其他資訊 (店家編號,外送時間,最晚訂購時間,外送最遠距離,外送最低金額,外送最低數量,店家圖片) VALUES(1,'30','AM1000',20,200,4,'http://www.jengjong.tw/upload/location/20100428123442840.jpg');</v>
      </c>
      <c r="B2">
        <v>1</v>
      </c>
      <c r="C2">
        <v>30</v>
      </c>
      <c r="D2" t="s">
        <v>316</v>
      </c>
      <c r="E2">
        <v>20</v>
      </c>
      <c r="F2">
        <v>200</v>
      </c>
      <c r="G2">
        <v>4</v>
      </c>
      <c r="H2" s="1" t="s">
        <v>306</v>
      </c>
    </row>
    <row r="3" spans="1:9" ht="33" x14ac:dyDescent="0.25">
      <c r="A3" s="15" t="str">
        <f t="shared" ref="A3:A7" si="0">"INSERT INTO 店家其他資訊 (店家編號,外送時間,最晚訂購時間,外送最遠距離,外送最低金額,外送最低數量,店家圖片) VALUES("&amp;B3&amp;",'"&amp;C3&amp;"','"&amp;D3&amp;"',"&amp;E3&amp;","&amp;F3&amp;","&amp;G3&amp;",'"&amp;H3&amp;"');"</f>
        <v>INSERT INTO 店家其他資訊 (店家編號,外送時間,最晚訂購時間,外送最遠距離,外送最低金額,外送最低數量,店家圖片) VALUES(2,'60','AM0900',10,300,6,'http://www.mibo.com.tw/images/map-3.jpg');</v>
      </c>
      <c r="B3">
        <v>2</v>
      </c>
      <c r="C3">
        <v>60</v>
      </c>
      <c r="D3" t="s">
        <v>315</v>
      </c>
      <c r="E3">
        <v>10</v>
      </c>
      <c r="F3">
        <v>300</v>
      </c>
      <c r="G3">
        <v>6</v>
      </c>
      <c r="H3" s="1" t="s">
        <v>308</v>
      </c>
    </row>
    <row r="4" spans="1:9" ht="33" x14ac:dyDescent="0.25">
      <c r="A4" s="15" t="str">
        <f t="shared" si="0"/>
        <v>INSERT INTO 店家其他資訊 (店家編號,外送時間,最晚訂購時間,外送最遠距離,外送最低金額,外送最低數量,店家圖片) VALUES(3,'40','AM0930',10,150,3,'http://www.liujiang-tw.com/photo/index-img.jpg');</v>
      </c>
      <c r="B4">
        <v>3</v>
      </c>
      <c r="C4">
        <v>40</v>
      </c>
      <c r="D4" t="s">
        <v>314</v>
      </c>
      <c r="E4">
        <v>10</v>
      </c>
      <c r="F4">
        <v>150</v>
      </c>
      <c r="G4">
        <v>3</v>
      </c>
      <c r="H4" s="1" t="s">
        <v>311</v>
      </c>
    </row>
    <row r="5" spans="1:9" ht="66" x14ac:dyDescent="0.25">
      <c r="A5" s="15" t="str">
        <f t="shared" si="0"/>
        <v>INSERT INTO 店家其他資訊 (店家編號,外送時間,最晚訂購時間,外送最遠距離,外送最低金額,外送最低數量,店家圖片) VALUES(4,'60','AM1000',20,400,5,'https://www.walkerland.com.tw/image/poi/p14319/m61256/7a1bacfedbacdf1b391772d0bfb8f542fa0de506.jpg');</v>
      </c>
      <c r="B5">
        <v>4</v>
      </c>
      <c r="C5">
        <v>60</v>
      </c>
      <c r="D5" t="s">
        <v>313</v>
      </c>
      <c r="E5">
        <v>20</v>
      </c>
      <c r="F5">
        <v>400</v>
      </c>
      <c r="G5">
        <v>5</v>
      </c>
      <c r="H5" s="1" t="s">
        <v>312</v>
      </c>
    </row>
    <row r="6" spans="1:9" ht="49.5" x14ac:dyDescent="0.25">
      <c r="A6" s="15" t="str">
        <f t="shared" si="0"/>
        <v>INSERT INTO 店家其他資訊 (店家編號,外送時間,最晚訂購時間,外送最遠距離,外送最低金額,外送最低數量,店家圖片) VALUES(5,'45','AM1100',15,300,4,'http://www.eoeo.com.tw/upload/312/201505121107312_2.png');</v>
      </c>
      <c r="B6">
        <v>5</v>
      </c>
      <c r="C6">
        <v>45</v>
      </c>
      <c r="D6" t="s">
        <v>322</v>
      </c>
      <c r="E6">
        <v>15</v>
      </c>
      <c r="F6">
        <v>300</v>
      </c>
      <c r="G6">
        <v>4</v>
      </c>
      <c r="H6" s="1" t="s">
        <v>323</v>
      </c>
    </row>
    <row r="7" spans="1:9" ht="33" x14ac:dyDescent="0.25">
      <c r="A7" s="15" t="str">
        <f t="shared" si="0"/>
        <v>INSERT INTO 店家其他資訊 (店家編號,外送時間,最晚訂購時間,外送最遠距離,外送最低金額,外送最低數量,店家圖片) VALUES(6,'60','AM1000',15,500,1,'http://17d.com.tw/_pos/fascia/T12101612101413666/G.jpg');</v>
      </c>
      <c r="B7">
        <v>6</v>
      </c>
      <c r="C7">
        <v>60</v>
      </c>
      <c r="D7" t="s">
        <v>326</v>
      </c>
      <c r="E7">
        <v>15</v>
      </c>
      <c r="F7">
        <v>500</v>
      </c>
      <c r="G7">
        <v>1</v>
      </c>
      <c r="H7" s="1" t="s">
        <v>327</v>
      </c>
    </row>
  </sheetData>
  <phoneticPr fontId="1" type="noConversion"/>
  <hyperlinks>
    <hyperlink ref="H2" r:id="rId1"/>
    <hyperlink ref="H3" r:id="rId2"/>
    <hyperlink ref="H4" r:id="rId3"/>
    <hyperlink ref="H5" r:id="rId4"/>
    <hyperlink ref="H6" r:id="rId5"/>
    <hyperlink ref="H7" r:id="rId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B1" workbookViewId="0">
      <selection activeCell="D10" sqref="D10"/>
    </sheetView>
  </sheetViews>
  <sheetFormatPr defaultRowHeight="16.5" x14ac:dyDescent="0.25"/>
  <cols>
    <col min="1" max="1" width="98.5" customWidth="1"/>
    <col min="2" max="2" width="30.75" bestFit="1" customWidth="1"/>
    <col min="3" max="3" width="32.75" bestFit="1" customWidth="1"/>
    <col min="4" max="4" width="12.875" bestFit="1" customWidth="1"/>
    <col min="5" max="5" width="13.625" bestFit="1" customWidth="1"/>
    <col min="6" max="6" width="21.5" bestFit="1" customWidth="1"/>
    <col min="7" max="7" width="22.5" bestFit="1" customWidth="1"/>
    <col min="8" max="8" width="54.75" bestFit="1" customWidth="1"/>
    <col min="9" max="9" width="17.125" bestFit="1" customWidth="1"/>
  </cols>
  <sheetData>
    <row r="1" spans="1:9" x14ac:dyDescent="0.25">
      <c r="B1" t="s">
        <v>328</v>
      </c>
      <c r="C1" t="s">
        <v>329</v>
      </c>
      <c r="D1" t="s">
        <v>330</v>
      </c>
      <c r="E1" t="s">
        <v>299</v>
      </c>
      <c r="F1" t="s">
        <v>331</v>
      </c>
      <c r="G1" t="s">
        <v>293</v>
      </c>
      <c r="H1" t="s">
        <v>332</v>
      </c>
      <c r="I1" t="s">
        <v>294</v>
      </c>
    </row>
    <row r="2" spans="1:9" ht="33" x14ac:dyDescent="0.25">
      <c r="A2" s="15" t="str">
        <f>"INSERT INTO 菜單 (品名,單價,店家編號,菜色圖片) VALUES('"&amp;C2&amp;"',"&amp;D2&amp;","&amp;E2&amp;",'"&amp;H2&amp;"');"</f>
        <v>INSERT INTO 菜單 (品名,單價,店家編號,菜色圖片) VALUES('三杯雞肉飯',75,1,'http://www.jengjong.tw/upload/food/20140311185355492.jpg');</v>
      </c>
      <c r="C2" t="s">
        <v>333</v>
      </c>
      <c r="D2">
        <v>75</v>
      </c>
      <c r="E2">
        <v>1</v>
      </c>
      <c r="H2" s="1" t="s">
        <v>334</v>
      </c>
    </row>
    <row r="3" spans="1:9" ht="33" x14ac:dyDescent="0.25">
      <c r="A3" s="15" t="str">
        <f t="shared" ref="A3:A20" si="0">"INSERT INTO 菜單 (品名,單價,店家編號,菜色圖片) VALUES('"&amp;C3&amp;"',"&amp;D3&amp;","&amp;E3&amp;",'"&amp;H3&amp;"');"</f>
        <v>INSERT INTO 菜單 (品名,單價,店家編號,菜色圖片) VALUES('宮保雞丁飯',75,1,'http://www.jengjong.tw/upload/food/20140311185457669.jpg');</v>
      </c>
      <c r="C3" t="s">
        <v>335</v>
      </c>
      <c r="D3">
        <v>75</v>
      </c>
      <c r="E3">
        <v>1</v>
      </c>
      <c r="H3" s="1" t="s">
        <v>336</v>
      </c>
    </row>
    <row r="4" spans="1:9" ht="33" x14ac:dyDescent="0.25">
      <c r="A4" s="15" t="str">
        <f t="shared" si="0"/>
        <v>INSERT INTO 菜單 (品名,單價,店家編號,菜色圖片) VALUES('糖醋小排飯',75,1,'http://www.jengjong.tw/upload/food/20140311185537529.jpg');</v>
      </c>
      <c r="C4" t="s">
        <v>337</v>
      </c>
      <c r="D4">
        <v>75</v>
      </c>
      <c r="E4">
        <v>1</v>
      </c>
      <c r="H4" s="1" t="s">
        <v>338</v>
      </c>
    </row>
    <row r="5" spans="1:9" x14ac:dyDescent="0.25">
      <c r="A5" s="15" t="str">
        <f t="shared" si="0"/>
        <v>INSERT INTO 菜單 (品名,單價,店家編號,菜色圖片) VALUES('紅豆養生便當',80,2,'http://www.mibo.com.tw/4/01.jpg');</v>
      </c>
      <c r="C5" t="s">
        <v>340</v>
      </c>
      <c r="D5">
        <v>80</v>
      </c>
      <c r="E5">
        <v>2</v>
      </c>
      <c r="H5" s="1" t="s">
        <v>339</v>
      </c>
    </row>
    <row r="6" spans="1:9" ht="33" x14ac:dyDescent="0.25">
      <c r="A6" s="15" t="str">
        <f t="shared" si="0"/>
        <v>INSERT INTO 菜單 (品名,單價,店家編號,菜色圖片) VALUES('池上便當(招牌便當)',80,2,'http://www.mibo.com.tw/4/02.jpg');</v>
      </c>
      <c r="C6" t="s">
        <v>341</v>
      </c>
      <c r="D6">
        <v>80</v>
      </c>
      <c r="E6">
        <v>2</v>
      </c>
      <c r="H6" s="1" t="s">
        <v>343</v>
      </c>
    </row>
    <row r="7" spans="1:9" x14ac:dyDescent="0.25">
      <c r="A7" s="15" t="str">
        <f t="shared" si="0"/>
        <v>INSERT INTO 菜單 (品名,單價,店家編號,菜色圖片) VALUES('黃金排骨便當',80,2,'http://www.mibo.com.tw/4/03.jpg');</v>
      </c>
      <c r="C7" t="s">
        <v>342</v>
      </c>
      <c r="D7">
        <v>80</v>
      </c>
      <c r="E7">
        <v>2</v>
      </c>
      <c r="H7" s="1" t="s">
        <v>344</v>
      </c>
    </row>
    <row r="8" spans="1:9" x14ac:dyDescent="0.25">
      <c r="A8" s="15" t="str">
        <f t="shared" si="0"/>
        <v>INSERT INTO 菜單 (品名,單價,店家編號,菜色圖片) VALUES('滷雞腿飯 + 滷蛋',75,3,'');</v>
      </c>
      <c r="C8" t="s">
        <v>345</v>
      </c>
      <c r="D8">
        <v>75</v>
      </c>
      <c r="E8">
        <v>3</v>
      </c>
    </row>
    <row r="9" spans="1:9" x14ac:dyDescent="0.25">
      <c r="A9" s="15" t="str">
        <f t="shared" si="0"/>
        <v>INSERT INTO 菜單 (品名,單價,店家編號,菜色圖片) VALUES('招牌炸 雞 腿 飯',75,3,'');</v>
      </c>
      <c r="C9" t="s">
        <v>346</v>
      </c>
      <c r="D9">
        <v>75</v>
      </c>
      <c r="E9">
        <v>3</v>
      </c>
    </row>
    <row r="10" spans="1:9" x14ac:dyDescent="0.25">
      <c r="A10" s="15" t="str">
        <f t="shared" si="0"/>
        <v>INSERT INTO 菜單 (品名,單價,店家編號,菜色圖片) VALUES('炸 豬 排 飯',75,3,'');</v>
      </c>
      <c r="C10" t="s">
        <v>347</v>
      </c>
      <c r="D10">
        <v>75</v>
      </c>
      <c r="E10">
        <v>3</v>
      </c>
    </row>
    <row r="11" spans="1:9" ht="33" x14ac:dyDescent="0.25">
      <c r="A11" s="15" t="str">
        <f t="shared" si="0"/>
        <v>INSERT INTO 菜單 (品名,單價,店家編號,菜色圖片) VALUES('雞腿飯',110,4,'https://www.walkerland.com.tw/image/poi/p14319/m61256/6887ce169a8ca837810e189a940a959b40c439d3.jpg');</v>
      </c>
      <c r="C11" t="s">
        <v>350</v>
      </c>
      <c r="D11">
        <v>110</v>
      </c>
      <c r="E11">
        <v>4</v>
      </c>
      <c r="H11" s="1" t="s">
        <v>348</v>
      </c>
    </row>
    <row r="12" spans="1:9" ht="33" x14ac:dyDescent="0.25">
      <c r="A12" s="15" t="str">
        <f t="shared" si="0"/>
        <v>INSERT INTO 菜單 (品名,單價,店家編號,菜色圖片) VALUES('排骨飯',100,4,'https://www.walkerland.com.tw/image/poi/p14319/m61256/6887ce169a8ca837810e189a940a959b40c439d3.jpg');</v>
      </c>
      <c r="C12" t="s">
        <v>351</v>
      </c>
      <c r="D12">
        <v>100</v>
      </c>
      <c r="E12">
        <v>4</v>
      </c>
      <c r="H12" s="1" t="s">
        <v>349</v>
      </c>
    </row>
    <row r="13" spans="1:9" ht="33" x14ac:dyDescent="0.25">
      <c r="A13" s="15" t="str">
        <f t="shared" si="0"/>
        <v>INSERT INTO 菜單 (品名,單價,店家編號,菜色圖片) VALUES('牛肉飯',110,4,'https://www.walkerland.com.tw/image/poi/p14319/m61256/6887ce169a8ca837810e189a940a959b40c439d3.jpg');</v>
      </c>
      <c r="C13" t="s">
        <v>352</v>
      </c>
      <c r="D13">
        <v>110</v>
      </c>
      <c r="E13">
        <v>4</v>
      </c>
      <c r="H13" s="1" t="s">
        <v>349</v>
      </c>
    </row>
    <row r="14" spans="1:9" ht="33" x14ac:dyDescent="0.25">
      <c r="A14" s="15" t="str">
        <f t="shared" si="0"/>
        <v>INSERT INTO 菜單 (品名,單價,店家編號,菜色圖片) VALUES('干貝蛋炒飯',90,5,'http://www.eoeo.com.tw/upload/002/201712041153002_2.jpg');</v>
      </c>
      <c r="C14" t="s">
        <v>353</v>
      </c>
      <c r="D14">
        <v>90</v>
      </c>
      <c r="E14">
        <v>5</v>
      </c>
      <c r="H14" s="1" t="s">
        <v>354</v>
      </c>
    </row>
    <row r="15" spans="1:9" ht="33" x14ac:dyDescent="0.25">
      <c r="A15" s="15" t="str">
        <f t="shared" si="0"/>
        <v>INSERT INTO 菜單 (品名,單價,店家編號,菜色圖片) VALUES('櫻花蝦炒飯',90,5,'http://www.eoeo.com.tw/upload/222/201505181000222_2.jpg');</v>
      </c>
      <c r="C15" t="s">
        <v>355</v>
      </c>
      <c r="D15">
        <v>90</v>
      </c>
      <c r="E15">
        <v>5</v>
      </c>
      <c r="H15" s="1" t="s">
        <v>356</v>
      </c>
    </row>
    <row r="16" spans="1:9" ht="33" x14ac:dyDescent="0.25">
      <c r="A16" s="15" t="str">
        <f t="shared" si="0"/>
        <v>INSERT INTO 菜單 (品名,單價,店家編號,菜色圖片) VALUES('鍋燒意麵',75,5,'http://www.eoeo.com.tw/upload/483/201505211610483_2.jpg');</v>
      </c>
      <c r="C16" t="s">
        <v>357</v>
      </c>
      <c r="D16">
        <v>75</v>
      </c>
      <c r="E16">
        <v>5</v>
      </c>
      <c r="H16" s="1" t="s">
        <v>358</v>
      </c>
    </row>
    <row r="17" spans="1:8" ht="33" x14ac:dyDescent="0.25">
      <c r="A17" s="15" t="str">
        <f t="shared" si="0"/>
        <v>INSERT INTO 菜單 (品名,單價,店家編號,菜色圖片) VALUES('鍋燒湯',75,5,'http://www.eoeo.com.tw/upload/542/201505211619542_2.jpg');</v>
      </c>
      <c r="C17" t="s">
        <v>359</v>
      </c>
      <c r="D17">
        <v>75</v>
      </c>
      <c r="E17">
        <v>5</v>
      </c>
      <c r="H17" s="1" t="s">
        <v>360</v>
      </c>
    </row>
    <row r="18" spans="1:8" x14ac:dyDescent="0.25">
      <c r="A18" s="15" t="str">
        <f t="shared" si="0"/>
        <v>INSERT INTO 菜單 (品名,單價,店家編號,菜色圖片) VALUES('日式厚切豬排 蓋飯/炒烏龍/蛋包飯',70,6,'');</v>
      </c>
      <c r="C18" t="s">
        <v>361</v>
      </c>
      <c r="D18">
        <v>70</v>
      </c>
      <c r="E18">
        <v>6</v>
      </c>
    </row>
    <row r="19" spans="1:8" x14ac:dyDescent="0.25">
      <c r="A19" s="15" t="str">
        <f t="shared" si="0"/>
        <v>INSERT INTO 菜單 (品名,單價,店家編號,菜色圖片) VALUES('咖哩大雞排 蓋飯/炒烏龍/蛋包飯',75,6,'');</v>
      </c>
      <c r="C19" t="s">
        <v>362</v>
      </c>
      <c r="D19">
        <v>75</v>
      </c>
      <c r="E19">
        <v>6</v>
      </c>
    </row>
    <row r="20" spans="1:8" x14ac:dyDescent="0.25">
      <c r="A20" s="15" t="str">
        <f t="shared" si="0"/>
        <v>INSERT INTO 菜單 (品名,單價,店家編號,菜色圖片) VALUES('韓式泡菜豬肉 蓋飯/炒烏龍/蛋包飯',70,6,'');</v>
      </c>
      <c r="C20" t="s">
        <v>363</v>
      </c>
      <c r="D20">
        <v>70</v>
      </c>
      <c r="E20">
        <v>6</v>
      </c>
    </row>
  </sheetData>
  <phoneticPr fontId="1" type="noConversion"/>
  <hyperlinks>
    <hyperlink ref="H2" r:id="rId1"/>
    <hyperlink ref="H3" r:id="rId2"/>
    <hyperlink ref="H4" r:id="rId3"/>
    <hyperlink ref="H5" r:id="rId4"/>
    <hyperlink ref="H6" r:id="rId5"/>
    <hyperlink ref="H7" r:id="rId6"/>
    <hyperlink ref="H11" r:id="rId7"/>
    <hyperlink ref="H12" r:id="rId8"/>
    <hyperlink ref="H13" r:id="rId9"/>
    <hyperlink ref="H14" r:id="rId10"/>
    <hyperlink ref="H15" r:id="rId11"/>
    <hyperlink ref="H16" r:id="rId12"/>
    <hyperlink ref="H17" r:id="rId13"/>
  </hyperlinks>
  <pageMargins left="0.7" right="0.7" top="0.75" bottom="0.75" header="0.3" footer="0.3"/>
  <pageSetup paperSize="9" orientation="portrait" horizontalDpi="1200" verticalDpi="1200"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5" sqref="A25"/>
    </sheetView>
  </sheetViews>
  <sheetFormatPr defaultRowHeight="16.5" x14ac:dyDescent="0.25"/>
  <cols>
    <col min="1" max="1" width="84.875" bestFit="1" customWidth="1"/>
    <col min="2" max="2" width="33" bestFit="1" customWidth="1"/>
    <col min="3" max="4" width="17.125" bestFit="1" customWidth="1"/>
    <col min="5" max="5" width="19.25" bestFit="1" customWidth="1"/>
    <col min="6" max="6" width="21.5" bestFit="1" customWidth="1"/>
    <col min="7" max="7" width="22.5" bestFit="1" customWidth="1"/>
    <col min="8" max="8" width="17.125" bestFit="1" customWidth="1"/>
  </cols>
  <sheetData>
    <row r="1" spans="1:8" x14ac:dyDescent="0.25">
      <c r="B1" t="s">
        <v>364</v>
      </c>
      <c r="C1" t="s">
        <v>365</v>
      </c>
      <c r="D1" t="s">
        <v>291</v>
      </c>
      <c r="E1" t="s">
        <v>366</v>
      </c>
      <c r="F1" t="s">
        <v>367</v>
      </c>
      <c r="G1" t="s">
        <v>293</v>
      </c>
      <c r="H1" t="s">
        <v>294</v>
      </c>
    </row>
    <row r="2" spans="1:8" x14ac:dyDescent="0.25">
      <c r="A2" t="str">
        <f>"INSERT INTO 訂購人 (姓名,電話,身分別,上課地點) VALUES('"&amp;C2&amp;"','"&amp;D2&amp;"','"&amp;E2&amp;"','"&amp;F2&amp;"');"</f>
        <v>INSERT INTO 訂購人 (姓名,電話,身分別,上課地點) VALUES('AAA','111111','學員','第一教室');</v>
      </c>
      <c r="C2" t="s">
        <v>368</v>
      </c>
      <c r="D2">
        <v>111111</v>
      </c>
      <c r="E2" t="s">
        <v>373</v>
      </c>
      <c r="F2" t="s">
        <v>375</v>
      </c>
    </row>
    <row r="3" spans="1:8" x14ac:dyDescent="0.25">
      <c r="A3" t="str">
        <f t="shared" ref="A3:A6" si="0">"INSERT INTO 訂購人 (姓名,電話,身分別,上課地點) VALUES('"&amp;C3&amp;"','"&amp;D3&amp;"','"&amp;E3&amp;"','"&amp;F3&amp;"');"</f>
        <v>INSERT INTO 訂購人 (姓名,電話,身分別,上課地點) VALUES('BBB','2222222','學員','第二教室');</v>
      </c>
      <c r="C3" t="s">
        <v>369</v>
      </c>
      <c r="D3">
        <v>2222222</v>
      </c>
      <c r="E3" t="s">
        <v>374</v>
      </c>
      <c r="F3" t="s">
        <v>376</v>
      </c>
    </row>
    <row r="4" spans="1:8" x14ac:dyDescent="0.25">
      <c r="A4" t="str">
        <f t="shared" si="0"/>
        <v>INSERT INTO 訂購人 (姓名,電話,身分別,上課地點) VALUES('CCC','33333333','學員','第三教室');</v>
      </c>
      <c r="C4" t="s">
        <v>370</v>
      </c>
      <c r="D4">
        <v>33333333</v>
      </c>
      <c r="E4" t="s">
        <v>374</v>
      </c>
      <c r="F4" t="s">
        <v>377</v>
      </c>
    </row>
    <row r="5" spans="1:8" x14ac:dyDescent="0.25">
      <c r="A5" t="str">
        <f t="shared" si="0"/>
        <v>INSERT INTO 訂購人 (姓名,電話,身分別,上課地點) VALUES('DDD','44444444','學員','第四教室');</v>
      </c>
      <c r="C5" t="s">
        <v>371</v>
      </c>
      <c r="D5">
        <v>44444444</v>
      </c>
      <c r="E5" t="s">
        <v>374</v>
      </c>
      <c r="F5" t="s">
        <v>378</v>
      </c>
    </row>
    <row r="6" spans="1:8" x14ac:dyDescent="0.25">
      <c r="A6" t="str">
        <f t="shared" si="0"/>
        <v>INSERT INTO 訂購人 (姓名,電話,身分別,上課地點) VALUES('EEE','5555555','學員','第五教室');</v>
      </c>
      <c r="C6" t="s">
        <v>372</v>
      </c>
      <c r="D6">
        <v>5555555</v>
      </c>
      <c r="E6" t="s">
        <v>374</v>
      </c>
      <c r="F6" t="s">
        <v>379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8" sqref="B18"/>
    </sheetView>
  </sheetViews>
  <sheetFormatPr defaultRowHeight="16.5" x14ac:dyDescent="0.25"/>
  <cols>
    <col min="1" max="1" width="11.625" bestFit="1" customWidth="1"/>
    <col min="2" max="2" width="56.125" bestFit="1" customWidth="1"/>
  </cols>
  <sheetData>
    <row r="1" spans="1:2" x14ac:dyDescent="0.25">
      <c r="A1" t="s">
        <v>39</v>
      </c>
      <c r="B1" s="1" t="s">
        <v>38</v>
      </c>
    </row>
    <row r="2" spans="1:2" x14ac:dyDescent="0.25">
      <c r="A2" t="s">
        <v>40</v>
      </c>
      <c r="B2" s="1" t="s">
        <v>41</v>
      </c>
    </row>
    <row r="3" spans="1:2" x14ac:dyDescent="0.25">
      <c r="A3" t="s">
        <v>43</v>
      </c>
      <c r="B3" s="1" t="s">
        <v>42</v>
      </c>
    </row>
    <row r="4" spans="1:2" x14ac:dyDescent="0.25">
      <c r="A4" t="s">
        <v>44</v>
      </c>
      <c r="B4" s="1" t="s">
        <v>45</v>
      </c>
    </row>
    <row r="5" spans="1:2" x14ac:dyDescent="0.25">
      <c r="A5" t="s">
        <v>49</v>
      </c>
      <c r="B5" s="1" t="s">
        <v>50</v>
      </c>
    </row>
    <row r="6" spans="1:2" x14ac:dyDescent="0.25">
      <c r="A6" t="s">
        <v>51</v>
      </c>
      <c r="B6" s="1" t="s">
        <v>52</v>
      </c>
    </row>
  </sheetData>
  <phoneticPr fontId="1" type="noConversion"/>
  <hyperlinks>
    <hyperlink ref="B1" r:id="rId1"/>
    <hyperlink ref="B2" r:id="rId2" location="16"/>
    <hyperlink ref="B3" r:id="rId3"/>
    <hyperlink ref="B4" r:id="rId4"/>
    <hyperlink ref="B5"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功能</vt:lpstr>
      <vt:lpstr>功能細項</vt:lpstr>
      <vt:lpstr>工作表1</vt:lpstr>
      <vt:lpstr>table list</vt:lpstr>
      <vt:lpstr>店家</vt:lpstr>
      <vt:lpstr>店家其他資訊</vt:lpstr>
      <vt:lpstr>菜單</vt:lpstr>
      <vt:lpstr>訂購人</vt:lpstr>
      <vt:lpstr>店家清單</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iii</dc:creator>
  <cp:lastModifiedBy>iii</cp:lastModifiedBy>
  <dcterms:created xsi:type="dcterms:W3CDTF">2018-04-02T05:43:26Z</dcterms:created>
  <dcterms:modified xsi:type="dcterms:W3CDTF">2018-04-25T07:43:40Z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24cdae3d-ca76-4a02-89ec-0b0ceb7b3be2</vt:lpwstr>
  </property>
</Properties>
</file>