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INUS\BLUEJACK_nar\04. Post Training\20. Predictive Analysis\Material\"/>
    </mc:Choice>
  </mc:AlternateContent>
  <xr:revisionPtr revIDLastSave="0" documentId="13_ncr:1_{E8740C0E-79E4-43E9-A416-3FA67DA0E1F7}" xr6:coauthVersionLast="47" xr6:coauthVersionMax="47" xr10:uidLastSave="{00000000-0000-0000-0000-000000000000}"/>
  <bookViews>
    <workbookView xWindow="-120" yWindow="-120" windowWidth="29040" windowHeight="15720" activeTab="2" xr2:uid="{953FAFD0-C5E6-410F-9284-B9B885862031}"/>
  </bookViews>
  <sheets>
    <sheet name="Table1 (2)" sheetId="2" r:id="rId1"/>
    <sheet name="Table8" sheetId="3" r:id="rId2"/>
    <sheet name="K-Means" sheetId="1" r:id="rId3"/>
  </sheets>
  <definedNames>
    <definedName name="ExternalData_1" localSheetId="2" hidden="1">'K-Means'!$S$2:$W$5</definedName>
    <definedName name="ExternalData_2" localSheetId="2" hidden="1">'K-Means'!$Z$2:$AD$5</definedName>
    <definedName name="ExternalData_3" localSheetId="2" hidden="1">'K-Means'!$S$2:$W$5</definedName>
    <definedName name="ExternalData_3" localSheetId="0" hidden="1">'Table1 (2)'!$A$1:$E$4</definedName>
    <definedName name="ExternalData_4" localSheetId="2" hidden="1">'K-Means'!$Z$2:$AD$5</definedName>
    <definedName name="ExternalData_4" localSheetId="1" hidden="1">Table8!$A$1:$E$4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J13" i="1" s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V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K4" i="1"/>
  <c r="K5" i="1"/>
  <c r="K3" i="1"/>
  <c r="S1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F65F96-A42C-44C8-93FE-77BD0FBA4F60}" keepAlive="1" name="Query - Iris" description="Connection to the 'Iris' query in the workbook." type="5" refreshedVersion="0" background="1">
    <dbPr connection="Provider=Microsoft.Mashup.OleDb.1;Data Source=$Workbook$;Location=Iris;Extended Properties=&quot;&quot;" command="SELECT * FROM [Iris]"/>
  </connection>
  <connection id="2" xr16:uid="{DE0D6601-4A25-4DD6-8A7D-5C976F868651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  <connection id="3" xr16:uid="{7A8C209C-3952-433A-9FEC-5D43A82EFBB2}" keepAlive="1" name="Query - Table8 (2)" description="Connection to the 'Table8 (2)' query in the workbook." type="5" refreshedVersion="8" background="1" saveData="1">
    <dbPr connection="Provider=Microsoft.Mashup.OleDb.1;Data Source=$Workbook$;Location=&quot;Table8 (2)&quot;;Extended Properties=&quot;&quot;" command="SELECT * FROM [Table8 (2)]"/>
  </connection>
</connections>
</file>

<file path=xl/sharedStrings.xml><?xml version="1.0" encoding="utf-8"?>
<sst xmlns="http://schemas.openxmlformats.org/spreadsheetml/2006/main" count="53" uniqueCount="28">
  <si>
    <t>sepal_length</t>
  </si>
  <si>
    <t>sepal_width</t>
  </si>
  <si>
    <t>petal_length</t>
  </si>
  <si>
    <t>petal_width</t>
  </si>
  <si>
    <t>Index</t>
  </si>
  <si>
    <t>Starting Clusters</t>
  </si>
  <si>
    <t>Initial Cluster</t>
  </si>
  <si>
    <t>Sepal.Length</t>
  </si>
  <si>
    <t>Sepal.Width</t>
  </si>
  <si>
    <t>Petal.Length</t>
  </si>
  <si>
    <t>Petal.Width</t>
  </si>
  <si>
    <t>Random Clusters:</t>
  </si>
  <si>
    <t>Iteration #1</t>
  </si>
  <si>
    <t>Cluster Assignment</t>
  </si>
  <si>
    <t>Cluster 1 Dist</t>
  </si>
  <si>
    <t>Cluster 2 Dist</t>
  </si>
  <si>
    <t>Cluster 3 Dist</t>
  </si>
  <si>
    <t>Iteration #2</t>
  </si>
  <si>
    <t>Iteration #3</t>
  </si>
  <si>
    <t>Cluster 3</t>
  </si>
  <si>
    <t>Cluster 2</t>
  </si>
  <si>
    <t>Average Sepal Length</t>
  </si>
  <si>
    <t>Average Sepal Width</t>
  </si>
  <si>
    <t>Average Petal Length</t>
  </si>
  <si>
    <t>Avergae Petal Width</t>
  </si>
  <si>
    <t>Average Petal Width</t>
  </si>
  <si>
    <t>Average Sepal length</t>
  </si>
  <si>
    <t>Average Sepal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</si>
</sst>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4" tint="0.39997558519241921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0" borderId="3" xfId="0" applyFont="1" applyBorder="1"/>
    <xf numFmtId="0" fontId="2" fillId="0" borderId="0" xfId="0" applyFont="1"/>
    <xf numFmtId="0" fontId="1" fillId="0" borderId="5" xfId="0" applyFont="1" applyBorder="1"/>
    <xf numFmtId="0" fontId="1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3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36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1FBBFE23-ED7B-4D70-971D-121B9054292F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Average Sepal length" tableColumnId="2"/>
      <queryTableField id="3" name="Average Sepal width" tableColumnId="3"/>
      <queryTableField id="4" name="Average Petal Length" tableColumnId="4"/>
      <queryTableField id="5" name="Average Petal Width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2B152A26-4B55-4770-A066-88990AE7652D}" autoFormatId="16" applyNumberFormats="0" applyBorderFormats="0" applyFontFormats="0" applyPatternFormats="0" applyAlignmentFormats="0" applyWidthHeightFormats="0">
  <queryTableRefresh nextId="6">
    <queryTableFields count="5">
      <queryTableField id="1" name="Cluster Assignment" tableColumnId="1"/>
      <queryTableField id="2" name="Average Sepal length" tableColumnId="2"/>
      <queryTableField id="3" name="Average Sepal width" tableColumnId="3"/>
      <queryTableField id="4" name="Average Petal Length" tableColumnId="4"/>
      <queryTableField id="5" name="Average Petal Width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CD57D5-22B4-44C5-A9D8-3CA0EEB0EAA5}" name="Table1__2" displayName="Table1__2" ref="A1:E4" totalsRowShown="0">
  <autoFilter ref="A1:E4" xr:uid="{D1CD57D5-22B4-44C5-A9D8-3CA0EEB0EAA5}"/>
  <tableColumns count="5">
    <tableColumn id="1" xr3:uid="{08FC7B11-3A3F-4A18-B862-0CCD5A490477}" name="Cluster Assignment"/>
    <tableColumn id="2" xr3:uid="{CC3CC0A4-8603-4F21-B8AF-8F8245DD36D0}" name="Average Sepal Length"/>
    <tableColumn id="3" xr3:uid="{532805E4-3C2E-41C8-8951-A44764C0B9F9}" name="Average Sepal Width"/>
    <tableColumn id="4" xr3:uid="{40D7115A-1679-4EB8-8E89-DE7CCC70C386}" name="Average Petal Length"/>
    <tableColumn id="5" xr3:uid="{628DF174-2CDD-4E28-BFE7-C7A823701067}" name="Avergae Petal Width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08AAA8-F792-4C55-BA2F-FA80A5D74651}" name="Table8_2" displayName="Table8_2" ref="A1:E4" tableType="queryTable" totalsRowShown="0">
  <autoFilter ref="A1:E4" xr:uid="{F208AAA8-F792-4C55-BA2F-FA80A5D74651}"/>
  <tableColumns count="5">
    <tableColumn id="1" xr3:uid="{DB291130-495B-4E3C-AE68-05E63FD77C18}" uniqueName="1" name="Cluster Assignment" queryTableFieldId="1"/>
    <tableColumn id="2" xr3:uid="{E5F1A9AD-C20A-440F-AF04-0CB4CE55FDF3}" uniqueName="2" name="Average Sepal length" queryTableFieldId="2"/>
    <tableColumn id="3" xr3:uid="{8B68EFA0-6D91-4E83-833D-A00EBFAA2E5F}" uniqueName="3" name="Average Sepal width" queryTableFieldId="3"/>
    <tableColumn id="4" xr3:uid="{A1476791-8A93-4EDB-A202-946D3AD4A636}" uniqueName="4" name="Average Petal Length" queryTableFieldId="4"/>
    <tableColumn id="5" xr3:uid="{C8F62D3A-6D80-400A-9875-DF6FD05E96CA}" uniqueName="5" name="Average Petal Width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BE141-1104-471C-8760-81F2731B302B}" name="Table1" displayName="Table1" ref="J12:N162" totalsRowShown="0" headerRowDxfId="35" dataDxfId="33" headerRowBorderDxfId="34" tableBorderDxfId="32">
  <autoFilter ref="J12:N162" xr:uid="{7D6BE141-1104-471C-8760-81F2731B302B}"/>
  <tableColumns count="5">
    <tableColumn id="1" xr3:uid="{2F7D05C4-E002-4B91-B102-469C841DCFCB}" name="Cluster Assignment" dataDxfId="31">
      <calculatedColumnFormula>MATCH(MIN(Table1[[#This Row],[Cluster 1 Dist]:[Cluster 3 Dist]]), Table1[[#This Row],[Cluster 1 Dist]:[Cluster 3 Dist]], 0)</calculatedColumnFormula>
    </tableColumn>
    <tableColumn id="2" xr3:uid="{8DF3A6BD-0572-41BA-8F1E-76BEA4A4525E}" name="Index" dataDxfId="30"/>
    <tableColumn id="3" xr3:uid="{EC522A72-0F6E-49C3-B28B-7C8E65FE8C01}" name="Cluster 1 Dist" dataDxfId="29">
      <calculatedColumnFormula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calculatedColumnFormula>
    </tableColumn>
    <tableColumn id="4" xr3:uid="{76EAEAA4-DF32-4773-9196-8C844A46DF9A}" name="Cluster 2 Dist" dataDxfId="28">
      <calculatedColumnFormula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calculatedColumnFormula>
    </tableColumn>
    <tableColumn id="5" xr3:uid="{2835FCDD-C3F6-4A38-BABD-2F44B4340B22}" name="Cluster 3 Dist" dataDxfId="27">
      <calculatedColumnFormula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ED7631-60F1-43A5-8562-FFFF2D4FA179}" name="Iris" displayName="Iris" ref="A1:E151" totalsRowShown="0" headerRowDxfId="26" tableBorderDxfId="25">
  <autoFilter ref="A1:E151" xr:uid="{A9ED7631-60F1-43A5-8562-FFFF2D4FA179}"/>
  <tableColumns count="5">
    <tableColumn id="1" xr3:uid="{78508010-6DBB-4A37-AA0C-92374DD21111}" name="Index" dataDxfId="24"/>
    <tableColumn id="2" xr3:uid="{085CD86B-015D-4D26-A48F-C342185D35EA}" name="sepal_length" dataDxfId="23"/>
    <tableColumn id="3" xr3:uid="{EF60F809-C0DF-43EC-9F0A-1A1B9B697CAB}" name="sepal_width" dataDxfId="22"/>
    <tableColumn id="4" xr3:uid="{62114A2F-FC0D-4D03-8003-9E15CB343399}" name="petal_length" dataDxfId="21"/>
    <tableColumn id="5" xr3:uid="{53AAD291-4542-4234-BEC0-0040D7C19A29}" name="petal_width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4BA579-8D6D-4773-AE5D-DA170FE77D71}" name="Table7" displayName="Table7" ref="J2:O5" totalsRowShown="0" headerRowDxfId="19" headerRowBorderDxfId="18">
  <autoFilter ref="J2:O5" xr:uid="{714BA579-8D6D-4773-AE5D-DA170FE77D71}"/>
  <tableColumns count="6">
    <tableColumn id="1" xr3:uid="{481ECD12-ED5D-4AA0-AF45-7D91FCD58DA9}" name="Initial Cluster"/>
    <tableColumn id="2" xr3:uid="{E827DA86-6849-40B2-A072-3AB839CAC6CE}" name="Index">
      <calculatedColumnFormula>G4</calculatedColumnFormula>
    </tableColumn>
    <tableColumn id="3" xr3:uid="{4F55F952-9197-47EF-9926-6FB2E18EA26D}" name="Sepal.Length"/>
    <tableColumn id="4" xr3:uid="{E7FB6788-BA8C-440B-BAFC-150A1BA7243F}" name="Sepal.Width"/>
    <tableColumn id="5" xr3:uid="{FC78AB3E-F2D1-47E3-9806-94131024BDE0}" name="Petal.Length"/>
    <tableColumn id="6" xr3:uid="{8DDE61FA-5D03-4F35-980B-826501D21E6C}" name="Petal.Width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44C552-BF4A-413B-B274-D87D23DA832E}" name="Table8" displayName="Table8" ref="S12:W162" totalsRowShown="0" headerRowDxfId="17" dataDxfId="15" headerRowBorderDxfId="16" tableBorderDxfId="14">
  <autoFilter ref="S12:W162" xr:uid="{AF44C552-BF4A-413B-B274-D87D23DA832E}"/>
  <tableColumns count="5">
    <tableColumn id="1" xr3:uid="{0EE9AF28-7E70-4160-8220-1D4F2DEE768E}" name="Cluster Assignment" dataDxfId="13">
      <calculatedColumnFormula>MATCH(MIN(Table8[[#This Row],[Cluster 1 Dist]:[Cluster 3 Dist]]), Table8[[#This Row],[Cluster 1 Dist]:[Cluster 3 Dist]], 0)</calculatedColumnFormula>
    </tableColumn>
    <tableColumn id="2" xr3:uid="{D37AD7E2-D976-4853-9953-27C5F8771233}" name="Index" dataDxfId="12"/>
    <tableColumn id="3" xr3:uid="{522F4686-82B8-4286-9834-DC0046B7AA91}" name="Cluster 1 Dist" dataDxfId="11">
      <calculatedColumnFormula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calculatedColumnFormula>
    </tableColumn>
    <tableColumn id="4" xr3:uid="{19CEDC2C-810E-4F31-86CA-5665378AE199}" name="Cluster 2 Dist" dataDxfId="10">
      <calculatedColumnFormula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calculatedColumnFormula>
    </tableColumn>
    <tableColumn id="5" xr3:uid="{E9768AFD-0F92-4881-8546-BC1B17B8D1E5}" name="Cluster 3 Dist" dataDxfId="9">
      <calculatedColumnFormula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BD6026-A6F1-4195-913F-A458593699EB}" name="Table10" displayName="Table10" ref="Z12:AD162" totalsRowShown="0" headerRowDxfId="8" dataDxfId="6" headerRowBorderDxfId="7" tableBorderDxfId="5">
  <autoFilter ref="Z12:AD162" xr:uid="{C3BD6026-A6F1-4195-913F-A458593699EB}"/>
  <tableColumns count="5">
    <tableColumn id="1" xr3:uid="{5DF3355F-9985-4271-9FD7-3A1093E73541}" name="Cluster Assignment" dataDxfId="4">
      <calculatedColumnFormula>MATCH(MIN(Table10[[#This Row],[Cluster 1 Dist]:[Cluster 3 Dist]]),Table10[[#This Row],[Cluster 1 Dist]:[Cluster 3 Dist]], 0)</calculatedColumnFormula>
    </tableColumn>
    <tableColumn id="2" xr3:uid="{24B3C527-2BDB-4048-B2D8-C479B9BFA7D9}" name="Index" dataDxfId="3"/>
    <tableColumn id="3" xr3:uid="{09E25275-0AA2-4FEA-8034-BDF39259EE50}" name="Cluster 1 Dist" dataDxfId="2">
      <calculatedColumnFormula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calculatedColumnFormula>
    </tableColumn>
    <tableColumn id="4" xr3:uid="{A03FF9EA-AA28-4688-A220-B201B2AC1B40}" name="Cluster 2 Dist" dataDxfId="1">
      <calculatedColumnFormula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calculatedColumnFormula>
    </tableColumn>
    <tableColumn id="5" xr3:uid="{82D14AD0-27CC-4A0A-8F32-3C48DAD88ADB}" name="Cluster 3 Dist" dataDxfId="0">
      <calculatedColumnFormula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0BFF75-6816-40F0-A749-5A7220041838}" name="Table1__24" displayName="Table1__24" ref="S2:W5" totalsRowShown="0">
  <autoFilter ref="S2:W5" xr:uid="{350BFF75-6816-40F0-A749-5A7220041838}"/>
  <tableColumns count="5">
    <tableColumn id="1" xr3:uid="{372B3502-ADE7-465D-9B0E-9F3F59069EA5}" name="Cluster Assignment"/>
    <tableColumn id="2" xr3:uid="{3FC791CA-1F9C-4262-A704-8C4081EEEAF8}" name="Average Sepal Length"/>
    <tableColumn id="3" xr3:uid="{4BCEA924-4672-40F1-A1F5-4C54B16881FF}" name="Average Sepal Width"/>
    <tableColumn id="4" xr3:uid="{83E145B7-43AC-4AEB-AD1D-5D17D80A4374}" name="Average Petal Length"/>
    <tableColumn id="5" xr3:uid="{5F7DE8ED-AE61-43B1-82DD-5FAEC05A357B}" name="Average Petal Width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69FB80-A323-4D70-B271-6719C95AE42E}" name="Table8_27" displayName="Table8_27" ref="Z2:AD5" tableType="queryTable" totalsRowShown="0">
  <autoFilter ref="Z2:AD5" xr:uid="{2269FB80-A323-4D70-B271-6719C95AE42E}"/>
  <tableColumns count="5">
    <tableColumn id="1" xr3:uid="{F3C7DC2A-689A-41E4-9678-857D07EC61FE}" uniqueName="1" name="Cluster Assignment" queryTableFieldId="1"/>
    <tableColumn id="2" xr3:uid="{14EF0EA7-D783-4434-91C7-B06DCA40F137}" uniqueName="2" name="Average Sepal length" queryTableFieldId="2"/>
    <tableColumn id="3" xr3:uid="{30BD0E6D-62AF-4B9F-B59C-E71EAB21BFDF}" uniqueName="3" name="Average Sepal width" queryTableFieldId="3"/>
    <tableColumn id="4" xr3:uid="{0C681FE5-7031-4498-AB7B-4E468C69A02A}" uniqueName="4" name="Average Petal Length" queryTableFieldId="4"/>
    <tableColumn id="5" xr3:uid="{2987C697-59FE-4DCA-85D7-CC7A03E9B8C9}" uniqueName="5" name="Average Petal Width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176D-EF5E-4E92-A140-11B84C536C56}">
  <dimension ref="A1:E4"/>
  <sheetViews>
    <sheetView zoomScale="160" zoomScaleNormal="160" workbookViewId="0">
      <selection sqref="A1:E4"/>
    </sheetView>
  </sheetViews>
  <sheetFormatPr defaultRowHeight="15" x14ac:dyDescent="0.25"/>
  <cols>
    <col min="1" max="1" width="20.7109375" bestFit="1" customWidth="1"/>
    <col min="2" max="2" width="22.5703125" bestFit="1" customWidth="1"/>
    <col min="3" max="3" width="22.140625" bestFit="1" customWidth="1"/>
    <col min="4" max="4" width="22.28515625" bestFit="1" customWidth="1"/>
    <col min="5" max="5" width="21.85546875" bestFit="1" customWidth="1"/>
  </cols>
  <sheetData>
    <row r="1" spans="1:5" x14ac:dyDescent="0.25">
      <c r="A1" t="s">
        <v>13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>
        <v>1</v>
      </c>
      <c r="B2">
        <v>4.9173913043478263</v>
      </c>
      <c r="C2">
        <v>3.2195652173913043</v>
      </c>
      <c r="D2">
        <v>1.6195652173913042</v>
      </c>
      <c r="E2">
        <v>0.30652173913043479</v>
      </c>
    </row>
    <row r="3" spans="1:5" x14ac:dyDescent="0.25">
      <c r="A3">
        <v>2</v>
      </c>
      <c r="B3">
        <v>5.56</v>
      </c>
      <c r="C3">
        <v>3.165</v>
      </c>
      <c r="D3">
        <v>2.915</v>
      </c>
      <c r="E3">
        <v>0.82000000000000006</v>
      </c>
    </row>
    <row r="4" spans="1:5" x14ac:dyDescent="0.25">
      <c r="A4">
        <v>3</v>
      </c>
      <c r="B4">
        <v>6.4178571428571427</v>
      </c>
      <c r="C4">
        <v>2.9369047619047621</v>
      </c>
      <c r="D4">
        <v>5.1309523809523805</v>
      </c>
      <c r="E4">
        <v>1.7773809523809523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6323-4B28-4F56-A69B-2FFF7BD73FF8}">
  <dimension ref="A1:E4"/>
  <sheetViews>
    <sheetView workbookViewId="0">
      <selection sqref="A1:E4"/>
    </sheetView>
  </sheetViews>
  <sheetFormatPr defaultRowHeight="15" x14ac:dyDescent="0.25"/>
  <cols>
    <col min="1" max="1" width="20.7109375" bestFit="1" customWidth="1"/>
    <col min="2" max="2" width="22.28515625" bestFit="1" customWidth="1"/>
    <col min="3" max="3" width="21.7109375" bestFit="1" customWidth="1"/>
    <col min="4" max="4" width="22.28515625" bestFit="1" customWidth="1"/>
    <col min="5" max="5" width="21.85546875" bestFit="1" customWidth="1"/>
  </cols>
  <sheetData>
    <row r="1" spans="1:5" x14ac:dyDescent="0.25">
      <c r="A1" t="s">
        <v>13</v>
      </c>
      <c r="B1" t="s">
        <v>26</v>
      </c>
      <c r="C1" t="s">
        <v>27</v>
      </c>
      <c r="D1" t="s">
        <v>23</v>
      </c>
      <c r="E1" t="s">
        <v>25</v>
      </c>
    </row>
    <row r="2" spans="1:5" x14ac:dyDescent="0.25">
      <c r="A2">
        <v>1</v>
      </c>
      <c r="B2">
        <v>5.0060000000000002</v>
      </c>
      <c r="C2">
        <v>3.4180000000000001</v>
      </c>
      <c r="D2">
        <v>1.464</v>
      </c>
      <c r="E2">
        <v>0.24399999999999999</v>
      </c>
    </row>
    <row r="3" spans="1:5" x14ac:dyDescent="0.25">
      <c r="A3">
        <v>3</v>
      </c>
      <c r="B3">
        <v>6.4317073170731707</v>
      </c>
      <c r="C3">
        <v>2.9475609756097563</v>
      </c>
      <c r="D3">
        <v>5.1573170731707316</v>
      </c>
      <c r="E3">
        <v>1.7926829268292681</v>
      </c>
    </row>
    <row r="4" spans="1:5" x14ac:dyDescent="0.25">
      <c r="A4">
        <v>2</v>
      </c>
      <c r="B4">
        <v>5.4888888888888889</v>
      </c>
      <c r="C4">
        <v>2.5277777777777777</v>
      </c>
      <c r="D4">
        <v>3.7611111111111111</v>
      </c>
      <c r="E4">
        <v>1.1444444444444444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2889-150D-4190-A8D9-640D3CA00144}">
  <sheetPr codeName="Sheet1"/>
  <dimension ref="A1:AE162"/>
  <sheetViews>
    <sheetView tabSelected="1" topLeftCell="N1" zoomScaleNormal="100" workbookViewId="0">
      <selection activeCell="AA17" sqref="AA17"/>
    </sheetView>
  </sheetViews>
  <sheetFormatPr defaultRowHeight="15" x14ac:dyDescent="0.25"/>
  <cols>
    <col min="1" max="1" width="7.85546875" customWidth="1"/>
    <col min="2" max="2" width="14" customWidth="1"/>
    <col min="3" max="3" width="13.42578125" customWidth="1"/>
    <col min="4" max="4" width="14" customWidth="1"/>
    <col min="5" max="5" width="13.42578125" customWidth="1"/>
    <col min="7" max="7" width="16.5703125" bestFit="1" customWidth="1"/>
    <col min="10" max="10" width="19.5703125" customWidth="1"/>
    <col min="11" max="11" width="11.85546875" bestFit="1" customWidth="1"/>
    <col min="12" max="12" width="14.28515625" customWidth="1"/>
    <col min="13" max="14" width="14.140625" customWidth="1"/>
    <col min="15" max="15" width="13.28515625" customWidth="1"/>
    <col min="19" max="19" width="20.7109375" bestFit="1" customWidth="1"/>
    <col min="20" max="20" width="14.7109375" bestFit="1" customWidth="1"/>
    <col min="21" max="21" width="14.140625" bestFit="1" customWidth="1"/>
    <col min="22" max="22" width="14.5703125" bestFit="1" customWidth="1"/>
    <col min="23" max="23" width="14.140625" customWidth="1"/>
    <col min="26" max="26" width="28.42578125" bestFit="1" customWidth="1"/>
    <col min="27" max="27" width="21.140625" bestFit="1" customWidth="1"/>
    <col min="28" max="28" width="19.7109375" bestFit="1" customWidth="1"/>
    <col min="29" max="29" width="20.42578125" bestFit="1" customWidth="1"/>
    <col min="30" max="30" width="19.28515625" bestFit="1" customWidth="1"/>
  </cols>
  <sheetData>
    <row r="1" spans="1:31" ht="21" x14ac:dyDescent="0.25">
      <c r="A1" s="12" t="s">
        <v>4</v>
      </c>
      <c r="B1" s="13" t="s">
        <v>0</v>
      </c>
      <c r="C1" s="13" t="s">
        <v>1</v>
      </c>
      <c r="D1" s="13" t="s">
        <v>2</v>
      </c>
      <c r="E1" s="14" t="s">
        <v>3</v>
      </c>
      <c r="J1" s="17" t="s">
        <v>5</v>
      </c>
      <c r="K1" s="17"/>
      <c r="L1" s="17"/>
      <c r="M1" s="17"/>
      <c r="N1" s="17"/>
      <c r="O1" s="17"/>
      <c r="S1" s="18" t="s">
        <v>20</v>
      </c>
      <c r="T1" s="18"/>
      <c r="U1" s="18"/>
      <c r="V1" s="18"/>
      <c r="W1" s="18"/>
      <c r="X1" s="15"/>
      <c r="Z1" s="18" t="s">
        <v>19</v>
      </c>
      <c r="AA1" s="18"/>
      <c r="AB1" s="18"/>
      <c r="AC1" s="18"/>
      <c r="AD1" s="18"/>
      <c r="AE1" s="15"/>
    </row>
    <row r="2" spans="1:31" x14ac:dyDescent="0.25">
      <c r="A2" s="7">
        <v>1</v>
      </c>
      <c r="B2" s="1">
        <v>5.0999999999999996</v>
      </c>
      <c r="C2" s="1">
        <v>3.5</v>
      </c>
      <c r="D2" s="1">
        <v>1.4</v>
      </c>
      <c r="E2" s="8">
        <v>0.2</v>
      </c>
      <c r="J2" s="2" t="s">
        <v>6</v>
      </c>
      <c r="K2" s="2" t="s">
        <v>4</v>
      </c>
      <c r="L2" s="2" t="s">
        <v>7</v>
      </c>
      <c r="M2" s="2" t="s">
        <v>8</v>
      </c>
      <c r="N2" s="2" t="s">
        <v>9</v>
      </c>
      <c r="O2" s="2" t="s">
        <v>10</v>
      </c>
      <c r="S2" t="s">
        <v>13</v>
      </c>
      <c r="T2" t="s">
        <v>21</v>
      </c>
      <c r="U2" t="s">
        <v>22</v>
      </c>
      <c r="V2" t="s">
        <v>23</v>
      </c>
      <c r="W2" t="s">
        <v>25</v>
      </c>
      <c r="Z2" t="s">
        <v>13</v>
      </c>
      <c r="AA2" t="s">
        <v>26</v>
      </c>
      <c r="AB2" t="s">
        <v>27</v>
      </c>
      <c r="AC2" t="s">
        <v>23</v>
      </c>
      <c r="AD2" t="s">
        <v>25</v>
      </c>
    </row>
    <row r="3" spans="1:31" x14ac:dyDescent="0.25">
      <c r="A3" s="7">
        <v>2</v>
      </c>
      <c r="B3" s="1">
        <v>4.9000000000000004</v>
      </c>
      <c r="C3" s="1">
        <v>3</v>
      </c>
      <c r="D3" s="1">
        <v>1.4</v>
      </c>
      <c r="E3" s="8">
        <v>0.2</v>
      </c>
      <c r="G3" s="3" t="s">
        <v>11</v>
      </c>
      <c r="J3">
        <v>1</v>
      </c>
      <c r="K3">
        <f>G4</f>
        <v>40</v>
      </c>
      <c r="L3">
        <v>5.0999999999999996</v>
      </c>
      <c r="M3">
        <v>3.4</v>
      </c>
      <c r="N3">
        <v>1.5</v>
      </c>
      <c r="O3">
        <v>0.2</v>
      </c>
      <c r="S3">
        <v>1</v>
      </c>
      <c r="T3">
        <v>4.9173913043478263</v>
      </c>
      <c r="U3">
        <v>3.2195652173913043</v>
      </c>
      <c r="V3">
        <v>1.6195652173913042</v>
      </c>
      <c r="W3">
        <v>0.30652173913043479</v>
      </c>
      <c r="Z3">
        <v>1</v>
      </c>
      <c r="AA3">
        <v>5.0060000000000002</v>
      </c>
      <c r="AB3">
        <v>3.4180000000000001</v>
      </c>
      <c r="AC3">
        <v>1.464</v>
      </c>
      <c r="AD3">
        <v>0.24399999999999999</v>
      </c>
    </row>
    <row r="4" spans="1:31" x14ac:dyDescent="0.25">
      <c r="A4" s="7">
        <v>3</v>
      </c>
      <c r="B4" s="1">
        <v>4.7</v>
      </c>
      <c r="C4" s="1">
        <v>3.2</v>
      </c>
      <c r="D4" s="1">
        <v>1.3</v>
      </c>
      <c r="E4" s="8">
        <v>0.2</v>
      </c>
      <c r="G4">
        <v>40</v>
      </c>
      <c r="J4">
        <v>2</v>
      </c>
      <c r="K4">
        <f t="shared" ref="K4:K5" si="0">G5</f>
        <v>20</v>
      </c>
      <c r="L4">
        <v>5.7</v>
      </c>
      <c r="M4">
        <v>3.8</v>
      </c>
      <c r="N4">
        <v>1.7</v>
      </c>
      <c r="O4">
        <v>0.3</v>
      </c>
      <c r="S4">
        <v>2</v>
      </c>
      <c r="T4">
        <v>5.56</v>
      </c>
      <c r="U4">
        <v>3.165</v>
      </c>
      <c r="V4">
        <v>2.915</v>
      </c>
      <c r="W4">
        <v>0.82000000000000006</v>
      </c>
      <c r="Z4">
        <v>3</v>
      </c>
      <c r="AA4">
        <v>6.4317073170731707</v>
      </c>
      <c r="AB4">
        <v>2.9475609756097563</v>
      </c>
      <c r="AC4">
        <v>5.1573170731707316</v>
      </c>
      <c r="AD4">
        <v>1.7926829268292681</v>
      </c>
    </row>
    <row r="5" spans="1:31" x14ac:dyDescent="0.25">
      <c r="A5" s="7">
        <v>4</v>
      </c>
      <c r="B5" s="1">
        <v>4.5999999999999996</v>
      </c>
      <c r="C5" s="1">
        <v>3.1</v>
      </c>
      <c r="D5" s="1">
        <v>1.5</v>
      </c>
      <c r="E5" s="8">
        <v>0.2</v>
      </c>
      <c r="G5">
        <v>20</v>
      </c>
      <c r="J5">
        <v>3</v>
      </c>
      <c r="K5">
        <f t="shared" si="0"/>
        <v>110</v>
      </c>
      <c r="L5">
        <v>7.3</v>
      </c>
      <c r="M5">
        <v>2.9</v>
      </c>
      <c r="N5">
        <v>6.3</v>
      </c>
      <c r="O5">
        <v>1.8</v>
      </c>
      <c r="S5">
        <v>3</v>
      </c>
      <c r="T5">
        <v>6.4178571428571427</v>
      </c>
      <c r="U5">
        <v>2.9369047619047621</v>
      </c>
      <c r="V5">
        <v>5.1309523809523805</v>
      </c>
      <c r="W5">
        <v>1.7773809523809523</v>
      </c>
      <c r="Z5">
        <v>2</v>
      </c>
      <c r="AA5">
        <v>5.4888888888888889</v>
      </c>
      <c r="AB5">
        <v>2.5277777777777777</v>
      </c>
      <c r="AC5">
        <v>3.7611111111111111</v>
      </c>
      <c r="AD5">
        <v>1.1444444444444444</v>
      </c>
    </row>
    <row r="6" spans="1:31" x14ac:dyDescent="0.25">
      <c r="A6" s="7">
        <v>5</v>
      </c>
      <c r="B6" s="1">
        <v>5</v>
      </c>
      <c r="C6" s="1">
        <v>3.6</v>
      </c>
      <c r="D6" s="1">
        <v>1.4</v>
      </c>
      <c r="E6" s="8">
        <v>0.2</v>
      </c>
      <c r="G6">
        <v>110</v>
      </c>
    </row>
    <row r="7" spans="1:31" x14ac:dyDescent="0.25">
      <c r="A7" s="7">
        <v>6</v>
      </c>
      <c r="B7" s="1">
        <v>5.4</v>
      </c>
      <c r="C7" s="1">
        <v>3.9</v>
      </c>
      <c r="D7" s="1">
        <v>1.7</v>
      </c>
      <c r="E7" s="8">
        <v>0.4</v>
      </c>
    </row>
    <row r="8" spans="1:31" x14ac:dyDescent="0.25">
      <c r="A8" s="7">
        <v>7</v>
      </c>
      <c r="B8" s="1">
        <v>4.5999999999999996</v>
      </c>
      <c r="C8" s="1">
        <v>3.4</v>
      </c>
      <c r="D8" s="1">
        <v>1.4</v>
      </c>
      <c r="E8" s="8">
        <v>0.3</v>
      </c>
    </row>
    <row r="9" spans="1:31" x14ac:dyDescent="0.25">
      <c r="A9" s="7">
        <v>8</v>
      </c>
      <c r="B9" s="1">
        <v>5</v>
      </c>
      <c r="C9" s="1">
        <v>3.4</v>
      </c>
      <c r="D9" s="1">
        <v>1.5</v>
      </c>
      <c r="E9" s="8">
        <v>0.2</v>
      </c>
    </row>
    <row r="10" spans="1:31" x14ac:dyDescent="0.25">
      <c r="A10" s="7">
        <v>9</v>
      </c>
      <c r="B10" s="1">
        <v>4.4000000000000004</v>
      </c>
      <c r="C10" s="1">
        <v>2.9</v>
      </c>
      <c r="D10" s="1">
        <v>1.4</v>
      </c>
      <c r="E10" s="8">
        <v>0.2</v>
      </c>
      <c r="J10" s="17" t="s">
        <v>12</v>
      </c>
      <c r="K10" s="17"/>
      <c r="L10" s="17"/>
      <c r="M10" s="17"/>
      <c r="N10" s="17"/>
      <c r="S10" s="17" t="s">
        <v>17</v>
      </c>
      <c r="T10" s="17"/>
      <c r="U10" s="17"/>
      <c r="V10" s="17"/>
      <c r="W10" s="17"/>
      <c r="Z10" s="17" t="s">
        <v>18</v>
      </c>
      <c r="AA10" s="17"/>
      <c r="AB10" s="17"/>
      <c r="AC10" s="17"/>
      <c r="AD10" s="17"/>
    </row>
    <row r="11" spans="1:31" x14ac:dyDescent="0.25">
      <c r="A11" s="7">
        <v>10</v>
      </c>
      <c r="B11" s="1">
        <v>4.9000000000000004</v>
      </c>
      <c r="C11" s="1">
        <v>3.1</v>
      </c>
      <c r="D11" s="1">
        <v>1.5</v>
      </c>
      <c r="E11" s="8">
        <v>0.1</v>
      </c>
      <c r="J11" s="17"/>
      <c r="K11" s="17"/>
      <c r="L11" s="17"/>
      <c r="M11" s="17"/>
      <c r="N11" s="17"/>
      <c r="S11" s="17"/>
      <c r="T11" s="17"/>
      <c r="U11" s="17"/>
      <c r="V11" s="17"/>
      <c r="W11" s="17"/>
      <c r="Z11" s="17"/>
      <c r="AA11" s="17"/>
      <c r="AB11" s="17"/>
      <c r="AC11" s="17"/>
      <c r="AD11" s="17"/>
    </row>
    <row r="12" spans="1:31" x14ac:dyDescent="0.25">
      <c r="A12" s="7">
        <v>11</v>
      </c>
      <c r="B12" s="1">
        <v>5.4</v>
      </c>
      <c r="C12" s="1">
        <v>3.7</v>
      </c>
      <c r="D12" s="1">
        <v>1.5</v>
      </c>
      <c r="E12" s="8">
        <v>0.2</v>
      </c>
      <c r="J12" s="4" t="s">
        <v>13</v>
      </c>
      <c r="K12" s="5" t="s">
        <v>4</v>
      </c>
      <c r="L12" s="5" t="s">
        <v>14</v>
      </c>
      <c r="M12" s="5" t="s">
        <v>15</v>
      </c>
      <c r="N12" s="5" t="s">
        <v>16</v>
      </c>
      <c r="S12" s="5" t="s">
        <v>13</v>
      </c>
      <c r="T12" s="5" t="s">
        <v>4</v>
      </c>
      <c r="U12" s="5" t="s">
        <v>14</v>
      </c>
      <c r="V12" s="5" t="s">
        <v>15</v>
      </c>
      <c r="W12" s="5" t="s">
        <v>16</v>
      </c>
      <c r="Z12" s="5" t="s">
        <v>13</v>
      </c>
      <c r="AA12" s="5" t="s">
        <v>4</v>
      </c>
      <c r="AB12" s="5" t="s">
        <v>14</v>
      </c>
      <c r="AC12" s="5" t="s">
        <v>15</v>
      </c>
      <c r="AD12" s="16" t="s">
        <v>16</v>
      </c>
    </row>
    <row r="13" spans="1:31" x14ac:dyDescent="0.25">
      <c r="A13" s="7">
        <v>12</v>
      </c>
      <c r="B13" s="1">
        <v>4.8</v>
      </c>
      <c r="C13" s="1">
        <v>3.4</v>
      </c>
      <c r="D13" s="1">
        <v>1.6</v>
      </c>
      <c r="E13" s="8">
        <v>0.2</v>
      </c>
      <c r="J13">
        <f>MATCH(MIN(Table1[[#This Row],[Cluster 1 Dist]:[Cluster 3 Dist]]), Table1[[#This Row],[Cluster 1 Dist]:[Cluster 3 Dist]], 0)</f>
        <v>1</v>
      </c>
      <c r="K13">
        <v>1</v>
      </c>
      <c r="L1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0.14142135623730964</v>
      </c>
      <c r="M1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0.74161984870956665</v>
      </c>
      <c r="N1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5.6364882684167821</v>
      </c>
      <c r="S13">
        <f>MATCH(MIN(Table8[[#This Row],[Cluster 1 Dist]:[Cluster 3 Dist]]), Table8[[#This Row],[Cluster 1 Dist]:[Cluster 3 Dist]], 0)</f>
        <v>1</v>
      </c>
      <c r="T13">
        <v>1</v>
      </c>
      <c r="U1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0.41418035759803679</v>
      </c>
      <c r="V1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1.7330464506181016</v>
      </c>
      <c r="W1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4.2967383017835292</v>
      </c>
      <c r="Z13" s="6">
        <f>MATCH(MIN(Table10[[#This Row],[Cluster 1 Dist]:[Cluster 3 Dist]]),Table10[[#This Row],[Cluster 1 Dist]:[Cluster 3 Dist]], 0)</f>
        <v>1</v>
      </c>
      <c r="AA13">
        <v>1</v>
      </c>
      <c r="AB1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0.1469421654937747</v>
      </c>
      <c r="AC13" s="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2.7501402882286339</v>
      </c>
      <c r="AD13" s="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4.32812935894587</v>
      </c>
    </row>
    <row r="14" spans="1:31" x14ac:dyDescent="0.25">
      <c r="A14" s="7">
        <v>13</v>
      </c>
      <c r="B14" s="1">
        <v>4.8</v>
      </c>
      <c r="C14" s="1">
        <v>3</v>
      </c>
      <c r="D14" s="1">
        <v>1.4</v>
      </c>
      <c r="E14" s="8">
        <v>0.1</v>
      </c>
      <c r="J14">
        <f>MATCH(MIN(Table1[[#This Row],[Cluster 1 Dist]:[Cluster 3 Dist]]), Table1[[#This Row],[Cluster 1 Dist]:[Cluster 3 Dist]], 0)</f>
        <v>1</v>
      </c>
      <c r="K14">
        <v>2</v>
      </c>
      <c r="L1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0.45825756949558361</v>
      </c>
      <c r="M1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1.1747340124470729</v>
      </c>
      <c r="N1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5.6868268832451729</v>
      </c>
      <c r="S14" s="6">
        <f>MATCH(MIN(Table8[[#This Row],[Cluster 1 Dist]:[Cluster 3 Dist]]), Table8[[#This Row],[Cluster 1 Dist]:[Cluster 3 Dist]], 0)</f>
        <v>1</v>
      </c>
      <c r="T14">
        <v>2</v>
      </c>
      <c r="U1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0.32873561983830191</v>
      </c>
      <c r="V1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1.7726956873643034</v>
      </c>
      <c r="W1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4.3262001401993899</v>
      </c>
      <c r="Z14">
        <f>MATCH(MIN(Table10[[#This Row],[Cluster 1 Dist]:[Cluster 3 Dist]]),Table10[[#This Row],[Cluster 1 Dist]:[Cluster 3 Dist]], 0)</f>
        <v>1</v>
      </c>
      <c r="AA14">
        <v>2</v>
      </c>
      <c r="AB1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0.43816891719974854</v>
      </c>
      <c r="AC1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2.6526599741149646</v>
      </c>
      <c r="AD1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4.3592370490956567</v>
      </c>
    </row>
    <row r="15" spans="1:31" x14ac:dyDescent="0.25">
      <c r="A15" s="7">
        <v>14</v>
      </c>
      <c r="B15" s="1">
        <v>4.3</v>
      </c>
      <c r="C15" s="1">
        <v>3</v>
      </c>
      <c r="D15" s="1">
        <v>1.1000000000000001</v>
      </c>
      <c r="E15" s="8">
        <v>0.1</v>
      </c>
      <c r="J15">
        <f>MATCH(MIN(Table1[[#This Row],[Cluster 1 Dist]:[Cluster 3 Dist]]), Table1[[#This Row],[Cluster 1 Dist]:[Cluster 3 Dist]], 0)</f>
        <v>1</v>
      </c>
      <c r="K15">
        <v>3</v>
      </c>
      <c r="L1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0.4898979485566351</v>
      </c>
      <c r="M1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1.236931687685298</v>
      </c>
      <c r="N1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5.8660037504249853</v>
      </c>
      <c r="S15" s="6">
        <f>MATCH(MIN(Table8[[#This Row],[Cluster 1 Dist]:[Cluster 3 Dist]]), Table8[[#This Row],[Cluster 1 Dist]:[Cluster 3 Dist]], 0)</f>
        <v>1</v>
      </c>
      <c r="T15">
        <v>3</v>
      </c>
      <c r="U1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0.40138583185177584</v>
      </c>
      <c r="V1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1.9322137562909543</v>
      </c>
      <c r="W1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4.4927251286532819</v>
      </c>
      <c r="Z15" s="6">
        <f>MATCH(MIN(Table10[[#This Row],[Cluster 1 Dist]:[Cluster 3 Dist]]),Table10[[#This Row],[Cluster 1 Dist]:[Cluster 3 Dist]], 0)</f>
        <v>1</v>
      </c>
      <c r="AA15">
        <v>3</v>
      </c>
      <c r="AB1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0.41230086102262747</v>
      </c>
      <c r="AC1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2.8325380147384207</v>
      </c>
      <c r="AD1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4.5252701136426898</v>
      </c>
    </row>
    <row r="16" spans="1:31" x14ac:dyDescent="0.25">
      <c r="A16" s="7">
        <v>15</v>
      </c>
      <c r="B16" s="1">
        <v>5.8</v>
      </c>
      <c r="C16" s="1">
        <v>4</v>
      </c>
      <c r="D16" s="1">
        <v>1.2</v>
      </c>
      <c r="E16" s="8">
        <v>0.2</v>
      </c>
      <c r="J16">
        <f>MATCH(MIN(Table1[[#This Row],[Cluster 1 Dist]:[Cluster 3 Dist]]), Table1[[#This Row],[Cluster 1 Dist]:[Cluster 3 Dist]], 0)</f>
        <v>1</v>
      </c>
      <c r="K16">
        <v>4</v>
      </c>
      <c r="L1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0.58309518948452999</v>
      </c>
      <c r="M1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1.3228756555322956</v>
      </c>
      <c r="N1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5.7384666941614286</v>
      </c>
      <c r="S16" s="6">
        <f>MATCH(MIN(Table8[[#This Row],[Cluster 1 Dist]:[Cluster 3 Dist]]), Table8[[#This Row],[Cluster 1 Dist]:[Cluster 3 Dist]], 0)</f>
        <v>1</v>
      </c>
      <c r="T16">
        <v>4</v>
      </c>
      <c r="U1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0.37506773175340852</v>
      </c>
      <c r="V1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1.8200137362119002</v>
      </c>
      <c r="W1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4.3592603168661626</v>
      </c>
      <c r="Z16" s="6">
        <f>MATCH(MIN(Table10[[#This Row],[Cluster 1 Dist]:[Cluster 3 Dist]]),Table10[[#This Row],[Cluster 1 Dist]:[Cluster 3 Dist]], 0)</f>
        <v>1</v>
      </c>
      <c r="AA16">
        <v>4</v>
      </c>
      <c r="AB1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0.51883716135219204</v>
      </c>
      <c r="AC1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2.6687376217656094</v>
      </c>
      <c r="AD1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4.392151685756768</v>
      </c>
    </row>
    <row r="17" spans="1:30" x14ac:dyDescent="0.25">
      <c r="A17" s="7">
        <v>16</v>
      </c>
      <c r="B17" s="1">
        <v>5.7</v>
      </c>
      <c r="C17" s="1">
        <v>4.4000000000000004</v>
      </c>
      <c r="D17" s="1">
        <v>1.5</v>
      </c>
      <c r="E17" s="8">
        <v>0.4</v>
      </c>
      <c r="J17">
        <f>MATCH(MIN(Table1[[#This Row],[Cluster 1 Dist]:[Cluster 3 Dist]]), Table1[[#This Row],[Cluster 1 Dist]:[Cluster 3 Dist]], 0)</f>
        <v>1</v>
      </c>
      <c r="K17">
        <v>5</v>
      </c>
      <c r="L1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0.24494897427831785</v>
      </c>
      <c r="M1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0.7937253933193773</v>
      </c>
      <c r="N1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5.6877060402239499</v>
      </c>
      <c r="S17" s="6">
        <f>MATCH(MIN(Table8[[#This Row],[Cluster 1 Dist]:[Cluster 3 Dist]]), Table8[[#This Row],[Cluster 1 Dist]:[Cluster 3 Dist]], 0)</f>
        <v>1</v>
      </c>
      <c r="T17">
        <v>5</v>
      </c>
      <c r="U1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0.45946772031486849</v>
      </c>
      <c r="V1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1.7839422636397178</v>
      </c>
      <c r="W1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4.3425972079164881</v>
      </c>
      <c r="Z17" s="6">
        <f>MATCH(MIN(Table10[[#This Row],[Cluster 1 Dist]:[Cluster 3 Dist]]),Table10[[#This Row],[Cluster 1 Dist]:[Cluster 3 Dist]], 0)</f>
        <v>1</v>
      </c>
      <c r="AA17">
        <v>5</v>
      </c>
      <c r="AB1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0.19796969465046915</v>
      </c>
      <c r="AC1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2.8027653892469298</v>
      </c>
      <c r="AD1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4.3737321609881263</v>
      </c>
    </row>
    <row r="18" spans="1:30" x14ac:dyDescent="0.25">
      <c r="A18" s="7">
        <v>17</v>
      </c>
      <c r="B18" s="1">
        <v>5.4</v>
      </c>
      <c r="C18" s="1">
        <v>3.9</v>
      </c>
      <c r="D18" s="1">
        <v>1.3</v>
      </c>
      <c r="E18" s="8">
        <v>0.4</v>
      </c>
      <c r="J18">
        <f>MATCH(MIN(Table1[[#This Row],[Cluster 1 Dist]:[Cluster 3 Dist]]), Table1[[#This Row],[Cluster 1 Dist]:[Cluster 3 Dist]], 0)</f>
        <v>2</v>
      </c>
      <c r="K18">
        <v>6</v>
      </c>
      <c r="L1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0.6480740698407863</v>
      </c>
      <c r="M1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0.33166247903553986</v>
      </c>
      <c r="N1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5.2659282182726344</v>
      </c>
      <c r="S18" s="6">
        <f>MATCH(MIN(Table8[[#This Row],[Cluster 1 Dist]:[Cluster 3 Dist]]), Table8[[#This Row],[Cluster 1 Dist]:[Cluster 3 Dist]], 0)</f>
        <v>1</v>
      </c>
      <c r="T18">
        <v>6</v>
      </c>
      <c r="U1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0.84327373136564743</v>
      </c>
      <c r="V1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1.489446205809394</v>
      </c>
      <c r="W1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3.9537574697054567</v>
      </c>
      <c r="Z18" s="6">
        <f>MATCH(MIN(Table10[[#This Row],[Cluster 1 Dist]:[Cluster 3 Dist]]),Table10[[#This Row],[Cluster 1 Dist]:[Cluster 3 Dist]], 0)</f>
        <v>1</v>
      </c>
      <c r="AA18">
        <v>6</v>
      </c>
      <c r="AB1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0.68380699031232484</v>
      </c>
      <c r="AC1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2.5871357917469795</v>
      </c>
      <c r="AD1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3.9829847052685667</v>
      </c>
    </row>
    <row r="19" spans="1:30" x14ac:dyDescent="0.25">
      <c r="A19" s="7">
        <v>18</v>
      </c>
      <c r="B19" s="1">
        <v>5.0999999999999996</v>
      </c>
      <c r="C19" s="1">
        <v>3.5</v>
      </c>
      <c r="D19" s="1">
        <v>1.4</v>
      </c>
      <c r="E19" s="8">
        <v>0.3</v>
      </c>
      <c r="J19">
        <f>MATCH(MIN(Table1[[#This Row],[Cluster 1 Dist]:[Cluster 3 Dist]]), Table1[[#This Row],[Cluster 1 Dist]:[Cluster 3 Dist]], 0)</f>
        <v>1</v>
      </c>
      <c r="K19">
        <v>7</v>
      </c>
      <c r="L1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0.51961524227066325</v>
      </c>
      <c r="M1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1.2083045973594577</v>
      </c>
      <c r="N1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5.8137767414994537</v>
      </c>
      <c r="S19" s="6">
        <f>MATCH(MIN(Table8[[#This Row],[Cluster 1 Dist]:[Cluster 3 Dist]]), Table8[[#This Row],[Cluster 1 Dist]:[Cluster 3 Dist]], 0)</f>
        <v>1</v>
      </c>
      <c r="T19">
        <v>7</v>
      </c>
      <c r="U1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0.42608141078910983</v>
      </c>
      <c r="V1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1.8821397397642929</v>
      </c>
      <c r="W1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4.4296412878217923</v>
      </c>
      <c r="Z19" s="6">
        <f>MATCH(MIN(Table10[[#This Row],[Cluster 1 Dist]:[Cluster 3 Dist]]),Table10[[#This Row],[Cluster 1 Dist]:[Cluster 3 Dist]], 0)</f>
        <v>1</v>
      </c>
      <c r="AA19">
        <v>7</v>
      </c>
      <c r="AB1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0.41520115606775532</v>
      </c>
      <c r="AC1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2.7997905565405832</v>
      </c>
      <c r="AD1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4.4615453236068836</v>
      </c>
    </row>
    <row r="20" spans="1:30" x14ac:dyDescent="0.25">
      <c r="A20" s="7">
        <v>19</v>
      </c>
      <c r="B20" s="1">
        <v>5.7</v>
      </c>
      <c r="C20" s="1">
        <v>3.8</v>
      </c>
      <c r="D20" s="1">
        <v>1.7</v>
      </c>
      <c r="E20" s="8">
        <v>0.3</v>
      </c>
      <c r="J20">
        <f>MATCH(MIN(Table1[[#This Row],[Cluster 1 Dist]:[Cluster 3 Dist]]), Table1[[#This Row],[Cluster 1 Dist]:[Cluster 3 Dist]], 0)</f>
        <v>1</v>
      </c>
      <c r="K20">
        <v>8</v>
      </c>
      <c r="L2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9.9999999999999645E-2</v>
      </c>
      <c r="M2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0.83666002653407567</v>
      </c>
      <c r="N2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5.5803225713214824</v>
      </c>
      <c r="S20" s="6">
        <f>MATCH(MIN(Table8[[#This Row],[Cluster 1 Dist]:[Cluster 3 Dist]]), Table8[[#This Row],[Cluster 1 Dist]:[Cluster 3 Dist]], 0)</f>
        <v>1</v>
      </c>
      <c r="T20">
        <v>8</v>
      </c>
      <c r="U2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0.25499731271055182</v>
      </c>
      <c r="V2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1.6599548186622428</v>
      </c>
      <c r="W2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4.2304517416908922</v>
      </c>
      <c r="Z20" s="6">
        <f>MATCH(MIN(Table10[[#This Row],[Cluster 1 Dist]:[Cluster 3 Dist]]),Table10[[#This Row],[Cluster 1 Dist]:[Cluster 3 Dist]], 0)</f>
        <v>1</v>
      </c>
      <c r="AA20">
        <v>8</v>
      </c>
      <c r="AB2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5.9933296255086886E-2</v>
      </c>
      <c r="AC2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2.6465794369429729</v>
      </c>
      <c r="AD2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4.2622874130766473</v>
      </c>
    </row>
    <row r="21" spans="1:30" x14ac:dyDescent="0.25">
      <c r="A21" s="7">
        <v>20</v>
      </c>
      <c r="B21" s="1">
        <v>5.0999999999999996</v>
      </c>
      <c r="C21" s="1">
        <v>3.8</v>
      </c>
      <c r="D21" s="1">
        <v>1.5</v>
      </c>
      <c r="E21" s="8">
        <v>0.3</v>
      </c>
      <c r="J21">
        <f>MATCH(MIN(Table1[[#This Row],[Cluster 1 Dist]:[Cluster 3 Dist]]), Table1[[#This Row],[Cluster 1 Dist]:[Cluster 3 Dist]], 0)</f>
        <v>1</v>
      </c>
      <c r="K21">
        <v>9</v>
      </c>
      <c r="L2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0.86602540378443804</v>
      </c>
      <c r="M2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1.6124515496597096</v>
      </c>
      <c r="N2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5.9143892330484986</v>
      </c>
      <c r="S21" s="6">
        <f>MATCH(MIN(Table8[[#This Row],[Cluster 1 Dist]:[Cluster 3 Dist]]), Table8[[#This Row],[Cluster 1 Dist]:[Cluster 3 Dist]], 0)</f>
        <v>1</v>
      </c>
      <c r="T21">
        <v>9</v>
      </c>
      <c r="U2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0.65526441653469891</v>
      </c>
      <c r="V2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2.0237218188278741</v>
      </c>
      <c r="W2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4.5256210345431391</v>
      </c>
      <c r="Z21" s="6">
        <f>MATCH(MIN(Table10[[#This Row],[Cluster 1 Dist]:[Cluster 3 Dist]]),Table10[[#This Row],[Cluster 1 Dist]:[Cluster 3 Dist]], 0)</f>
        <v>1</v>
      </c>
      <c r="AA21">
        <v>9</v>
      </c>
      <c r="AB2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0.8009943820027704</v>
      </c>
      <c r="AC2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2.7912451312480688</v>
      </c>
      <c r="AD2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4.5589655803047391</v>
      </c>
    </row>
    <row r="22" spans="1:30" x14ac:dyDescent="0.25">
      <c r="A22" s="7">
        <v>21</v>
      </c>
      <c r="B22" s="1">
        <v>5.4</v>
      </c>
      <c r="C22" s="1">
        <v>3.4</v>
      </c>
      <c r="D22" s="1">
        <v>1.7</v>
      </c>
      <c r="E22" s="8">
        <v>0.2</v>
      </c>
      <c r="J22">
        <f>MATCH(MIN(Table1[[#This Row],[Cluster 1 Dist]:[Cluster 3 Dist]]), Table1[[#This Row],[Cluster 1 Dist]:[Cluster 3 Dist]], 0)</f>
        <v>1</v>
      </c>
      <c r="K22">
        <v>10</v>
      </c>
      <c r="L2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0.37416573867739361</v>
      </c>
      <c r="M2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1.0999999999999996</v>
      </c>
      <c r="N2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5.632938842203064</v>
      </c>
      <c r="S22" s="6">
        <f>MATCH(MIN(Table8[[#This Row],[Cluster 1 Dist]:[Cluster 3 Dist]]), Table8[[#This Row],[Cluster 1 Dist]:[Cluster 3 Dist]], 0)</f>
        <v>1</v>
      </c>
      <c r="T22">
        <v>10</v>
      </c>
      <c r="U2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0.26747966019874808</v>
      </c>
      <c r="V2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1.7205958270320196</v>
      </c>
      <c r="W2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4.2811111192032829</v>
      </c>
      <c r="Z22" s="6">
        <f>MATCH(MIN(Table10[[#This Row],[Cluster 1 Dist]:[Cluster 3 Dist]]),Table10[[#This Row],[Cluster 1 Dist]:[Cluster 3 Dist]], 0)</f>
        <v>1</v>
      </c>
      <c r="AA22">
        <v>10</v>
      </c>
      <c r="AB2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0.36659514453958608</v>
      </c>
      <c r="AC2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2.6225399995772642</v>
      </c>
      <c r="AD2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4.3139898731705388</v>
      </c>
    </row>
    <row r="23" spans="1:30" x14ac:dyDescent="0.25">
      <c r="A23" s="7">
        <v>22</v>
      </c>
      <c r="B23" s="1">
        <v>5.0999999999999996</v>
      </c>
      <c r="C23" s="1">
        <v>3.7</v>
      </c>
      <c r="D23" s="1">
        <v>1.5</v>
      </c>
      <c r="E23" s="8">
        <v>0.4</v>
      </c>
      <c r="J23">
        <f>MATCH(MIN(Table1[[#This Row],[Cluster 1 Dist]:[Cluster 3 Dist]]), Table1[[#This Row],[Cluster 1 Dist]:[Cluster 3 Dist]], 0)</f>
        <v>2</v>
      </c>
      <c r="K23">
        <v>11</v>
      </c>
      <c r="L2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0.42426406871192923</v>
      </c>
      <c r="M2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0.38729833462074142</v>
      </c>
      <c r="N2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5.463515351859094</v>
      </c>
      <c r="S23" s="6">
        <f>MATCH(MIN(Table8[[#This Row],[Cluster 1 Dist]:[Cluster 3 Dist]]), Table8[[#This Row],[Cluster 1 Dist]:[Cluster 3 Dist]], 0)</f>
        <v>1</v>
      </c>
      <c r="T23">
        <v>11</v>
      </c>
      <c r="U2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0.69955089562987471</v>
      </c>
      <c r="V2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1.6426959548254814</v>
      </c>
      <c r="W2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4.1581598535105568</v>
      </c>
      <c r="Z23" s="6">
        <f>MATCH(MIN(Table10[[#This Row],[Cluster 1 Dist]:[Cluster 3 Dist]]),Table10[[#This Row],[Cluster 1 Dist]:[Cluster 3 Dist]], 0)</f>
        <v>1</v>
      </c>
      <c r="AA23">
        <v>11</v>
      </c>
      <c r="AB2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0.48784423743649991</v>
      </c>
      <c r="AC2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2.7178309252548449</v>
      </c>
      <c r="AD2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4.1884593292339884</v>
      </c>
    </row>
    <row r="24" spans="1:30" x14ac:dyDescent="0.25">
      <c r="A24" s="7">
        <v>23</v>
      </c>
      <c r="B24" s="1">
        <v>4.5999999999999996</v>
      </c>
      <c r="C24" s="1">
        <v>3.6</v>
      </c>
      <c r="D24" s="1">
        <v>1</v>
      </c>
      <c r="E24" s="8">
        <v>0.2</v>
      </c>
      <c r="J24">
        <f>MATCH(MIN(Table1[[#This Row],[Cluster 1 Dist]:[Cluster 3 Dist]]), Table1[[#This Row],[Cluster 1 Dist]:[Cluster 3 Dist]], 0)</f>
        <v>1</v>
      </c>
      <c r="K24">
        <v>12</v>
      </c>
      <c r="L2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0.31622776601683783</v>
      </c>
      <c r="M2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0.99498743710662019</v>
      </c>
      <c r="N2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5.5812185049503293</v>
      </c>
      <c r="S24" s="6">
        <f>MATCH(MIN(Table8[[#This Row],[Cluster 1 Dist]:[Cluster 3 Dist]]), Table8[[#This Row],[Cluster 1 Dist]:[Cluster 3 Dist]], 0)</f>
        <v>1</v>
      </c>
      <c r="T24">
        <v>12</v>
      </c>
      <c r="U2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0.24097117618186759</v>
      </c>
      <c r="V2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1.65724168424524</v>
      </c>
      <c r="W2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4.2175436357823122</v>
      </c>
      <c r="Z24" s="6">
        <f>MATCH(MIN(Table10[[#This Row],[Cluster 1 Dist]:[Cluster 3 Dist]]),Table10[[#This Row],[Cluster 1 Dist]:[Cluster 3 Dist]], 0)</f>
        <v>1</v>
      </c>
      <c r="AA24">
        <v>12</v>
      </c>
      <c r="AB2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0.25138019015029844</v>
      </c>
      <c r="AC2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2.6072429977627163</v>
      </c>
      <c r="AD2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4.2495074425004535</v>
      </c>
    </row>
    <row r="25" spans="1:30" x14ac:dyDescent="0.25">
      <c r="A25" s="7">
        <v>24</v>
      </c>
      <c r="B25" s="1">
        <v>5.0999999999999996</v>
      </c>
      <c r="C25" s="1">
        <v>3.3</v>
      </c>
      <c r="D25" s="1">
        <v>1.7</v>
      </c>
      <c r="E25" s="8">
        <v>0.5</v>
      </c>
      <c r="J25">
        <f>MATCH(MIN(Table1[[#This Row],[Cluster 1 Dist]:[Cluster 3 Dist]]), Table1[[#This Row],[Cluster 1 Dist]:[Cluster 3 Dist]], 0)</f>
        <v>1</v>
      </c>
      <c r="K25">
        <v>13</v>
      </c>
      <c r="L2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0.51961524227066302</v>
      </c>
      <c r="M2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1.2569805089976536</v>
      </c>
      <c r="N2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5.7584720195551879</v>
      </c>
      <c r="S25" s="6">
        <f>MATCH(MIN(Table8[[#This Row],[Cluster 1 Dist]:[Cluster 3 Dist]]), Table8[[#This Row],[Cluster 1 Dist]:[Cluster 3 Dist]], 0)</f>
        <v>1</v>
      </c>
      <c r="T25">
        <v>13</v>
      </c>
      <c r="U2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0.39095999340869242</v>
      </c>
      <c r="V2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1.8489050813927685</v>
      </c>
      <c r="W2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4.3994380632199883</v>
      </c>
      <c r="Z25" s="6">
        <f>MATCH(MIN(Table10[[#This Row],[Cluster 1 Dist]:[Cluster 3 Dist]]),Table10[[#This Row],[Cluster 1 Dist]:[Cluster 3 Dist]], 0)</f>
        <v>1</v>
      </c>
      <c r="AA25">
        <v>13</v>
      </c>
      <c r="AB2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0.49192682382647152</v>
      </c>
      <c r="AC2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2.7135348910486248</v>
      </c>
      <c r="AD2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4.432586795426424</v>
      </c>
    </row>
    <row r="26" spans="1:30" x14ac:dyDescent="0.25">
      <c r="A26" s="7">
        <v>25</v>
      </c>
      <c r="B26" s="1">
        <v>4.8</v>
      </c>
      <c r="C26" s="1">
        <v>3.4</v>
      </c>
      <c r="D26" s="1">
        <v>1.9</v>
      </c>
      <c r="E26" s="8">
        <v>0.2</v>
      </c>
      <c r="J26">
        <f>MATCH(MIN(Table1[[#This Row],[Cluster 1 Dist]:[Cluster 3 Dist]]), Table1[[#This Row],[Cluster 1 Dist]:[Cluster 3 Dist]], 0)</f>
        <v>1</v>
      </c>
      <c r="K26">
        <v>14</v>
      </c>
      <c r="L2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0.98488578017961026</v>
      </c>
      <c r="M2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1.7320508075688774</v>
      </c>
      <c r="N2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6.240192304729077</v>
      </c>
      <c r="S26" s="6">
        <f>MATCH(MIN(Table8[[#This Row],[Cluster 1 Dist]:[Cluster 3 Dist]]), Table8[[#This Row],[Cluster 1 Dist]:[Cluster 3 Dist]], 0)</f>
        <v>1</v>
      </c>
      <c r="T26">
        <v>14</v>
      </c>
      <c r="U2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0.86138269731213768</v>
      </c>
      <c r="V2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2.3296888204221609</v>
      </c>
      <c r="W2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4.8529871052309019</v>
      </c>
      <c r="Z26" s="6">
        <f>MATCH(MIN(Table10[[#This Row],[Cluster 1 Dist]:[Cluster 3 Dist]]),Table10[[#This Row],[Cluster 1 Dist]:[Cluster 3 Dist]], 0)</f>
        <v>1</v>
      </c>
      <c r="AA26">
        <v>14</v>
      </c>
      <c r="AB2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0.90906105405522708</v>
      </c>
      <c r="AC2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3.1319047176588604</v>
      </c>
      <c r="AD2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4.8860948885551032</v>
      </c>
    </row>
    <row r="27" spans="1:30" x14ac:dyDescent="0.25">
      <c r="A27" s="7">
        <v>26</v>
      </c>
      <c r="B27" s="1">
        <v>5</v>
      </c>
      <c r="C27" s="1">
        <v>3</v>
      </c>
      <c r="D27" s="1">
        <v>1.6</v>
      </c>
      <c r="E27" s="8">
        <v>0.2</v>
      </c>
      <c r="J27">
        <f>MATCH(MIN(Table1[[#This Row],[Cluster 1 Dist]:[Cluster 3 Dist]]), Table1[[#This Row],[Cluster 1 Dist]:[Cluster 3 Dist]], 0)</f>
        <v>2</v>
      </c>
      <c r="K27">
        <v>15</v>
      </c>
      <c r="L2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0.96953597148326598</v>
      </c>
      <c r="M2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0.55677643628300222</v>
      </c>
      <c r="N2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5.6595052787324089</v>
      </c>
      <c r="S27" s="6">
        <f>MATCH(MIN(Table8[[#This Row],[Cluster 1 Dist]:[Cluster 3 Dist]]), Table8[[#This Row],[Cluster 1 Dist]:[Cluster 3 Dist]], 0)</f>
        <v>1</v>
      </c>
      <c r="T27">
        <v>15</v>
      </c>
      <c r="U2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1.2551726622653545</v>
      </c>
      <c r="V2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2.0200123761997104</v>
      </c>
      <c r="W2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4.4104916080284964</v>
      </c>
      <c r="Z27" s="6">
        <f>MATCH(MIN(Table10[[#This Row],[Cluster 1 Dist]:[Cluster 3 Dist]]),Table10[[#This Row],[Cluster 1 Dist]:[Cluster 3 Dist]], 0)</f>
        <v>1</v>
      </c>
      <c r="AA27">
        <v>15</v>
      </c>
      <c r="AB2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1.0201921387660262</v>
      </c>
      <c r="AC2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3.116968692040472</v>
      </c>
      <c r="AD2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4.4388826699435615</v>
      </c>
    </row>
    <row r="28" spans="1:30" x14ac:dyDescent="0.25">
      <c r="A28" s="7">
        <v>27</v>
      </c>
      <c r="B28" s="1">
        <v>5</v>
      </c>
      <c r="C28" s="1">
        <v>3.4</v>
      </c>
      <c r="D28" s="1">
        <v>1.6</v>
      </c>
      <c r="E28" s="8">
        <v>0.4</v>
      </c>
      <c r="J28">
        <f>MATCH(MIN(Table1[[#This Row],[Cluster 1 Dist]:[Cluster 3 Dist]]), Table1[[#This Row],[Cluster 1 Dist]:[Cluster 3 Dist]], 0)</f>
        <v>2</v>
      </c>
      <c r="K28">
        <v>16</v>
      </c>
      <c r="L2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1.1832159566199238</v>
      </c>
      <c r="M2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0.64031242374328534</v>
      </c>
      <c r="N2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5.4598534778874788</v>
      </c>
      <c r="S28" s="6">
        <f>MATCH(MIN(Table8[[#This Row],[Cluster 1 Dist]:[Cluster 3 Dist]]), Table8[[#This Row],[Cluster 1 Dist]:[Cluster 3 Dist]], 0)</f>
        <v>1</v>
      </c>
      <c r="T28">
        <v>16</v>
      </c>
      <c r="U2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1.424407481364748</v>
      </c>
      <c r="V2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1.9296243157671913</v>
      </c>
      <c r="W2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4.2115270430110741</v>
      </c>
      <c r="Z28" s="6">
        <f>MATCH(MIN(Table10[[#This Row],[Cluster 1 Dist]:[Cluster 3 Dist]]),Table10[[#This Row],[Cluster 1 Dist]:[Cluster 3 Dist]], 0)</f>
        <v>1</v>
      </c>
      <c r="AA28">
        <v>16</v>
      </c>
      <c r="AB2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1.2130919173747718</v>
      </c>
      <c r="AC2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3.0358861866465952</v>
      </c>
      <c r="AD2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4.2379840284996311</v>
      </c>
    </row>
    <row r="29" spans="1:30" x14ac:dyDescent="0.25">
      <c r="A29" s="7">
        <v>28</v>
      </c>
      <c r="B29" s="1">
        <v>5.2</v>
      </c>
      <c r="C29" s="1">
        <v>3.5</v>
      </c>
      <c r="D29" s="1">
        <v>1.5</v>
      </c>
      <c r="E29" s="8">
        <v>0.2</v>
      </c>
      <c r="J29">
        <f>MATCH(MIN(Table1[[#This Row],[Cluster 1 Dist]:[Cluster 3 Dist]]), Table1[[#This Row],[Cluster 1 Dist]:[Cluster 3 Dist]], 0)</f>
        <v>2</v>
      </c>
      <c r="K29">
        <v>17</v>
      </c>
      <c r="L2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0.6480740698407863</v>
      </c>
      <c r="M2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0.51961524227066302</v>
      </c>
      <c r="N2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5.6187187151520588</v>
      </c>
      <c r="S29" s="6">
        <f>MATCH(MIN(Table8[[#This Row],[Cluster 1 Dist]:[Cluster 3 Dist]]), Table8[[#This Row],[Cluster 1 Dist]:[Cluster 3 Dist]], 0)</f>
        <v>1</v>
      </c>
      <c r="T29">
        <v>17</v>
      </c>
      <c r="U2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0.89819973275679921</v>
      </c>
      <c r="V2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1.8304234482763817</v>
      </c>
      <c r="W2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4.3054570064063586</v>
      </c>
      <c r="Z29" s="6">
        <f>MATCH(MIN(Table10[[#This Row],[Cluster 1 Dist]:[Cluster 3 Dist]]),Table10[[#This Row],[Cluster 1 Dist]:[Cluster 3 Dist]], 0)</f>
        <v>1</v>
      </c>
      <c r="AA29">
        <v>17</v>
      </c>
      <c r="AB2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0.66241376797285845</v>
      </c>
      <c r="AC2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2.9158464455158062</v>
      </c>
      <c r="AD2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4.3347457619726573</v>
      </c>
    </row>
    <row r="30" spans="1:30" x14ac:dyDescent="0.25">
      <c r="A30" s="7">
        <v>29</v>
      </c>
      <c r="B30" s="1">
        <v>5.2</v>
      </c>
      <c r="C30" s="1">
        <v>3.4</v>
      </c>
      <c r="D30" s="1">
        <v>1.4</v>
      </c>
      <c r="E30" s="8">
        <v>0.2</v>
      </c>
      <c r="J30">
        <f>MATCH(MIN(Table1[[#This Row],[Cluster 1 Dist]:[Cluster 3 Dist]]), Table1[[#This Row],[Cluster 1 Dist]:[Cluster 3 Dist]], 0)</f>
        <v>1</v>
      </c>
      <c r="K30">
        <v>18</v>
      </c>
      <c r="L3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0.17320508075688781</v>
      </c>
      <c r="M3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0.73484692283495379</v>
      </c>
      <c r="N3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5.608921464952064</v>
      </c>
      <c r="S30" s="6">
        <f>MATCH(MIN(Table8[[#This Row],[Cluster 1 Dist]:[Cluster 3 Dist]]), Table8[[#This Row],[Cluster 1 Dist]:[Cluster 3 Dist]], 0)</f>
        <v>1</v>
      </c>
      <c r="T30">
        <v>18</v>
      </c>
      <c r="U3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0.40030116261878462</v>
      </c>
      <c r="V3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1.6998382275969675</v>
      </c>
      <c r="W3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4.2610425770622626</v>
      </c>
      <c r="Z30" s="6">
        <f>MATCH(MIN(Table10[[#This Row],[Cluster 1 Dist]:[Cluster 3 Dist]]),Table10[[#This Row],[Cluster 1 Dist]:[Cluster 3 Dist]], 0)</f>
        <v>1</v>
      </c>
      <c r="AA30">
        <v>18</v>
      </c>
      <c r="AB3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0.15097019573412454</v>
      </c>
      <c r="AC3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2.7174220717528188</v>
      </c>
      <c r="AD3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4.2923381929204192</v>
      </c>
    </row>
    <row r="31" spans="1:30" x14ac:dyDescent="0.25">
      <c r="A31" s="7">
        <v>30</v>
      </c>
      <c r="B31" s="1">
        <v>4.7</v>
      </c>
      <c r="C31" s="1">
        <v>3.2</v>
      </c>
      <c r="D31" s="1">
        <v>1.6</v>
      </c>
      <c r="E31" s="8">
        <v>0.2</v>
      </c>
      <c r="J31">
        <f>MATCH(MIN(Table1[[#This Row],[Cluster 1 Dist]:[Cluster 3 Dist]]), Table1[[#This Row],[Cluster 1 Dist]:[Cluster 3 Dist]], 0)</f>
        <v>2</v>
      </c>
      <c r="K31">
        <v>19</v>
      </c>
      <c r="L3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0.75498344352707536</v>
      </c>
      <c r="M3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</v>
      </c>
      <c r="N3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5.174939613174244</v>
      </c>
      <c r="S31" s="6">
        <f>MATCH(MIN(Table8[[#This Row],[Cluster 1 Dist]:[Cluster 3 Dist]]), Table8[[#This Row],[Cluster 1 Dist]:[Cluster 3 Dist]], 0)</f>
        <v>1</v>
      </c>
      <c r="T31">
        <v>19</v>
      </c>
      <c r="U3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0.97769790564723724</v>
      </c>
      <c r="V3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1.4729052922710271</v>
      </c>
      <c r="W3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3.9005564970135418</v>
      </c>
      <c r="Z31" s="6">
        <f>MATCH(MIN(Table10[[#This Row],[Cluster 1 Dist]:[Cluster 3 Dist]]),Table10[[#This Row],[Cluster 1 Dist]:[Cluster 3 Dist]], 0)</f>
        <v>1</v>
      </c>
      <c r="AA31">
        <v>19</v>
      </c>
      <c r="AB3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0.82848777902875526</v>
      </c>
      <c r="AC3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2.5737876206185661</v>
      </c>
      <c r="AD3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3.9297826342747295</v>
      </c>
    </row>
    <row r="32" spans="1:30" x14ac:dyDescent="0.25">
      <c r="A32" s="7">
        <v>31</v>
      </c>
      <c r="B32" s="1">
        <v>4.8</v>
      </c>
      <c r="C32" s="1">
        <v>3.1</v>
      </c>
      <c r="D32" s="1">
        <v>1.6</v>
      </c>
      <c r="E32" s="8">
        <v>0.2</v>
      </c>
      <c r="J32">
        <f>MATCH(MIN(Table1[[#This Row],[Cluster 1 Dist]:[Cluster 3 Dist]]), Table1[[#This Row],[Cluster 1 Dist]:[Cluster 3 Dist]], 0)</f>
        <v>1</v>
      </c>
      <c r="K32">
        <v>20</v>
      </c>
      <c r="L3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0.41231056256176596</v>
      </c>
      <c r="M3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0.63245553203367633</v>
      </c>
      <c r="N3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5.5623735940693519</v>
      </c>
      <c r="S32" s="6">
        <f>MATCH(MIN(Table8[[#This Row],[Cluster 1 Dist]:[Cluster 3 Dist]]), Table8[[#This Row],[Cluster 1 Dist]:[Cluster 3 Dist]], 0)</f>
        <v>1</v>
      </c>
      <c r="T32">
        <v>20</v>
      </c>
      <c r="U3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0.6201522771714274</v>
      </c>
      <c r="V3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1.6992498344857945</v>
      </c>
      <c r="W3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4.2247071508217084</v>
      </c>
      <c r="Z32" s="6">
        <f>MATCH(MIN(Table10[[#This Row],[Cluster 1 Dist]:[Cluster 3 Dist]]),Table10[[#This Row],[Cluster 1 Dist]:[Cluster 3 Dist]], 0)</f>
        <v>1</v>
      </c>
      <c r="AA32">
        <v>20</v>
      </c>
      <c r="AB3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0.39898872164511073</v>
      </c>
      <c r="AC3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2.7559923488936779</v>
      </c>
      <c r="AD3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4.2548991953280551</v>
      </c>
    </row>
    <row r="33" spans="1:30" x14ac:dyDescent="0.25">
      <c r="A33" s="7">
        <v>32</v>
      </c>
      <c r="B33" s="1">
        <v>5.4</v>
      </c>
      <c r="C33" s="1">
        <v>3.4</v>
      </c>
      <c r="D33" s="1">
        <v>1.5</v>
      </c>
      <c r="E33" s="8">
        <v>0.4</v>
      </c>
      <c r="J33">
        <f>MATCH(MIN(Table1[[#This Row],[Cluster 1 Dist]:[Cluster 3 Dist]]), Table1[[#This Row],[Cluster 1 Dist]:[Cluster 3 Dist]], 0)</f>
        <v>1</v>
      </c>
      <c r="K33">
        <v>21</v>
      </c>
      <c r="L3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0.36055512754639946</v>
      </c>
      <c r="M3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0.50990195135927829</v>
      </c>
      <c r="N3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5.2516664022003532</v>
      </c>
      <c r="S33" s="6">
        <f>MATCH(MIN(Table8[[#This Row],[Cluster 1 Dist]:[Cluster 3 Dist]]), Table8[[#This Row],[Cluster 1 Dist]:[Cluster 3 Dist]], 0)</f>
        <v>1</v>
      </c>
      <c r="T33">
        <v>21</v>
      </c>
      <c r="U3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0.53224477362846923</v>
      </c>
      <c r="V3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1.3933592501576899</v>
      </c>
      <c r="W3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3.938280750798353</v>
      </c>
      <c r="Z33" s="6">
        <f>MATCH(MIN(Table10[[#This Row],[Cluster 1 Dist]:[Cluster 3 Dist]]),Table10[[#This Row],[Cluster 1 Dist]:[Cluster 3 Dist]], 0)</f>
        <v>1</v>
      </c>
      <c r="AA33">
        <v>21</v>
      </c>
      <c r="AB3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0.46172719218170388</v>
      </c>
      <c r="AC3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2.4308079234060895</v>
      </c>
      <c r="AD3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3.9697356724024826</v>
      </c>
    </row>
    <row r="34" spans="1:30" x14ac:dyDescent="0.25">
      <c r="A34" s="7">
        <v>33</v>
      </c>
      <c r="B34" s="1">
        <v>5.2</v>
      </c>
      <c r="C34" s="1">
        <v>4.0999999999999996</v>
      </c>
      <c r="D34" s="1">
        <v>1.5</v>
      </c>
      <c r="E34" s="8">
        <v>0.1</v>
      </c>
      <c r="J34">
        <f>MATCH(MIN(Table1[[#This Row],[Cluster 1 Dist]:[Cluster 3 Dist]]), Table1[[#This Row],[Cluster 1 Dist]:[Cluster 3 Dist]], 0)</f>
        <v>1</v>
      </c>
      <c r="K34">
        <v>22</v>
      </c>
      <c r="L3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0.36055512754639918</v>
      </c>
      <c r="M3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0.64807406984078653</v>
      </c>
      <c r="N3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5.5208694967369043</v>
      </c>
      <c r="S34" s="6">
        <f>MATCH(MIN(Table8[[#This Row],[Cluster 1 Dist]:[Cluster 3 Dist]]), Table8[[#This Row],[Cluster 1 Dist]:[Cluster 3 Dist]], 0)</f>
        <v>1</v>
      </c>
      <c r="T34">
        <v>22</v>
      </c>
      <c r="U3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0.53590814747779425</v>
      </c>
      <c r="V3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1.6359859412598876</v>
      </c>
      <c r="W3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4.1713373481545268</v>
      </c>
      <c r="Z34" s="6">
        <f>MATCH(MIN(Table10[[#This Row],[Cluster 1 Dist]:[Cluster 3 Dist]]),Table10[[#This Row],[Cluster 1 Dist]:[Cluster 3 Dist]], 0)</f>
        <v>1</v>
      </c>
      <c r="AA34">
        <v>22</v>
      </c>
      <c r="AB3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0.33762701313727833</v>
      </c>
      <c r="AC3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2.6818203694183471</v>
      </c>
      <c r="AD3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4.2018023242603206</v>
      </c>
    </row>
    <row r="35" spans="1:30" x14ac:dyDescent="0.25">
      <c r="A35" s="7">
        <v>34</v>
      </c>
      <c r="B35" s="1">
        <v>5.5</v>
      </c>
      <c r="C35" s="1">
        <v>4.2</v>
      </c>
      <c r="D35" s="1">
        <v>1.4</v>
      </c>
      <c r="E35" s="8">
        <v>0.2</v>
      </c>
      <c r="J35">
        <f>MATCH(MIN(Table1[[#This Row],[Cluster 1 Dist]:[Cluster 3 Dist]]), Table1[[#This Row],[Cluster 1 Dist]:[Cluster 3 Dist]], 0)</f>
        <v>1</v>
      </c>
      <c r="K35">
        <v>23</v>
      </c>
      <c r="L3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0.73484692283495345</v>
      </c>
      <c r="M3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1.3228756555322956</v>
      </c>
      <c r="N3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6.1991934959315476</v>
      </c>
      <c r="S35" s="6">
        <f>MATCH(MIN(Table8[[#This Row],[Cluster 1 Dist]:[Cluster 3 Dist]]), Table8[[#This Row],[Cluster 1 Dist]:[Cluster 3 Dist]], 0)</f>
        <v>1</v>
      </c>
      <c r="T35">
        <v>23</v>
      </c>
      <c r="U3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0.80042226568396191</v>
      </c>
      <c r="V3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2.2721025505025079</v>
      </c>
      <c r="W3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4.8267171171772327</v>
      </c>
      <c r="Z35" s="6">
        <f>MATCH(MIN(Table10[[#This Row],[Cluster 1 Dist]:[Cluster 3 Dist]]),Table10[[#This Row],[Cluster 1 Dist]:[Cluster 3 Dist]], 0)</f>
        <v>1</v>
      </c>
      <c r="AA35">
        <v>23</v>
      </c>
      <c r="AB3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0.64435394000502577</v>
      </c>
      <c r="AC3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3.2334956049391028</v>
      </c>
      <c r="AD3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4.8580605727241597</v>
      </c>
    </row>
    <row r="36" spans="1:30" x14ac:dyDescent="0.25">
      <c r="A36" s="7">
        <v>35</v>
      </c>
      <c r="B36" s="1">
        <v>4.9000000000000004</v>
      </c>
      <c r="C36" s="1">
        <v>3.1</v>
      </c>
      <c r="D36" s="1">
        <v>1.5</v>
      </c>
      <c r="E36" s="8">
        <v>0.1</v>
      </c>
      <c r="J36">
        <f>MATCH(MIN(Table1[[#This Row],[Cluster 1 Dist]:[Cluster 3 Dist]]), Table1[[#This Row],[Cluster 1 Dist]:[Cluster 3 Dist]], 0)</f>
        <v>1</v>
      </c>
      <c r="K36">
        <v>24</v>
      </c>
      <c r="L3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0.37416573867739411</v>
      </c>
      <c r="M3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0.80622577482985536</v>
      </c>
      <c r="N3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5.2773099207835044</v>
      </c>
      <c r="S36" s="6">
        <f>MATCH(MIN(Table8[[#This Row],[Cluster 1 Dist]:[Cluster 3 Dist]]), Table8[[#This Row],[Cluster 1 Dist]:[Cluster 3 Dist]], 0)</f>
        <v>1</v>
      </c>
      <c r="T36">
        <v>24</v>
      </c>
      <c r="U3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0.28934284450028452</v>
      </c>
      <c r="V3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1.3447862283649399</v>
      </c>
      <c r="W3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3.9079050575436844</v>
      </c>
      <c r="Z36" s="6">
        <f>MATCH(MIN(Table10[[#This Row],[Cluster 1 Dist]:[Cluster 3 Dist]]),Table10[[#This Row],[Cluster 1 Dist]:[Cluster 3 Dist]], 0)</f>
        <v>1</v>
      </c>
      <c r="AA36">
        <v>24</v>
      </c>
      <c r="AB3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0.37946277814826573</v>
      </c>
      <c r="AC3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2.3261662414187101</v>
      </c>
      <c r="AD3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3.9397624469012196</v>
      </c>
    </row>
    <row r="37" spans="1:30" x14ac:dyDescent="0.25">
      <c r="A37" s="7">
        <v>36</v>
      </c>
      <c r="B37" s="1">
        <v>5</v>
      </c>
      <c r="C37" s="1">
        <v>3.2</v>
      </c>
      <c r="D37" s="1">
        <v>1.2</v>
      </c>
      <c r="E37" s="8">
        <v>0.2</v>
      </c>
      <c r="J37">
        <f>MATCH(MIN(Table1[[#This Row],[Cluster 1 Dist]:[Cluster 3 Dist]]), Table1[[#This Row],[Cluster 1 Dist]:[Cluster 3 Dist]], 0)</f>
        <v>1</v>
      </c>
      <c r="K37">
        <v>25</v>
      </c>
      <c r="L3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0.49999999999999983</v>
      </c>
      <c r="M3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1.0099504938362081</v>
      </c>
      <c r="N3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5.3310411741047359</v>
      </c>
      <c r="S37" s="6">
        <f>MATCH(MIN(Table8[[#This Row],[Cluster 1 Dist]:[Cluster 3 Dist]]), Table8[[#This Row],[Cluster 1 Dist]:[Cluster 3 Dist]], 0)</f>
        <v>1</v>
      </c>
      <c r="T37">
        <v>25</v>
      </c>
      <c r="U3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0.36922618720195094</v>
      </c>
      <c r="V3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1.4308913306048088</v>
      </c>
      <c r="W3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3.9697736574213471</v>
      </c>
      <c r="Z37" s="6">
        <f>MATCH(MIN(Table10[[#This Row],[Cluster 1 Dist]:[Cluster 3 Dist]]),Table10[[#This Row],[Cluster 1 Dist]:[Cluster 3 Dist]], 0)</f>
        <v>1</v>
      </c>
      <c r="AA37">
        <v>25</v>
      </c>
      <c r="AB3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0.48455340262967933</v>
      </c>
      <c r="AC3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2.3645399938922687</v>
      </c>
      <c r="AD3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4.0017400290329093</v>
      </c>
    </row>
    <row r="38" spans="1:30" x14ac:dyDescent="0.25">
      <c r="A38" s="7">
        <v>37</v>
      </c>
      <c r="B38" s="1">
        <v>5.5</v>
      </c>
      <c r="C38" s="1">
        <v>3.5</v>
      </c>
      <c r="D38" s="1">
        <v>1.3</v>
      </c>
      <c r="E38" s="8">
        <v>0.2</v>
      </c>
      <c r="J38">
        <f>MATCH(MIN(Table1[[#This Row],[Cluster 1 Dist]:[Cluster 3 Dist]]), Table1[[#This Row],[Cluster 1 Dist]:[Cluster 3 Dist]], 0)</f>
        <v>1</v>
      </c>
      <c r="K38">
        <v>26</v>
      </c>
      <c r="L3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0.42426406871192834</v>
      </c>
      <c r="M3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1.0723805294763609</v>
      </c>
      <c r="N3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5.4726593170048501</v>
      </c>
      <c r="S38" s="6">
        <f>MATCH(MIN(Table8[[#This Row],[Cluster 1 Dist]:[Cluster 3 Dist]]), Table8[[#This Row],[Cluster 1 Dist]:[Cluster 3 Dist]], 0)</f>
        <v>1</v>
      </c>
      <c r="T38">
        <v>26</v>
      </c>
      <c r="U3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0.25838490653361618</v>
      </c>
      <c r="V3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1.5666684397153086</v>
      </c>
      <c r="W3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4.119472693453476</v>
      </c>
      <c r="Z38" s="6">
        <f>MATCH(MIN(Table10[[#This Row],[Cluster 1 Dist]:[Cluster 3 Dist]]),Table10[[#This Row],[Cluster 1 Dist]:[Cluster 3 Dist]], 0)</f>
        <v>1</v>
      </c>
      <c r="AA38">
        <v>26</v>
      </c>
      <c r="AB3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0.44180538702012245</v>
      </c>
      <c r="AC3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2.4544617976349481</v>
      </c>
      <c r="AD3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4.152550945807322</v>
      </c>
    </row>
    <row r="39" spans="1:30" x14ac:dyDescent="0.25">
      <c r="A39" s="7">
        <v>38</v>
      </c>
      <c r="B39" s="1">
        <v>4.9000000000000004</v>
      </c>
      <c r="C39" s="1">
        <v>3.1</v>
      </c>
      <c r="D39" s="1">
        <v>1.5</v>
      </c>
      <c r="E39" s="8">
        <v>0.1</v>
      </c>
      <c r="J39">
        <f>MATCH(MIN(Table1[[#This Row],[Cluster 1 Dist]:[Cluster 3 Dist]]), Table1[[#This Row],[Cluster 1 Dist]:[Cluster 3 Dist]], 0)</f>
        <v>1</v>
      </c>
      <c r="K39">
        <v>27</v>
      </c>
      <c r="L3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0.24494897427831772</v>
      </c>
      <c r="M3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0.81853527718724506</v>
      </c>
      <c r="N3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5.4396691075836578</v>
      </c>
      <c r="S39" s="6">
        <f>MATCH(MIN(Table8[[#This Row],[Cluster 1 Dist]:[Cluster 3 Dist]]), Table8[[#This Row],[Cluster 1 Dist]:[Cluster 3 Dist]], 0)</f>
        <v>1</v>
      </c>
      <c r="T39">
        <v>27</v>
      </c>
      <c r="U3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0.22023144725303917</v>
      </c>
      <c r="V3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1.5081279786543313</v>
      </c>
      <c r="W3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4.0730306998146544</v>
      </c>
      <c r="Z39" s="6">
        <f>MATCH(MIN(Table10[[#This Row],[Cluster 1 Dist]:[Cluster 3 Dist]]),Table10[[#This Row],[Cluster 1 Dist]:[Cluster 3 Dist]], 0)</f>
        <v>1</v>
      </c>
      <c r="AA39">
        <v>27</v>
      </c>
      <c r="AB3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0.20782685100823725</v>
      </c>
      <c r="AC3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2.4948712824611579</v>
      </c>
      <c r="AD3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4.1046994294717569</v>
      </c>
    </row>
    <row r="40" spans="1:30" x14ac:dyDescent="0.25">
      <c r="A40" s="7">
        <v>39</v>
      </c>
      <c r="B40" s="1">
        <v>4.4000000000000004</v>
      </c>
      <c r="C40" s="1">
        <v>3</v>
      </c>
      <c r="D40" s="1">
        <v>1.3</v>
      </c>
      <c r="E40" s="8">
        <v>0.2</v>
      </c>
      <c r="J40">
        <f>MATCH(MIN(Table1[[#This Row],[Cluster 1 Dist]:[Cluster 3 Dist]]), Table1[[#This Row],[Cluster 1 Dist]:[Cluster 3 Dist]], 0)</f>
        <v>1</v>
      </c>
      <c r="K40">
        <v>28</v>
      </c>
      <c r="L4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0.14142135623730995</v>
      </c>
      <c r="M4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0.62449979983983972</v>
      </c>
      <c r="N4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5.5108982933819419</v>
      </c>
      <c r="S40" s="6">
        <f>MATCH(MIN(Table8[[#This Row],[Cluster 1 Dist]:[Cluster 3 Dist]]), Table8[[#This Row],[Cluster 1 Dist]:[Cluster 3 Dist]], 0)</f>
        <v>1</v>
      </c>
      <c r="T40">
        <v>28</v>
      </c>
      <c r="U4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0.42913175630825978</v>
      </c>
      <c r="V4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1.6212495181186639</v>
      </c>
      <c r="W4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4.1799758527115554</v>
      </c>
      <c r="Z40" s="6">
        <f>MATCH(MIN(Table10[[#This Row],[Cluster 1 Dist]:[Cluster 3 Dist]]),Table10[[#This Row],[Cluster 1 Dist]:[Cluster 3 Dist]], 0)</f>
        <v>1</v>
      </c>
      <c r="AA40">
        <v>28</v>
      </c>
      <c r="AB4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0.21815590755237402</v>
      </c>
      <c r="AC4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2.6520315995361505</v>
      </c>
      <c r="AD4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4.2112823308014393</v>
      </c>
    </row>
    <row r="41" spans="1:30" x14ac:dyDescent="0.25">
      <c r="A41" s="7">
        <v>40</v>
      </c>
      <c r="B41" s="1">
        <v>5.0999999999999996</v>
      </c>
      <c r="C41" s="1">
        <v>3.4</v>
      </c>
      <c r="D41" s="1">
        <v>1.5</v>
      </c>
      <c r="E41" s="8">
        <v>0.2</v>
      </c>
      <c r="J41">
        <f>MATCH(MIN(Table1[[#This Row],[Cluster 1 Dist]:[Cluster 3 Dist]]), Table1[[#This Row],[Cluster 1 Dist]:[Cluster 3 Dist]], 0)</f>
        <v>1</v>
      </c>
      <c r="K41">
        <v>29</v>
      </c>
      <c r="L4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0.14142135623730995</v>
      </c>
      <c r="M4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0.71414284285428498</v>
      </c>
      <c r="N4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5.588380803059148</v>
      </c>
      <c r="S41" s="6">
        <f>MATCH(MIN(Table8[[#This Row],[Cluster 1 Dist]:[Cluster 3 Dist]]), Table8[[#This Row],[Cluster 1 Dist]:[Cluster 3 Dist]], 0)</f>
        <v>1</v>
      </c>
      <c r="T41">
        <v>29</v>
      </c>
      <c r="U4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0.41470489655745973</v>
      </c>
      <c r="V4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1.6924686112303531</v>
      </c>
      <c r="W4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4.2550874912066297</v>
      </c>
      <c r="Z41" s="6">
        <f>MATCH(MIN(Table10[[#This Row],[Cluster 1 Dist]:[Cluster 3 Dist]]),Table10[[#This Row],[Cluster 1 Dist]:[Cluster 3 Dist]], 0)</f>
        <v>1</v>
      </c>
      <c r="AA41">
        <v>29</v>
      </c>
      <c r="AB4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0.20974269951538244</v>
      </c>
      <c r="AC4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2.7038952240639889</v>
      </c>
      <c r="AD4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4.2867090500145331</v>
      </c>
    </row>
    <row r="42" spans="1:30" x14ac:dyDescent="0.25">
      <c r="A42" s="7">
        <v>41</v>
      </c>
      <c r="B42" s="1">
        <v>5</v>
      </c>
      <c r="C42" s="1">
        <v>3.5</v>
      </c>
      <c r="D42" s="1">
        <v>1.3</v>
      </c>
      <c r="E42" s="8">
        <v>0.3</v>
      </c>
      <c r="J42">
        <f>MATCH(MIN(Table1[[#This Row],[Cluster 1 Dist]:[Cluster 3 Dist]]), Table1[[#This Row],[Cluster 1 Dist]:[Cluster 3 Dist]], 0)</f>
        <v>1</v>
      </c>
      <c r="K42">
        <v>30</v>
      </c>
      <c r="L4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0.45825756949558344</v>
      </c>
      <c r="M4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1.1747340124470729</v>
      </c>
      <c r="N4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5.6124860801609113</v>
      </c>
      <c r="S42" s="6">
        <f>MATCH(MIN(Table8[[#This Row],[Cluster 1 Dist]:[Cluster 3 Dist]]), Table8[[#This Row],[Cluster 1 Dist]:[Cluster 3 Dist]], 0)</f>
        <v>1</v>
      </c>
      <c r="T42">
        <v>30</v>
      </c>
      <c r="U4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0.24366258550823836</v>
      </c>
      <c r="V4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1.689511763794499</v>
      </c>
      <c r="W4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4.2398122190801351</v>
      </c>
      <c r="Z42" s="6">
        <f>MATCH(MIN(Table10[[#This Row],[Cluster 1 Dist]:[Cluster 3 Dist]]),Table10[[#This Row],[Cluster 1 Dist]:[Cluster 3 Dist]], 0)</f>
        <v>1</v>
      </c>
      <c r="AA42">
        <v>30</v>
      </c>
      <c r="AB4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0.40198507434978237</v>
      </c>
      <c r="AC4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2.5761608913791862</v>
      </c>
      <c r="AD4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4.2724324871816615</v>
      </c>
    </row>
    <row r="43" spans="1:30" x14ac:dyDescent="0.25">
      <c r="A43" s="7">
        <v>42</v>
      </c>
      <c r="B43" s="1">
        <v>4.5</v>
      </c>
      <c r="C43" s="1">
        <v>2.2999999999999998</v>
      </c>
      <c r="D43" s="1">
        <v>1.3</v>
      </c>
      <c r="E43" s="8">
        <v>0.3</v>
      </c>
      <c r="J43">
        <f>MATCH(MIN(Table1[[#This Row],[Cluster 1 Dist]:[Cluster 3 Dist]]), Table1[[#This Row],[Cluster 1 Dist]:[Cluster 3 Dist]], 0)</f>
        <v>1</v>
      </c>
      <c r="K43">
        <v>31</v>
      </c>
      <c r="L4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0.43588989435406711</v>
      </c>
      <c r="M4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1.1489125293076059</v>
      </c>
      <c r="N4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5.5623735940693511</v>
      </c>
      <c r="S43" s="6">
        <f>MATCH(MIN(Table8[[#This Row],[Cluster 1 Dist]:[Cluster 3 Dist]]), Table8[[#This Row],[Cluster 1 Dist]:[Cluster 3 Dist]], 0)</f>
        <v>1</v>
      </c>
      <c r="T43">
        <v>31</v>
      </c>
      <c r="U4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0.19951500741862818</v>
      </c>
      <c r="V4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1.6417825678207207</v>
      </c>
      <c r="W4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4.1952136032472467</v>
      </c>
      <c r="Z43" s="6">
        <f>MATCH(MIN(Table10[[#This Row],[Cluster 1 Dist]:[Cluster 3 Dist]]),Table10[[#This Row],[Cluster 1 Dist]:[Cluster 3 Dist]], 0)</f>
        <v>1</v>
      </c>
      <c r="AA43">
        <v>31</v>
      </c>
      <c r="AB4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0.40495925720990777</v>
      </c>
      <c r="AC4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2.5227728229171533</v>
      </c>
      <c r="AD4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4.2281024218001857</v>
      </c>
    </row>
    <row r="44" spans="1:30" x14ac:dyDescent="0.25">
      <c r="A44" s="7">
        <v>43</v>
      </c>
      <c r="B44" s="1">
        <v>4.4000000000000004</v>
      </c>
      <c r="C44" s="1">
        <v>3.2</v>
      </c>
      <c r="D44" s="1">
        <v>1.3</v>
      </c>
      <c r="E44" s="8">
        <v>0.2</v>
      </c>
      <c r="J44">
        <f>MATCH(MIN(Table1[[#This Row],[Cluster 1 Dist]:[Cluster 3 Dist]]), Table1[[#This Row],[Cluster 1 Dist]:[Cluster 3 Dist]], 0)</f>
        <v>1</v>
      </c>
      <c r="K44">
        <v>32</v>
      </c>
      <c r="L4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0.36055512754639957</v>
      </c>
      <c r="M4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0.54772255750516596</v>
      </c>
      <c r="N4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5.372150407425317</v>
      </c>
      <c r="S44" s="6">
        <f>MATCH(MIN(Table8[[#This Row],[Cluster 1 Dist]:[Cluster 3 Dist]]), Table8[[#This Row],[Cluster 1 Dist]:[Cluster 3 Dist]], 0)</f>
        <v>1</v>
      </c>
      <c r="T44">
        <v>32</v>
      </c>
      <c r="U4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0.53712371978825169</v>
      </c>
      <c r="V4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1.5031466994275708</v>
      </c>
      <c r="W4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4.0412230628285561</v>
      </c>
      <c r="Z44" s="6">
        <f>MATCH(MIN(Table10[[#This Row],[Cluster 1 Dist]:[Cluster 3 Dist]]),Table10[[#This Row],[Cluster 1 Dist]:[Cluster 3 Dist]], 0)</f>
        <v>1</v>
      </c>
      <c r="AA44">
        <v>32</v>
      </c>
      <c r="AB4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0.42566653615242073</v>
      </c>
      <c r="AC4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2.5368275122996624</v>
      </c>
      <c r="AD4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4.0724261770204473</v>
      </c>
    </row>
    <row r="45" spans="1:30" x14ac:dyDescent="0.25">
      <c r="A45" s="7">
        <v>44</v>
      </c>
      <c r="B45" s="1">
        <v>5</v>
      </c>
      <c r="C45" s="1">
        <v>3.5</v>
      </c>
      <c r="D45" s="1">
        <v>1.6</v>
      </c>
      <c r="E45" s="8">
        <v>0.6</v>
      </c>
      <c r="J45">
        <f>MATCH(MIN(Table1[[#This Row],[Cluster 1 Dist]:[Cluster 3 Dist]]), Table1[[#This Row],[Cluster 1 Dist]:[Cluster 3 Dist]], 0)</f>
        <v>2</v>
      </c>
      <c r="K45">
        <v>33</v>
      </c>
      <c r="L4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0.71414284285428475</v>
      </c>
      <c r="M4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0.64807406984078597</v>
      </c>
      <c r="N4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5.6373752757821611</v>
      </c>
      <c r="S45" s="6">
        <f>MATCH(MIN(Table8[[#This Row],[Cluster 1 Dist]:[Cluster 3 Dist]]), Table8[[#This Row],[Cluster 1 Dist]:[Cluster 3 Dist]], 0)</f>
        <v>1</v>
      </c>
      <c r="T45">
        <v>33</v>
      </c>
      <c r="U4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0.95497651867924627</v>
      </c>
      <c r="V4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1.8773518583366304</v>
      </c>
      <c r="W4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4.3397452235634955</v>
      </c>
      <c r="Z45" s="6">
        <f>MATCH(MIN(Table10[[#This Row],[Cluster 1 Dist]:[Cluster 3 Dist]]),Table10[[#This Row],[Cluster 1 Dist]:[Cluster 3 Dist]], 0)</f>
        <v>1</v>
      </c>
      <c r="AA45">
        <v>33</v>
      </c>
      <c r="AB4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0.72442528945364637</v>
      </c>
      <c r="AC4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2.9595315778842139</v>
      </c>
      <c r="AD4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4.3687941453397121</v>
      </c>
    </row>
    <row r="46" spans="1:30" x14ac:dyDescent="0.25">
      <c r="A46" s="7">
        <v>45</v>
      </c>
      <c r="B46" s="1">
        <v>5.0999999999999996</v>
      </c>
      <c r="C46" s="1">
        <v>3.8</v>
      </c>
      <c r="D46" s="1">
        <v>1.9</v>
      </c>
      <c r="E46" s="8">
        <v>0.4</v>
      </c>
      <c r="J46">
        <f>MATCH(MIN(Table1[[#This Row],[Cluster 1 Dist]:[Cluster 3 Dist]]), Table1[[#This Row],[Cluster 1 Dist]:[Cluster 3 Dist]], 0)</f>
        <v>2</v>
      </c>
      <c r="K46">
        <v>34</v>
      </c>
      <c r="L4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0.90000000000000036</v>
      </c>
      <c r="M4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0.54772255750516641</v>
      </c>
      <c r="N4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5.6124860801609131</v>
      </c>
      <c r="S46" s="6">
        <f>MATCH(MIN(Table8[[#This Row],[Cluster 1 Dist]:[Cluster 3 Dist]]), Table8[[#This Row],[Cluster 1 Dist]:[Cluster 3 Dist]], 0)</f>
        <v>1</v>
      </c>
      <c r="T46">
        <v>34</v>
      </c>
      <c r="U4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1.1662937112039793</v>
      </c>
      <c r="V4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1.9376403174996131</v>
      </c>
      <c r="W4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4.3411988727840169</v>
      </c>
      <c r="Z46" s="6">
        <f>MATCH(MIN(Table10[[#This Row],[Cluster 1 Dist]:[Cluster 3 Dist]]),Table10[[#This Row],[Cluster 1 Dist]:[Cluster 3 Dist]], 0)</f>
        <v>1</v>
      </c>
      <c r="AA46">
        <v>34</v>
      </c>
      <c r="AB4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0.92821980155564443</v>
      </c>
      <c r="AC4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3.0435623215137673</v>
      </c>
      <c r="AD4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4.3692965713323915</v>
      </c>
    </row>
    <row r="47" spans="1:30" x14ac:dyDescent="0.25">
      <c r="A47" s="7">
        <v>46</v>
      </c>
      <c r="B47" s="1">
        <v>4.8</v>
      </c>
      <c r="C47" s="1">
        <v>3</v>
      </c>
      <c r="D47" s="1">
        <v>1.4</v>
      </c>
      <c r="E47" s="8">
        <v>0.3</v>
      </c>
      <c r="J47">
        <f>MATCH(MIN(Table1[[#This Row],[Cluster 1 Dist]:[Cluster 3 Dist]]), Table1[[#This Row],[Cluster 1 Dist]:[Cluster 3 Dist]], 0)</f>
        <v>1</v>
      </c>
      <c r="K47">
        <v>35</v>
      </c>
      <c r="L4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0.37416573867739361</v>
      </c>
      <c r="M4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1.0999999999999996</v>
      </c>
      <c r="N4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5.632938842203064</v>
      </c>
      <c r="S47" s="6">
        <f>MATCH(MIN(Table8[[#This Row],[Cluster 1 Dist]:[Cluster 3 Dist]]), Table8[[#This Row],[Cluster 1 Dist]:[Cluster 3 Dist]], 0)</f>
        <v>1</v>
      </c>
      <c r="T47">
        <v>35</v>
      </c>
      <c r="U4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0.26747966019874808</v>
      </c>
      <c r="V4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1.7205958270320196</v>
      </c>
      <c r="W4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4.2811111192032829</v>
      </c>
      <c r="Z47" s="6">
        <f>MATCH(MIN(Table10[[#This Row],[Cluster 1 Dist]:[Cluster 3 Dist]]),Table10[[#This Row],[Cluster 1 Dist]:[Cluster 3 Dist]], 0)</f>
        <v>1</v>
      </c>
      <c r="AA47">
        <v>35</v>
      </c>
      <c r="AB4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0.36659514453958608</v>
      </c>
      <c r="AC4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2.6225399995772642</v>
      </c>
      <c r="AD4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4.3139898731705388</v>
      </c>
    </row>
    <row r="48" spans="1:30" x14ac:dyDescent="0.25">
      <c r="A48" s="7">
        <v>47</v>
      </c>
      <c r="B48" s="1">
        <v>5.0999999999999996</v>
      </c>
      <c r="C48" s="1">
        <v>3.8</v>
      </c>
      <c r="D48" s="1">
        <v>1.6</v>
      </c>
      <c r="E48" s="8">
        <v>0.2</v>
      </c>
      <c r="J48">
        <f>MATCH(MIN(Table1[[#This Row],[Cluster 1 Dist]:[Cluster 3 Dist]]), Table1[[#This Row],[Cluster 1 Dist]:[Cluster 3 Dist]], 0)</f>
        <v>1</v>
      </c>
      <c r="K48">
        <v>36</v>
      </c>
      <c r="L4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0.37416573867739394</v>
      </c>
      <c r="M4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1.0535653752852738</v>
      </c>
      <c r="N4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5.8266628527828859</v>
      </c>
      <c r="S48" s="6">
        <f>MATCH(MIN(Table8[[#This Row],[Cluster 1 Dist]:[Cluster 3 Dist]]), Table8[[#This Row],[Cluster 1 Dist]:[Cluster 3 Dist]], 0)</f>
        <v>1</v>
      </c>
      <c r="T48">
        <v>36</v>
      </c>
      <c r="U4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0.44112225842832647</v>
      </c>
      <c r="V4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1.9079963312333701</v>
      </c>
      <c r="W4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4.4743776407572975</v>
      </c>
      <c r="Z48" s="6">
        <f>MATCH(MIN(Table10[[#This Row],[Cluster 1 Dist]:[Cluster 3 Dist]]),Table10[[#This Row],[Cluster 1 Dist]:[Cluster 3 Dist]], 0)</f>
        <v>1</v>
      </c>
      <c r="AA48">
        <v>36</v>
      </c>
      <c r="AB4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0.3452419441493168</v>
      </c>
      <c r="AC4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2.8534471247645645</v>
      </c>
      <c r="AD4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4.5067181657851609</v>
      </c>
    </row>
    <row r="49" spans="1:30" x14ac:dyDescent="0.25">
      <c r="A49" s="7">
        <v>48</v>
      </c>
      <c r="B49" s="1">
        <v>4.5999999999999996</v>
      </c>
      <c r="C49" s="1">
        <v>3.2</v>
      </c>
      <c r="D49" s="1">
        <v>1.4</v>
      </c>
      <c r="E49" s="8">
        <v>0.2</v>
      </c>
      <c r="J49">
        <f>MATCH(MIN(Table1[[#This Row],[Cluster 1 Dist]:[Cluster 3 Dist]]), Table1[[#This Row],[Cluster 1 Dist]:[Cluster 3 Dist]], 0)</f>
        <v>1</v>
      </c>
      <c r="K49">
        <v>37</v>
      </c>
      <c r="L4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0.45825756949558427</v>
      </c>
      <c r="M4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0.54772255750516607</v>
      </c>
      <c r="N4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5.5821142947811451</v>
      </c>
      <c r="S49" s="6">
        <f>MATCH(MIN(Table8[[#This Row],[Cluster 1 Dist]:[Cluster 3 Dist]]), Table8[[#This Row],[Cluster 1 Dist]:[Cluster 3 Dist]], 0)</f>
        <v>1</v>
      </c>
      <c r="T49">
        <v>37</v>
      </c>
      <c r="U4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0.72907157990147808</v>
      </c>
      <c r="V4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1.7630796919027796</v>
      </c>
      <c r="W4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4.2806383631321117</v>
      </c>
      <c r="Z49" s="6">
        <f>MATCH(MIN(Table10[[#This Row],[Cluster 1 Dist]:[Cluster 3 Dist]]),Table10[[#This Row],[Cluster 1 Dist]:[Cluster 3 Dist]], 0)</f>
        <v>1</v>
      </c>
      <c r="AA49">
        <v>37</v>
      </c>
      <c r="AB4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0.52876459790723485</v>
      </c>
      <c r="AC4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2.8096944168448967</v>
      </c>
      <c r="AD4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4.3114732179087918</v>
      </c>
    </row>
    <row r="50" spans="1:30" x14ac:dyDescent="0.25">
      <c r="A50" s="7">
        <v>49</v>
      </c>
      <c r="B50" s="1">
        <v>5.3</v>
      </c>
      <c r="C50" s="1">
        <v>3.7</v>
      </c>
      <c r="D50" s="1">
        <v>1.5</v>
      </c>
      <c r="E50" s="8">
        <v>0.2</v>
      </c>
      <c r="J50">
        <f>MATCH(MIN(Table1[[#This Row],[Cluster 1 Dist]:[Cluster 3 Dist]]), Table1[[#This Row],[Cluster 1 Dist]:[Cluster 3 Dist]], 0)</f>
        <v>1</v>
      </c>
      <c r="K50">
        <v>38</v>
      </c>
      <c r="L5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0.37416573867739361</v>
      </c>
      <c r="M5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1.0999999999999996</v>
      </c>
      <c r="N5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5.632938842203064</v>
      </c>
      <c r="S50" s="6">
        <f>MATCH(MIN(Table8[[#This Row],[Cluster 1 Dist]:[Cluster 3 Dist]]), Table8[[#This Row],[Cluster 1 Dist]:[Cluster 3 Dist]], 0)</f>
        <v>1</v>
      </c>
      <c r="T50">
        <v>38</v>
      </c>
      <c r="U5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0.26747966019874808</v>
      </c>
      <c r="V5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1.7205958270320196</v>
      </c>
      <c r="W5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4.2811111192032829</v>
      </c>
      <c r="Z50" s="6">
        <f>MATCH(MIN(Table10[[#This Row],[Cluster 1 Dist]:[Cluster 3 Dist]]),Table10[[#This Row],[Cluster 1 Dist]:[Cluster 3 Dist]], 0)</f>
        <v>1</v>
      </c>
      <c r="AA50">
        <v>38</v>
      </c>
      <c r="AB5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0.36659514453958608</v>
      </c>
      <c r="AC5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2.6225399995772642</v>
      </c>
      <c r="AD5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4.3139898731705388</v>
      </c>
    </row>
    <row r="51" spans="1:30" x14ac:dyDescent="0.25">
      <c r="A51" s="7">
        <v>50</v>
      </c>
      <c r="B51" s="1">
        <v>5</v>
      </c>
      <c r="C51" s="1">
        <v>3.3</v>
      </c>
      <c r="D51" s="1">
        <v>1.4</v>
      </c>
      <c r="E51" s="8">
        <v>0.2</v>
      </c>
      <c r="J51">
        <f>MATCH(MIN(Table1[[#This Row],[Cluster 1 Dist]:[Cluster 3 Dist]]), Table1[[#This Row],[Cluster 1 Dist]:[Cluster 3 Dist]], 0)</f>
        <v>1</v>
      </c>
      <c r="K51">
        <v>39</v>
      </c>
      <c r="L5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0.83066238629180678</v>
      </c>
      <c r="M5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1.5811388300841893</v>
      </c>
      <c r="N5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5.9983331017875292</v>
      </c>
      <c r="S51" s="6">
        <f>MATCH(MIN(Table8[[#This Row],[Cluster 1 Dist]:[Cluster 3 Dist]]), Table8[[#This Row],[Cluster 1 Dist]:[Cluster 3 Dist]], 0)</f>
        <v>1</v>
      </c>
      <c r="T51">
        <v>39</v>
      </c>
      <c r="U5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0.6552644165346988</v>
      </c>
      <c r="V5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2.0893659325259417</v>
      </c>
      <c r="W5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4.6086934452303119</v>
      </c>
      <c r="Z51" s="6">
        <f>MATCH(MIN(Table10[[#This Row],[Cluster 1 Dist]:[Cluster 3 Dist]]),Table10[[#This Row],[Cluster 1 Dist]:[Cluster 3 Dist]], 0)</f>
        <v>1</v>
      </c>
      <c r="AA51">
        <v>39</v>
      </c>
      <c r="AB5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0.75550777626706134</v>
      </c>
      <c r="AC5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2.8909714715615435</v>
      </c>
      <c r="AD5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4.6417796567604892</v>
      </c>
    </row>
    <row r="52" spans="1:30" x14ac:dyDescent="0.25">
      <c r="A52" s="7">
        <v>51</v>
      </c>
      <c r="B52" s="1">
        <v>7</v>
      </c>
      <c r="C52" s="1">
        <v>3.2</v>
      </c>
      <c r="D52" s="1">
        <v>4.7</v>
      </c>
      <c r="E52" s="8">
        <v>1.4</v>
      </c>
      <c r="J52">
        <f>MATCH(MIN(Table1[[#This Row],[Cluster 1 Dist]:[Cluster 3 Dist]]), Table1[[#This Row],[Cluster 1 Dist]:[Cluster 3 Dist]], 0)</f>
        <v>1</v>
      </c>
      <c r="K52">
        <v>40</v>
      </c>
      <c r="L5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</v>
      </c>
      <c r="M5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0.75498344352707536</v>
      </c>
      <c r="N5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5.5398555937858163</v>
      </c>
      <c r="S52" s="6">
        <f>MATCH(MIN(Table8[[#This Row],[Cluster 1 Dist]:[Cluster 3 Dist]]), Table8[[#This Row],[Cluster 1 Dist]:[Cluster 3 Dist]], 0)</f>
        <v>1</v>
      </c>
      <c r="T52">
        <v>40</v>
      </c>
      <c r="U5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0.30256465196720772</v>
      </c>
      <c r="V5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1.6289413740217911</v>
      </c>
      <c r="W5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4.1979936291285727</v>
      </c>
      <c r="Z52" s="6">
        <f>MATCH(MIN(Table10[[#This Row],[Cluster 1 Dist]:[Cluster 3 Dist]]),Table10[[#This Row],[Cluster 1 Dist]:[Cluster 3 Dist]], 0)</f>
        <v>1</v>
      </c>
      <c r="AA52">
        <v>40</v>
      </c>
      <c r="AB5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0.11131936040060551</v>
      </c>
      <c r="AC5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2.6299439040161303</v>
      </c>
      <c r="AD5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4.2297461541157517</v>
      </c>
    </row>
    <row r="53" spans="1:30" x14ac:dyDescent="0.25">
      <c r="A53" s="7">
        <v>52</v>
      </c>
      <c r="B53" s="1">
        <v>6.4</v>
      </c>
      <c r="C53" s="1">
        <v>3.2</v>
      </c>
      <c r="D53" s="1">
        <v>4.5</v>
      </c>
      <c r="E53" s="8">
        <v>1.5</v>
      </c>
      <c r="J53">
        <f>MATCH(MIN(Table1[[#This Row],[Cluster 1 Dist]:[Cluster 3 Dist]]), Table1[[#This Row],[Cluster 1 Dist]:[Cluster 3 Dist]], 0)</f>
        <v>1</v>
      </c>
      <c r="K53">
        <v>41</v>
      </c>
      <c r="L5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0.26457513110645892</v>
      </c>
      <c r="M5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0.86023252670426276</v>
      </c>
      <c r="N5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5.735852159879995</v>
      </c>
      <c r="S53" s="6">
        <f>MATCH(MIN(Table8[[#This Row],[Cluster 1 Dist]:[Cluster 3 Dist]]), Table8[[#This Row],[Cluster 1 Dist]:[Cluster 3 Dist]], 0)</f>
        <v>1</v>
      </c>
      <c r="T53">
        <v>41</v>
      </c>
      <c r="U5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0.4331654708558576</v>
      </c>
      <c r="V5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1.8178146220118265</v>
      </c>
      <c r="W5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4.3802106967929424</v>
      </c>
      <c r="Z53" s="6">
        <f>MATCH(MIN(Table10[[#This Row],[Cluster 1 Dist]:[Cluster 3 Dist]]),Table10[[#This Row],[Cluster 1 Dist]:[Cluster 3 Dist]], 0)</f>
        <v>1</v>
      </c>
      <c r="AA53">
        <v>41</v>
      </c>
      <c r="AB5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0.19181240835774926</v>
      </c>
      <c r="AC5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2.8203515234894714</v>
      </c>
      <c r="AD5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4.4115725133394452</v>
      </c>
    </row>
    <row r="54" spans="1:30" x14ac:dyDescent="0.25">
      <c r="A54" s="7">
        <v>53</v>
      </c>
      <c r="B54" s="1">
        <v>6.9</v>
      </c>
      <c r="C54" s="1">
        <v>3.1</v>
      </c>
      <c r="D54" s="1">
        <v>4.9000000000000004</v>
      </c>
      <c r="E54" s="8">
        <v>1.5</v>
      </c>
      <c r="J54">
        <f>MATCH(MIN(Table1[[#This Row],[Cluster 1 Dist]:[Cluster 3 Dist]]), Table1[[#This Row],[Cluster 1 Dist]:[Cluster 3 Dist]], 0)</f>
        <v>1</v>
      </c>
      <c r="K54">
        <v>42</v>
      </c>
      <c r="L5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1.2727922061357855</v>
      </c>
      <c r="M5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1.9621416870348585</v>
      </c>
      <c r="N5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5.9539902586416789</v>
      </c>
      <c r="S54" s="6">
        <f>MATCH(MIN(Table8[[#This Row],[Cluster 1 Dist]:[Cluster 3 Dist]]), Table8[[#This Row],[Cluster 1 Dist]:[Cluster 3 Dist]], 0)</f>
        <v>1</v>
      </c>
      <c r="T54">
        <v>42</v>
      </c>
      <c r="U5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1.0592356448065434</v>
      </c>
      <c r="V5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2.1795527064056057</v>
      </c>
      <c r="W5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4.5763166760756278</v>
      </c>
      <c r="Z54" s="6">
        <f>MATCH(MIN(Table10[[#This Row],[Cluster 1 Dist]:[Cluster 3 Dist]]),Table10[[#This Row],[Cluster 1 Dist]:[Cluster 3 Dist]], 0)</f>
        <v>1</v>
      </c>
      <c r="AA54">
        <v>42</v>
      </c>
      <c r="AB5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1.2393514432960495</v>
      </c>
      <c r="AC5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2.7928369575764602</v>
      </c>
      <c r="AD5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4.6106209667450111</v>
      </c>
    </row>
    <row r="55" spans="1:30" x14ac:dyDescent="0.25">
      <c r="A55" s="7">
        <v>54</v>
      </c>
      <c r="B55" s="1">
        <v>5.5</v>
      </c>
      <c r="C55" s="1">
        <v>2.2999999999999998</v>
      </c>
      <c r="D55" s="1">
        <v>4</v>
      </c>
      <c r="E55" s="8">
        <v>1.3</v>
      </c>
      <c r="J55">
        <f>MATCH(MIN(Table1[[#This Row],[Cluster 1 Dist]:[Cluster 3 Dist]]), Table1[[#This Row],[Cluster 1 Dist]:[Cluster 3 Dist]], 0)</f>
        <v>1</v>
      </c>
      <c r="K55">
        <v>43</v>
      </c>
      <c r="L5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0.75498344352707425</v>
      </c>
      <c r="M5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1.4899664425751336</v>
      </c>
      <c r="N5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6.0049979184009716</v>
      </c>
      <c r="S55" s="6">
        <f>MATCH(MIN(Table8[[#This Row],[Cluster 1 Dist]:[Cluster 3 Dist]]), Table8[[#This Row],[Cluster 1 Dist]:[Cluster 3 Dist]], 0)</f>
        <v>1</v>
      </c>
      <c r="T55">
        <v>43</v>
      </c>
      <c r="U5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0.61769358797063578</v>
      </c>
      <c r="V5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2.083134657193336</v>
      </c>
      <c r="W5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4.6157657400854886</v>
      </c>
      <c r="Z55" s="6">
        <f>MATCH(MIN(Table10[[#This Row],[Cluster 1 Dist]:[Cluster 3 Dist]]),Table10[[#This Row],[Cluster 1 Dist]:[Cluster 3 Dist]], 0)</f>
        <v>1</v>
      </c>
      <c r="AA55">
        <v>43</v>
      </c>
      <c r="AB5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0.66602702647865564</v>
      </c>
      <c r="AC5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2.9302909306537477</v>
      </c>
      <c r="AD5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4.6483431447852066</v>
      </c>
    </row>
    <row r="56" spans="1:30" x14ac:dyDescent="0.25">
      <c r="A56" s="7">
        <v>55</v>
      </c>
      <c r="B56" s="1">
        <v>6.5</v>
      </c>
      <c r="C56" s="1">
        <v>2.8</v>
      </c>
      <c r="D56" s="1">
        <v>4.5999999999999996</v>
      </c>
      <c r="E56" s="8">
        <v>1.5</v>
      </c>
      <c r="J56">
        <f>MATCH(MIN(Table1[[#This Row],[Cluster 1 Dist]:[Cluster 3 Dist]]), Table1[[#This Row],[Cluster 1 Dist]:[Cluster 3 Dist]], 0)</f>
        <v>1</v>
      </c>
      <c r="K56">
        <v>44</v>
      </c>
      <c r="L5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0.43588989435406728</v>
      </c>
      <c r="M5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0.82462112512353225</v>
      </c>
      <c r="N5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5.4018515344278013</v>
      </c>
      <c r="S56" s="6">
        <f>MATCH(MIN(Table8[[#This Row],[Cluster 1 Dist]:[Cluster 3 Dist]]), Table8[[#This Row],[Cluster 1 Dist]:[Cluster 3 Dist]], 0)</f>
        <v>1</v>
      </c>
      <c r="T56">
        <v>44</v>
      </c>
      <c r="U5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0.41470489655745979</v>
      </c>
      <c r="V5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1.4844022365922247</v>
      </c>
      <c r="W5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4.0225919191858521</v>
      </c>
      <c r="Z56" s="6">
        <f>MATCH(MIN(Table10[[#This Row],[Cluster 1 Dist]:[Cluster 3 Dist]]),Table10[[#This Row],[Cluster 1 Dist]:[Cluster 3 Dist]], 0)</f>
        <v>1</v>
      </c>
      <c r="AA56">
        <v>44</v>
      </c>
      <c r="AB5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0.389861513873837</v>
      </c>
      <c r="AC5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2.4801309204790076</v>
      </c>
      <c r="AD5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4.0536368905529896</v>
      </c>
    </row>
    <row r="57" spans="1:30" x14ac:dyDescent="0.25">
      <c r="A57" s="7">
        <v>56</v>
      </c>
      <c r="B57" s="1">
        <v>5.7</v>
      </c>
      <c r="C57" s="1">
        <v>2.8</v>
      </c>
      <c r="D57" s="1">
        <v>4.5</v>
      </c>
      <c r="E57" s="8">
        <v>1.3</v>
      </c>
      <c r="J57">
        <f>MATCH(MIN(Table1[[#This Row],[Cluster 1 Dist]:[Cluster 3 Dist]]), Table1[[#This Row],[Cluster 1 Dist]:[Cluster 3 Dist]], 0)</f>
        <v>1</v>
      </c>
      <c r="K57">
        <v>45</v>
      </c>
      <c r="L5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0.59999999999999987</v>
      </c>
      <c r="M5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0.64031242374328534</v>
      </c>
      <c r="N5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5.1932648690395142</v>
      </c>
      <c r="S57" s="6">
        <f>MATCH(MIN(Table8[[#This Row],[Cluster 1 Dist]:[Cluster 3 Dist]]), Table8[[#This Row],[Cluster 1 Dist]:[Cluster 3 Dist]], 0)</f>
        <v>1</v>
      </c>
      <c r="T57">
        <v>45</v>
      </c>
      <c r="U5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0.67648527341086784</v>
      </c>
      <c r="V5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1.3496110550821669</v>
      </c>
      <c r="W5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3.8494041636292211</v>
      </c>
      <c r="Z57" s="6">
        <f>MATCH(MIN(Table10[[#This Row],[Cluster 1 Dist]:[Cluster 3 Dist]]),Table10[[#This Row],[Cluster 1 Dist]:[Cluster 3 Dist]], 0)</f>
        <v>1</v>
      </c>
      <c r="AA57">
        <v>45</v>
      </c>
      <c r="AB5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0.60761171812268366</v>
      </c>
      <c r="AC5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2.4057672475496701</v>
      </c>
      <c r="AD5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3.8794041963297525</v>
      </c>
    </row>
    <row r="58" spans="1:30" x14ac:dyDescent="0.25">
      <c r="A58" s="7">
        <v>57</v>
      </c>
      <c r="B58" s="1">
        <v>6.3</v>
      </c>
      <c r="C58" s="1">
        <v>3.3</v>
      </c>
      <c r="D58" s="1">
        <v>4.7</v>
      </c>
      <c r="E58" s="8">
        <v>1.6</v>
      </c>
      <c r="J58">
        <f>MATCH(MIN(Table1[[#This Row],[Cluster 1 Dist]:[Cluster 3 Dist]]), Table1[[#This Row],[Cluster 1 Dist]:[Cluster 3 Dist]], 0)</f>
        <v>1</v>
      </c>
      <c r="K58">
        <v>46</v>
      </c>
      <c r="L5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0.51961524227066302</v>
      </c>
      <c r="M5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1.2409673645990857</v>
      </c>
      <c r="N5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5.702630971753301</v>
      </c>
      <c r="S58" s="6">
        <f>MATCH(MIN(Table8[[#This Row],[Cluster 1 Dist]:[Cluster 3 Dist]]), Table8[[#This Row],[Cluster 1 Dist]:[Cluster 3 Dist]], 0)</f>
        <v>1</v>
      </c>
      <c r="T58">
        <v>46</v>
      </c>
      <c r="U5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0.33202563273631586</v>
      </c>
      <c r="V5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1.7805757495821402</v>
      </c>
      <c r="W5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4.327135645107103</v>
      </c>
      <c r="Z58" s="6">
        <f>MATCH(MIN(Table10[[#This Row],[Cluster 1 Dist]:[Cluster 3 Dist]]),Table10[[#This Row],[Cluster 1 Dist]:[Cluster 3 Dist]], 0)</f>
        <v>1</v>
      </c>
      <c r="AA58">
        <v>46</v>
      </c>
      <c r="AB5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0.47370032721120248</v>
      </c>
      <c r="AC5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2.6430084803421448</v>
      </c>
      <c r="AD5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4.3601321686683985</v>
      </c>
    </row>
    <row r="59" spans="1:30" x14ac:dyDescent="0.25">
      <c r="A59" s="7">
        <v>58</v>
      </c>
      <c r="B59" s="1">
        <v>4.9000000000000004</v>
      </c>
      <c r="C59" s="1">
        <v>2.4</v>
      </c>
      <c r="D59" s="1">
        <v>3.3</v>
      </c>
      <c r="E59" s="8">
        <v>1</v>
      </c>
      <c r="J59">
        <f>MATCH(MIN(Table1[[#This Row],[Cluster 1 Dist]:[Cluster 3 Dist]]), Table1[[#This Row],[Cluster 1 Dist]:[Cluster 3 Dist]], 0)</f>
        <v>1</v>
      </c>
      <c r="K59">
        <v>47</v>
      </c>
      <c r="L5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0.41231056256176596</v>
      </c>
      <c r="M5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0.61644140029689809</v>
      </c>
      <c r="N5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5.5045435778091534</v>
      </c>
      <c r="S59" s="6">
        <f>MATCH(MIN(Table8[[#This Row],[Cluster 1 Dist]:[Cluster 3 Dist]]), Table8[[#This Row],[Cluster 1 Dist]:[Cluster 3 Dist]], 0)</f>
        <v>1</v>
      </c>
      <c r="T59">
        <v>47</v>
      </c>
      <c r="U5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0.61804542812703744</v>
      </c>
      <c r="V5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1.6518020462513054</v>
      </c>
      <c r="W5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4.1758156358356855</v>
      </c>
      <c r="Z59" s="6">
        <f>MATCH(MIN(Table10[[#This Row],[Cluster 1 Dist]:[Cluster 3 Dist]]),Table10[[#This Row],[Cluster 1 Dist]:[Cluster 3 Dist]], 0)</f>
        <v>1</v>
      </c>
      <c r="AA59">
        <v>47</v>
      </c>
      <c r="AB5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0.41855943425038178</v>
      </c>
      <c r="AC5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2.7077962430410381</v>
      </c>
      <c r="AD5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4.2060956162615986</v>
      </c>
    </row>
    <row r="60" spans="1:30" x14ac:dyDescent="0.25">
      <c r="A60" s="7">
        <v>59</v>
      </c>
      <c r="B60" s="1">
        <v>6.6</v>
      </c>
      <c r="C60" s="1">
        <v>2.9</v>
      </c>
      <c r="D60" s="1">
        <v>4.5999999999999996</v>
      </c>
      <c r="E60" s="8">
        <v>1.3</v>
      </c>
      <c r="J60">
        <f>MATCH(MIN(Table1[[#This Row],[Cluster 1 Dist]:[Cluster 3 Dist]]), Table1[[#This Row],[Cluster 1 Dist]:[Cluster 3 Dist]], 0)</f>
        <v>1</v>
      </c>
      <c r="K60">
        <v>48</v>
      </c>
      <c r="L6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0.54772255750516607</v>
      </c>
      <c r="M6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1.2922847983320089</v>
      </c>
      <c r="N6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5.8266628527828868</v>
      </c>
      <c r="S60" s="6">
        <f>MATCH(MIN(Table8[[#This Row],[Cluster 1 Dist]:[Cluster 3 Dist]]), Table8[[#This Row],[Cluster 1 Dist]:[Cluster 3 Dist]], 0)</f>
        <v>1</v>
      </c>
      <c r="T60">
        <v>48</v>
      </c>
      <c r="U6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0.40084386411999234</v>
      </c>
      <c r="V6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1.8980121179802831</v>
      </c>
      <c r="W6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4.4476915398905081</v>
      </c>
      <c r="Z60" s="6">
        <f>MATCH(MIN(Table10[[#This Row],[Cluster 1 Dist]:[Cluster 3 Dist]]),Table10[[#This Row],[Cluster 1 Dist]:[Cluster 3 Dist]], 0)</f>
        <v>1</v>
      </c>
      <c r="AA60">
        <v>48</v>
      </c>
      <c r="AB6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0.46732429853368473</v>
      </c>
      <c r="AC6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2.776477473435329</v>
      </c>
      <c r="AD6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4.4802843269382144</v>
      </c>
    </row>
    <row r="61" spans="1:30" x14ac:dyDescent="0.25">
      <c r="A61" s="7">
        <v>60</v>
      </c>
      <c r="B61" s="1">
        <v>5.2</v>
      </c>
      <c r="C61" s="1">
        <v>2.7</v>
      </c>
      <c r="D61" s="1">
        <v>3.9</v>
      </c>
      <c r="E61" s="8">
        <v>1.4</v>
      </c>
      <c r="J61">
        <f>MATCH(MIN(Table1[[#This Row],[Cluster 1 Dist]:[Cluster 3 Dist]]), Table1[[#This Row],[Cluster 1 Dist]:[Cluster 3 Dist]], 0)</f>
        <v>1</v>
      </c>
      <c r="K61">
        <v>49</v>
      </c>
      <c r="L6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0.36055512754639923</v>
      </c>
      <c r="M6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0.46904157598234314</v>
      </c>
      <c r="N6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5.4990908339470082</v>
      </c>
      <c r="S61" s="6">
        <f>MATCH(MIN(Table8[[#This Row],[Cluster 1 Dist]:[Cluster 3 Dist]]), Table8[[#This Row],[Cluster 1 Dist]:[Cluster 3 Dist]], 0)</f>
        <v>1</v>
      </c>
      <c r="T61">
        <v>49</v>
      </c>
      <c r="U6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0.63470443235109408</v>
      </c>
      <c r="V6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1.6554304576151788</v>
      </c>
      <c r="W6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4.183762038634411</v>
      </c>
      <c r="Z61" s="6">
        <f>MATCH(MIN(Table10[[#This Row],[Cluster 1 Dist]:[Cluster 3 Dist]]),Table10[[#This Row],[Cluster 1 Dist]:[Cluster 3 Dist]], 0)</f>
        <v>1</v>
      </c>
      <c r="AA61">
        <v>49</v>
      </c>
      <c r="AB6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0.41132955157634826</v>
      </c>
      <c r="AC6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2.7229364142501349</v>
      </c>
      <c r="AD6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4.2142060955845366</v>
      </c>
    </row>
    <row r="62" spans="1:30" x14ac:dyDescent="0.25">
      <c r="A62" s="7">
        <v>61</v>
      </c>
      <c r="B62" s="1">
        <v>5</v>
      </c>
      <c r="C62" s="1">
        <v>2</v>
      </c>
      <c r="D62" s="1">
        <v>3.5</v>
      </c>
      <c r="E62" s="8">
        <v>1</v>
      </c>
      <c r="J62">
        <f>MATCH(MIN(Table1[[#This Row],[Cluster 1 Dist]:[Cluster 3 Dist]]), Table1[[#This Row],[Cluster 1 Dist]:[Cluster 3 Dist]], 0)</f>
        <v>1</v>
      </c>
      <c r="K62">
        <v>50</v>
      </c>
      <c r="L6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0.17320508075688762</v>
      </c>
      <c r="M6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0.91651513899116821</v>
      </c>
      <c r="N6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5.6586217403180434</v>
      </c>
      <c r="S62" s="6">
        <f>MATCH(MIN(Table8[[#This Row],[Cluster 1 Dist]:[Cluster 3 Dist]]), Table8[[#This Row],[Cluster 1 Dist]:[Cluster 3 Dist]], 0)</f>
        <v>1</v>
      </c>
      <c r="T62">
        <v>50</v>
      </c>
      <c r="U6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0.26990686624486726</v>
      </c>
      <c r="V6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1.7353529900282536</v>
      </c>
      <c r="W6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4.3070051506060372</v>
      </c>
      <c r="Z62" s="6">
        <f>MATCH(MIN(Table10[[#This Row],[Cluster 1 Dist]:[Cluster 3 Dist]]),Table10[[#This Row],[Cluster 1 Dist]:[Cluster 3 Dist]], 0)</f>
        <v>1</v>
      </c>
      <c r="AA62">
        <v>50</v>
      </c>
      <c r="AB6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0.14139306913706939</v>
      </c>
      <c r="AC6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2.7022510049636694</v>
      </c>
      <c r="AD6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4.339132355831949</v>
      </c>
    </row>
    <row r="63" spans="1:30" x14ac:dyDescent="0.25">
      <c r="A63" s="7">
        <v>62</v>
      </c>
      <c r="B63" s="1">
        <v>5.9</v>
      </c>
      <c r="C63" s="1">
        <v>3</v>
      </c>
      <c r="D63" s="1">
        <v>4.2</v>
      </c>
      <c r="E63" s="8">
        <v>1.5</v>
      </c>
      <c r="J63">
        <f>MATCH(MIN(Table1[[#This Row],[Cluster 1 Dist]:[Cluster 3 Dist]]), Table1[[#This Row],[Cluster 1 Dist]:[Cluster 3 Dist]], 0)</f>
        <v>3</v>
      </c>
      <c r="K63">
        <v>51</v>
      </c>
      <c r="L6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3.9153543900903789</v>
      </c>
      <c r="M6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3.5014282800023189</v>
      </c>
      <c r="N6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1.7029386365926398</v>
      </c>
      <c r="S63" s="6">
        <f>MATCH(MIN(Table8[[#This Row],[Cluster 1 Dist]:[Cluster 3 Dist]]), Table8[[#This Row],[Cluster 1 Dist]:[Cluster 3 Dist]], 0)</f>
        <v>3</v>
      </c>
      <c r="T63">
        <v>51</v>
      </c>
      <c r="U6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3.8758760214740398</v>
      </c>
      <c r="V6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2.3658930660534936</v>
      </c>
      <c r="W6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0.8580476375466104</v>
      </c>
      <c r="Z63" s="6">
        <f>MATCH(MIN(Table10[[#This Row],[Cluster 1 Dist]:[Cluster 3 Dist]]),Table10[[#This Row],[Cluster 1 Dist]:[Cluster 3 Dist]], 0)</f>
        <v>3</v>
      </c>
      <c r="AA63">
        <v>51</v>
      </c>
      <c r="AB6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3.9788933134729811</v>
      </c>
      <c r="AC6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1.9188956443296132</v>
      </c>
      <c r="AD6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0.86603742467627609</v>
      </c>
    </row>
    <row r="64" spans="1:30" x14ac:dyDescent="0.25">
      <c r="A64" s="7">
        <v>63</v>
      </c>
      <c r="B64" s="1">
        <v>6</v>
      </c>
      <c r="C64" s="1">
        <v>2.2000000000000002</v>
      </c>
      <c r="D64" s="1">
        <v>4</v>
      </c>
      <c r="E64" s="8">
        <v>1</v>
      </c>
      <c r="J64">
        <f>MATCH(MIN(Table1[[#This Row],[Cluster 1 Dist]:[Cluster 3 Dist]]), Table1[[#This Row],[Cluster 1 Dist]:[Cluster 3 Dist]], 0)</f>
        <v>3</v>
      </c>
      <c r="K64">
        <v>52</v>
      </c>
      <c r="L6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3.5242020373412193</v>
      </c>
      <c r="M6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3.1827660925679098</v>
      </c>
      <c r="N6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2.0566963801203131</v>
      </c>
      <c r="S64" s="6">
        <f>MATCH(MIN(Table8[[#This Row],[Cluster 1 Dist]:[Cluster 3 Dist]]), Table8[[#This Row],[Cluster 1 Dist]:[Cluster 3 Dist]], 0)</f>
        <v>3</v>
      </c>
      <c r="T64">
        <v>52</v>
      </c>
      <c r="U6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3.4525072394109846</v>
      </c>
      <c r="V6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1.9187105044795061</v>
      </c>
      <c r="W6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0.73795601605559957</v>
      </c>
      <c r="Z64" s="6">
        <f>MATCH(MIN(Table10[[#This Row],[Cluster 1 Dist]:[Cluster 3 Dist]]),Table10[[#This Row],[Cluster 1 Dist]:[Cluster 3 Dist]], 0)</f>
        <v>3</v>
      </c>
      <c r="AA64">
        <v>52</v>
      </c>
      <c r="AB6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3.5756946178330162</v>
      </c>
      <c r="AC6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1.3979923876936469</v>
      </c>
      <c r="AD6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0.76319056947145281</v>
      </c>
    </row>
    <row r="65" spans="1:30" x14ac:dyDescent="0.25">
      <c r="A65" s="7">
        <v>64</v>
      </c>
      <c r="B65" s="1">
        <v>6.1</v>
      </c>
      <c r="C65" s="1">
        <v>2.9</v>
      </c>
      <c r="D65" s="1">
        <v>4.7</v>
      </c>
      <c r="E65" s="8">
        <v>1.4</v>
      </c>
      <c r="J65">
        <f>MATCH(MIN(Table1[[#This Row],[Cluster 1 Dist]:[Cluster 3 Dist]]), Table1[[#This Row],[Cluster 1 Dist]:[Cluster 3 Dist]], 0)</f>
        <v>3</v>
      </c>
      <c r="K65">
        <v>53</v>
      </c>
      <c r="L6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4.0718546143004675</v>
      </c>
      <c r="M6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3.6891733491393435</v>
      </c>
      <c r="N6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1.4999999999999993</v>
      </c>
      <c r="S65" s="6">
        <f>MATCH(MIN(Table8[[#This Row],[Cluster 1 Dist]:[Cluster 3 Dist]]), Table8[[#This Row],[Cluster 1 Dist]:[Cluster 3 Dist]], 0)</f>
        <v>3</v>
      </c>
      <c r="T65">
        <v>53</v>
      </c>
      <c r="U6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4.0163012590445266</v>
      </c>
      <c r="V6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2.4904718428442436</v>
      </c>
      <c r="W6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0.62397194359566988</v>
      </c>
      <c r="Z65" s="6">
        <f>MATCH(MIN(Table10[[#This Row],[Cluster 1 Dist]:[Cluster 3 Dist]]),Table10[[#This Row],[Cluster 1 Dist]:[Cluster 3 Dist]], 0)</f>
        <v>3</v>
      </c>
      <c r="AA65">
        <v>53</v>
      </c>
      <c r="AB6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4.1318267146626564</v>
      </c>
      <c r="AC6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1.9344664623164607</v>
      </c>
      <c r="AD6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0.62802154807168498</v>
      </c>
    </row>
    <row r="66" spans="1:30" x14ac:dyDescent="0.25">
      <c r="A66" s="7">
        <v>65</v>
      </c>
      <c r="B66" s="1">
        <v>5.6</v>
      </c>
      <c r="C66" s="1">
        <v>2.9</v>
      </c>
      <c r="D66" s="1">
        <v>3.6</v>
      </c>
      <c r="E66" s="8">
        <v>1.3</v>
      </c>
      <c r="J66">
        <f>MATCH(MIN(Table1[[#This Row],[Cluster 1 Dist]:[Cluster 3 Dist]]), Table1[[#This Row],[Cluster 1 Dist]:[Cluster 3 Dist]], 0)</f>
        <v>2</v>
      </c>
      <c r="K66">
        <v>54</v>
      </c>
      <c r="L6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2.9715315916207254</v>
      </c>
      <c r="M6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2.9291637031753615</v>
      </c>
      <c r="N6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3.0232432915661946</v>
      </c>
      <c r="S66" s="6">
        <f>MATCH(MIN(Table8[[#This Row],[Cluster 1 Dist]:[Cluster 3 Dist]]), Table8[[#This Row],[Cluster 1 Dist]:[Cluster 3 Dist]], 0)</f>
        <v>2</v>
      </c>
      <c r="T66">
        <v>54</v>
      </c>
      <c r="U6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2.7997324676402866</v>
      </c>
      <c r="V6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1.4695067199574148</v>
      </c>
      <c r="W6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1.659835917224604</v>
      </c>
      <c r="Z66" s="6">
        <f>MATCH(MIN(Table10[[#This Row],[Cluster 1 Dist]:[Cluster 3 Dist]]),Table10[[#This Row],[Cluster 1 Dist]:[Cluster 3 Dist]], 0)</f>
        <v>2</v>
      </c>
      <c r="AA66">
        <v>54</v>
      </c>
      <c r="AB6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3.0067244635982195</v>
      </c>
      <c r="AC6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0.36506383679881482</v>
      </c>
      <c r="AD6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1.693969603051326</v>
      </c>
    </row>
    <row r="67" spans="1:30" x14ac:dyDescent="0.25">
      <c r="A67" s="7">
        <v>66</v>
      </c>
      <c r="B67" s="1">
        <v>6.7</v>
      </c>
      <c r="C67" s="1">
        <v>3.1</v>
      </c>
      <c r="D67" s="1">
        <v>4.4000000000000004</v>
      </c>
      <c r="E67" s="8">
        <v>1.4</v>
      </c>
      <c r="J67">
        <f>MATCH(MIN(Table1[[#This Row],[Cluster 1 Dist]:[Cluster 3 Dist]]), Table1[[#This Row],[Cluster 1 Dist]:[Cluster 3 Dist]], 0)</f>
        <v>3</v>
      </c>
      <c r="K67">
        <v>55</v>
      </c>
      <c r="L6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3.6905284174491868</v>
      </c>
      <c r="M6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3.3896902513356579</v>
      </c>
      <c r="N6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1.9052558883257651</v>
      </c>
      <c r="S67" s="6">
        <f>MATCH(MIN(Table8[[#This Row],[Cluster 1 Dist]:[Cluster 3 Dist]]), Table8[[#This Row],[Cluster 1 Dist]:[Cluster 3 Dist]], 0)</f>
        <v>3</v>
      </c>
      <c r="T67">
        <v>55</v>
      </c>
      <c r="U6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3.6038961011314505</v>
      </c>
      <c r="V6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2.078088063581522</v>
      </c>
      <c r="W6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0.61995240655598538</v>
      </c>
      <c r="Z67" s="6">
        <f>MATCH(MIN(Table10[[#This Row],[Cluster 1 Dist]:[Cluster 3 Dist]]),Table10[[#This Row],[Cluster 1 Dist]:[Cluster 3 Dist]], 0)</f>
        <v>3</v>
      </c>
      <c r="AA67">
        <v>55</v>
      </c>
      <c r="AB6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3.7451291032486447</v>
      </c>
      <c r="AC6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1.3880219516533607</v>
      </c>
      <c r="AD6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0.65015671016239263</v>
      </c>
    </row>
    <row r="68" spans="1:30" x14ac:dyDescent="0.25">
      <c r="A68" s="7">
        <v>67</v>
      </c>
      <c r="B68" s="1">
        <v>5.6</v>
      </c>
      <c r="C68" s="1">
        <v>3</v>
      </c>
      <c r="D68" s="1">
        <v>4.5</v>
      </c>
      <c r="E68" s="8">
        <v>1.5</v>
      </c>
      <c r="J68">
        <f>MATCH(MIN(Table1[[#This Row],[Cluster 1 Dist]:[Cluster 3 Dist]]), Table1[[#This Row],[Cluster 1 Dist]:[Cluster 3 Dist]], 0)</f>
        <v>3</v>
      </c>
      <c r="K68">
        <v>56</v>
      </c>
      <c r="L6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3.306055050963308</v>
      </c>
      <c r="M6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3.1368774282716245</v>
      </c>
      <c r="N6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2.4617067250182338</v>
      </c>
      <c r="S68" s="6">
        <f>MATCH(MIN(Table8[[#This Row],[Cluster 1 Dist]:[Cluster 3 Dist]]), Table8[[#This Row],[Cluster 1 Dist]:[Cluster 3 Dist]], 0)</f>
        <v>3</v>
      </c>
      <c r="T68">
        <v>56</v>
      </c>
      <c r="U6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3.1737068128353365</v>
      </c>
      <c r="V6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1.7016021861763109</v>
      </c>
      <c r="W6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1.0770586205536088</v>
      </c>
      <c r="Z68" s="6">
        <f>MATCH(MIN(Table10[[#This Row],[Cluster 1 Dist]:[Cluster 3 Dist]]),Table10[[#This Row],[Cluster 1 Dist]:[Cluster 3 Dist]], 0)</f>
        <v>2</v>
      </c>
      <c r="AA68">
        <v>56</v>
      </c>
      <c r="AB6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3.3460412430213706</v>
      </c>
      <c r="AC6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0.82995611961948157</v>
      </c>
      <c r="AD6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1.1099423590674027</v>
      </c>
    </row>
    <row r="69" spans="1:30" x14ac:dyDescent="0.25">
      <c r="A69" s="7">
        <v>68</v>
      </c>
      <c r="B69" s="1">
        <v>5.8</v>
      </c>
      <c r="C69" s="1">
        <v>2.7</v>
      </c>
      <c r="D69" s="1">
        <v>4.0999999999999996</v>
      </c>
      <c r="E69" s="8">
        <v>1</v>
      </c>
      <c r="J69">
        <f>MATCH(MIN(Table1[[#This Row],[Cluster 1 Dist]:[Cluster 3 Dist]]), Table1[[#This Row],[Cluster 1 Dist]:[Cluster 3 Dist]], 0)</f>
        <v>3</v>
      </c>
      <c r="K69">
        <v>57</v>
      </c>
      <c r="L6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3.6945906403822337</v>
      </c>
      <c r="M6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3.3615472627943221</v>
      </c>
      <c r="N6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1.9390719429665313</v>
      </c>
      <c r="S69" s="6">
        <f>MATCH(MIN(Table8[[#This Row],[Cluster 1 Dist]:[Cluster 3 Dist]]), Table8[[#This Row],[Cluster 1 Dist]:[Cluster 3 Dist]], 0)</f>
        <v>3</v>
      </c>
      <c r="T69">
        <v>57</v>
      </c>
      <c r="U6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3.6166615850524297</v>
      </c>
      <c r="V6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2.0881690544589535</v>
      </c>
      <c r="W6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0.60242212356949965</v>
      </c>
      <c r="Z69" s="6">
        <f>MATCH(MIN(Table10[[#This Row],[Cluster 1 Dist]:[Cluster 3 Dist]]),Table10[[#This Row],[Cluster 1 Dist]:[Cluster 3 Dist]], 0)</f>
        <v>3</v>
      </c>
      <c r="AA69">
        <v>57</v>
      </c>
      <c r="AB6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3.7414959575014914</v>
      </c>
      <c r="AC6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1.5307748380928763</v>
      </c>
      <c r="AD6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0.62275653267444464</v>
      </c>
    </row>
    <row r="70" spans="1:30" x14ac:dyDescent="0.25">
      <c r="A70" s="7">
        <v>69</v>
      </c>
      <c r="B70" s="1">
        <v>6.2</v>
      </c>
      <c r="C70" s="1">
        <v>2.2000000000000002</v>
      </c>
      <c r="D70" s="1">
        <v>4.5</v>
      </c>
      <c r="E70" s="8">
        <v>1.5</v>
      </c>
      <c r="J70">
        <f>MATCH(MIN(Table1[[#This Row],[Cluster 1 Dist]:[Cluster 3 Dist]]), Table1[[#This Row],[Cluster 1 Dist]:[Cluster 3 Dist]], 0)</f>
        <v>1</v>
      </c>
      <c r="K70">
        <v>58</v>
      </c>
      <c r="L7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2.2181073012818833</v>
      </c>
      <c r="M7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2.3769728648009423</v>
      </c>
      <c r="N7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3.9560080889704965</v>
      </c>
      <c r="S70" s="6">
        <f>MATCH(MIN(Table8[[#This Row],[Cluster 1 Dist]:[Cluster 3 Dist]]), Table8[[#This Row],[Cluster 1 Dist]:[Cluster 3 Dist]], 0)</f>
        <v>2</v>
      </c>
      <c r="T70">
        <v>58</v>
      </c>
      <c r="U7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1.9941822283643953</v>
      </c>
      <c r="V7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1.09610674662644</v>
      </c>
      <c r="W7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2.5590749883343329</v>
      </c>
      <c r="Z70" s="6">
        <f>MATCH(MIN(Table10[[#This Row],[Cluster 1 Dist]:[Cluster 3 Dist]]),Table10[[#This Row],[Cluster 1 Dist]:[Cluster 3 Dist]], 0)</f>
        <v>2</v>
      </c>
      <c r="AA70">
        <v>58</v>
      </c>
      <c r="AB7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2.2338289997222258</v>
      </c>
      <c r="AC7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0.77240205739731482</v>
      </c>
      <c r="AD7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2.5930528841433809</v>
      </c>
    </row>
    <row r="71" spans="1:30" x14ac:dyDescent="0.25">
      <c r="A71" s="7">
        <v>70</v>
      </c>
      <c r="B71" s="1">
        <v>5.6</v>
      </c>
      <c r="C71" s="1">
        <v>2.5</v>
      </c>
      <c r="D71" s="1">
        <v>3.9</v>
      </c>
      <c r="E71" s="8">
        <v>1.1000000000000001</v>
      </c>
      <c r="J71">
        <f>MATCH(MIN(Table1[[#This Row],[Cluster 1 Dist]:[Cluster 3 Dist]]), Table1[[#This Row],[Cluster 1 Dist]:[Cluster 3 Dist]], 0)</f>
        <v>3</v>
      </c>
      <c r="K71">
        <v>59</v>
      </c>
      <c r="L7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3.6496575181789317</v>
      </c>
      <c r="M7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3.3211443810831223</v>
      </c>
      <c r="N7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1.9052558883257653</v>
      </c>
      <c r="S71" s="6">
        <f>MATCH(MIN(Table8[[#This Row],[Cluster 1 Dist]:[Cluster 3 Dist]]), Table8[[#This Row],[Cluster 1 Dist]:[Cluster 3 Dist]], 0)</f>
        <v>3</v>
      </c>
      <c r="T71">
        <v>59</v>
      </c>
      <c r="U7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3.5781677572543766</v>
      </c>
      <c r="V7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2.0546167525842867</v>
      </c>
      <c r="W7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0.73779467766754558</v>
      </c>
      <c r="Z71" s="6">
        <f>MATCH(MIN(Table10[[#This Row],[Cluster 1 Dist]:[Cluster 3 Dist]]),Table10[[#This Row],[Cluster 1 Dist]:[Cluster 3 Dist]], 0)</f>
        <v>3</v>
      </c>
      <c r="AA71">
        <v>59</v>
      </c>
      <c r="AB7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3.7092845671369021</v>
      </c>
      <c r="AC7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1.4494997008333765</v>
      </c>
      <c r="AD7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0.76414871586904265</v>
      </c>
    </row>
    <row r="72" spans="1:30" x14ac:dyDescent="0.25">
      <c r="A72" s="7">
        <v>71</v>
      </c>
      <c r="B72" s="1">
        <v>5.9</v>
      </c>
      <c r="C72" s="1">
        <v>3.2</v>
      </c>
      <c r="D72" s="1">
        <v>4.8</v>
      </c>
      <c r="E72" s="8">
        <v>1.8</v>
      </c>
      <c r="J72">
        <f>MATCH(MIN(Table1[[#This Row],[Cluster 1 Dist]:[Cluster 3 Dist]]), Table1[[#This Row],[Cluster 1 Dist]:[Cluster 3 Dist]], 0)</f>
        <v>2</v>
      </c>
      <c r="K72">
        <v>60</v>
      </c>
      <c r="L7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2.7748873851023212</v>
      </c>
      <c r="M7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2.7404379212089442</v>
      </c>
      <c r="N7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3.2202484376209233</v>
      </c>
      <c r="S72" s="6">
        <f>MATCH(MIN(Table8[[#This Row],[Cluster 1 Dist]:[Cluster 3 Dist]]), Table8[[#This Row],[Cluster 1 Dist]:[Cluster 3 Dist]], 0)</f>
        <v>2</v>
      </c>
      <c r="T72">
        <v>60</v>
      </c>
      <c r="U7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2.5972857360535042</v>
      </c>
      <c r="V7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1.2854765653250935</v>
      </c>
      <c r="W7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1.7880044837789428</v>
      </c>
      <c r="Z72" s="6">
        <f>MATCH(MIN(Table10[[#This Row],[Cluster 1 Dist]:[Cluster 3 Dist]]),Table10[[#This Row],[Cluster 1 Dist]:[Cluster 3 Dist]], 0)</f>
        <v>2</v>
      </c>
      <c r="AA72">
        <v>60</v>
      </c>
      <c r="AB7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2.7970684653758475</v>
      </c>
      <c r="AC7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0.44465272897252756</v>
      </c>
      <c r="AD7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1.8202844434555434</v>
      </c>
    </row>
    <row r="73" spans="1:30" x14ac:dyDescent="0.25">
      <c r="A73" s="7">
        <v>72</v>
      </c>
      <c r="B73" s="1">
        <v>6.1</v>
      </c>
      <c r="C73" s="1">
        <v>2.8</v>
      </c>
      <c r="D73" s="1">
        <v>4</v>
      </c>
      <c r="E73" s="8">
        <v>1.3</v>
      </c>
      <c r="J73">
        <f>MATCH(MIN(Table1[[#This Row],[Cluster 1 Dist]:[Cluster 3 Dist]]), Table1[[#This Row],[Cluster 1 Dist]:[Cluster 3 Dist]], 0)</f>
        <v>1</v>
      </c>
      <c r="K73">
        <v>61</v>
      </c>
      <c r="L7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2.5709920264364881</v>
      </c>
      <c r="M7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2.7313000567495327</v>
      </c>
      <c r="N7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3.8183766184073562</v>
      </c>
      <c r="S73" s="6">
        <f>MATCH(MIN(Table8[[#This Row],[Cluster 1 Dist]:[Cluster 3 Dist]]), Table8[[#This Row],[Cluster 1 Dist]:[Cluster 3 Dist]], 0)</f>
        <v>2</v>
      </c>
      <c r="T73">
        <v>61</v>
      </c>
      <c r="U7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2.3475754697157964</v>
      </c>
      <c r="V7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1.4301922947631902</v>
      </c>
      <c r="W7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2.4804104951579675</v>
      </c>
      <c r="Z73" s="6">
        <f>MATCH(MIN(Table10[[#This Row],[Cluster 1 Dist]:[Cluster 3 Dist]]),Table10[[#This Row],[Cluster 1 Dist]:[Cluster 3 Dist]], 0)</f>
        <v>2</v>
      </c>
      <c r="AA73">
        <v>61</v>
      </c>
      <c r="AB7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2.5937602047992026</v>
      </c>
      <c r="AC7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0.77884846939029473</v>
      </c>
      <c r="AD7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2.5144987070525975</v>
      </c>
    </row>
    <row r="74" spans="1:30" x14ac:dyDescent="0.25">
      <c r="A74" s="7">
        <v>73</v>
      </c>
      <c r="B74" s="1">
        <v>6.3</v>
      </c>
      <c r="C74" s="1">
        <v>2.5</v>
      </c>
      <c r="D74" s="1">
        <v>4.9000000000000004</v>
      </c>
      <c r="E74" s="8">
        <v>1.5</v>
      </c>
      <c r="J74">
        <f>MATCH(MIN(Table1[[#This Row],[Cluster 1 Dist]:[Cluster 3 Dist]]), Table1[[#This Row],[Cluster 1 Dist]:[Cluster 3 Dist]], 0)</f>
        <v>3</v>
      </c>
      <c r="K74">
        <v>62</v>
      </c>
      <c r="L7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3.1272991542223783</v>
      </c>
      <c r="M7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2.8930952282978866</v>
      </c>
      <c r="N7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2.5436194683953803</v>
      </c>
      <c r="S74" s="6">
        <f>MATCH(MIN(Table8[[#This Row],[Cluster 1 Dist]:[Cluster 3 Dist]]), Table8[[#This Row],[Cluster 1 Dist]:[Cluster 3 Dist]], 0)</f>
        <v>3</v>
      </c>
      <c r="T74">
        <v>62</v>
      </c>
      <c r="U7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3.0160840107537434</v>
      </c>
      <c r="V7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1.5021484613712457</v>
      </c>
      <c r="W7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1.1026194075124596</v>
      </c>
      <c r="Z74" s="6">
        <f>MATCH(MIN(Table10[[#This Row],[Cluster 1 Dist]:[Cluster 3 Dist]]),Table10[[#This Row],[Cluster 1 Dist]:[Cluster 3 Dist]], 0)</f>
        <v>2</v>
      </c>
      <c r="AA74">
        <v>62</v>
      </c>
      <c r="AB7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3.1681527740940778</v>
      </c>
      <c r="AC7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0.84323744148137192</v>
      </c>
      <c r="AD7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1.1347166150848729</v>
      </c>
    </row>
    <row r="75" spans="1:30" x14ac:dyDescent="0.25">
      <c r="A75" s="7">
        <v>74</v>
      </c>
      <c r="B75" s="1">
        <v>6.1</v>
      </c>
      <c r="C75" s="1">
        <v>2.8</v>
      </c>
      <c r="D75" s="1">
        <v>4.7</v>
      </c>
      <c r="E75" s="8">
        <v>1.2</v>
      </c>
      <c r="J75">
        <f>MATCH(MIN(Table1[[#This Row],[Cluster 1 Dist]:[Cluster 3 Dist]]), Table1[[#This Row],[Cluster 1 Dist]:[Cluster 3 Dist]], 0)</f>
        <v>3</v>
      </c>
      <c r="K75">
        <v>63</v>
      </c>
      <c r="L7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3.0232432915661951</v>
      </c>
      <c r="M7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2.9034462281915947</v>
      </c>
      <c r="N7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2.8478061731796283</v>
      </c>
      <c r="S75" s="6">
        <f>MATCH(MIN(Table8[[#This Row],[Cluster 1 Dist]:[Cluster 3 Dist]]), Table8[[#This Row],[Cluster 1 Dist]:[Cluster 3 Dist]], 0)</f>
        <v>2</v>
      </c>
      <c r="T75">
        <v>63</v>
      </c>
      <c r="U7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2.8911825734408167</v>
      </c>
      <c r="V7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1.5278907028972983</v>
      </c>
      <c r="W7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1.6127639793414357</v>
      </c>
      <c r="Z75" s="6">
        <f>MATCH(MIN(Table10[[#This Row],[Cluster 1 Dist]:[Cluster 3 Dist]]),Table10[[#This Row],[Cluster 1 Dist]:[Cluster 3 Dist]], 0)</f>
        <v>2</v>
      </c>
      <c r="AA75">
        <v>63</v>
      </c>
      <c r="AB7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3.0780500320819999</v>
      </c>
      <c r="AC7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0.66828507260869197</v>
      </c>
      <c r="AD7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1.6471028049906931</v>
      </c>
    </row>
    <row r="76" spans="1:30" x14ac:dyDescent="0.25">
      <c r="A76" s="7">
        <v>75</v>
      </c>
      <c r="B76" s="1">
        <v>6.4</v>
      </c>
      <c r="C76" s="1">
        <v>2.9</v>
      </c>
      <c r="D76" s="1">
        <v>4.3</v>
      </c>
      <c r="E76" s="8">
        <v>1.3</v>
      </c>
      <c r="J76">
        <f>MATCH(MIN(Table1[[#This Row],[Cluster 1 Dist]:[Cluster 3 Dist]]), Table1[[#This Row],[Cluster 1 Dist]:[Cluster 3 Dist]], 0)</f>
        <v>3</v>
      </c>
      <c r="K76">
        <v>64</v>
      </c>
      <c r="L7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3.5958309192730407</v>
      </c>
      <c r="M7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3.3436506994600972</v>
      </c>
      <c r="N7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2.0396078054371136</v>
      </c>
      <c r="S76" s="6">
        <f>MATCH(MIN(Table8[[#This Row],[Cluster 1 Dist]:[Cluster 3 Dist]]), Table8[[#This Row],[Cluster 1 Dist]:[Cluster 3 Dist]], 0)</f>
        <v>3</v>
      </c>
      <c r="T76">
        <v>64</v>
      </c>
      <c r="U7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3.490767596403161</v>
      </c>
      <c r="V7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1.9709008092747844</v>
      </c>
      <c r="W7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0.65614896371558307</v>
      </c>
      <c r="Z76" s="6">
        <f>MATCH(MIN(Table10[[#This Row],[Cluster 1 Dist]:[Cluster 3 Dist]]),Table10[[#This Row],[Cluster 1 Dist]:[Cluster 3 Dist]], 0)</f>
        <v>3</v>
      </c>
      <c r="AA76">
        <v>64</v>
      </c>
      <c r="AB7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3.6432392180585671</v>
      </c>
      <c r="AC7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1.2078191754123739</v>
      </c>
      <c r="AD7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0.68965975454384576</v>
      </c>
    </row>
    <row r="77" spans="1:30" x14ac:dyDescent="0.25">
      <c r="A77" s="7">
        <v>76</v>
      </c>
      <c r="B77" s="1">
        <v>6.6</v>
      </c>
      <c r="C77" s="1">
        <v>3</v>
      </c>
      <c r="D77" s="1">
        <v>4.4000000000000004</v>
      </c>
      <c r="E77" s="8">
        <v>1.4</v>
      </c>
      <c r="J77">
        <f>MATCH(MIN(Table1[[#This Row],[Cluster 1 Dist]:[Cluster 3 Dist]]), Table1[[#This Row],[Cluster 1 Dist]:[Cluster 3 Dist]], 0)</f>
        <v>2</v>
      </c>
      <c r="K77">
        <v>65</v>
      </c>
      <c r="L7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2.4738633753705965</v>
      </c>
      <c r="M7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2.3302360395462087</v>
      </c>
      <c r="N7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3.2295510523910287</v>
      </c>
      <c r="S77" s="6">
        <f>MATCH(MIN(Table8[[#This Row],[Cluster 1 Dist]:[Cluster 3 Dist]]), Table8[[#This Row],[Cluster 1 Dist]:[Cluster 3 Dist]], 0)</f>
        <v>2</v>
      </c>
      <c r="T77">
        <v>65</v>
      </c>
      <c r="U7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2.34034133034758</v>
      </c>
      <c r="V7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0.87832226431987948</v>
      </c>
      <c r="W7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1.8005443715758864</v>
      </c>
      <c r="Z77" s="6">
        <f>MATCH(MIN(Table10[[#This Row],[Cluster 1 Dist]:[Cluster 3 Dist]]),Table10[[#This Row],[Cluster 1 Dist]:[Cluster 3 Dist]], 0)</f>
        <v>2</v>
      </c>
      <c r="AA77">
        <v>65</v>
      </c>
      <c r="AB7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2.5097394287056973</v>
      </c>
      <c r="AC7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0.44838530608846816</v>
      </c>
      <c r="AD7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1.8335681172108418</v>
      </c>
    </row>
    <row r="78" spans="1:30" x14ac:dyDescent="0.25">
      <c r="A78" s="7">
        <v>77</v>
      </c>
      <c r="B78" s="1">
        <v>6.8</v>
      </c>
      <c r="C78" s="1">
        <v>2.8</v>
      </c>
      <c r="D78" s="1">
        <v>4.8</v>
      </c>
      <c r="E78" s="8">
        <v>1.4</v>
      </c>
      <c r="J78">
        <f>MATCH(MIN(Table1[[#This Row],[Cluster 1 Dist]:[Cluster 3 Dist]]), Table1[[#This Row],[Cluster 1 Dist]:[Cluster 3 Dist]], 0)</f>
        <v>3</v>
      </c>
      <c r="K78">
        <v>66</v>
      </c>
      <c r="L7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3.5355339059327382</v>
      </c>
      <c r="M7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3.1606961258558215</v>
      </c>
      <c r="N7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2.0420577856662132</v>
      </c>
      <c r="S78" s="6">
        <f>MATCH(MIN(Table8[[#This Row],[Cluster 1 Dist]:[Cluster 3 Dist]]), Table8[[#This Row],[Cluster 1 Dist]:[Cluster 3 Dist]], 0)</f>
        <v>3</v>
      </c>
      <c r="T78">
        <v>66</v>
      </c>
      <c r="U7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3.4811638700812653</v>
      </c>
      <c r="V7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1.9609818969077715</v>
      </c>
      <c r="W7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0.8848233806619179</v>
      </c>
      <c r="Z78" s="6">
        <f>MATCH(MIN(Table10[[#This Row],[Cluster 1 Dist]:[Cluster 3 Dist]]),Table10[[#This Row],[Cluster 1 Dist]:[Cluster 3 Dist]], 0)</f>
        <v>3</v>
      </c>
      <c r="AA78">
        <v>66</v>
      </c>
      <c r="AB7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3.5954404458981104</v>
      </c>
      <c r="AC7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1.5058937709489062</v>
      </c>
      <c r="AD7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0.90716462133849152</v>
      </c>
    </row>
    <row r="79" spans="1:30" x14ac:dyDescent="0.25">
      <c r="A79" s="7">
        <v>78</v>
      </c>
      <c r="B79" s="1">
        <v>6.7</v>
      </c>
      <c r="C79" s="1">
        <v>3</v>
      </c>
      <c r="D79" s="1">
        <v>5</v>
      </c>
      <c r="E79" s="8">
        <v>1.7</v>
      </c>
      <c r="J79">
        <f>MATCH(MIN(Table1[[#This Row],[Cluster 1 Dist]:[Cluster 3 Dist]]), Table1[[#This Row],[Cluster 1 Dist]:[Cluster 3 Dist]], 0)</f>
        <v>3</v>
      </c>
      <c r="K79">
        <v>67</v>
      </c>
      <c r="L7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3.3316662497915361</v>
      </c>
      <c r="M7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3.1511902513177459</v>
      </c>
      <c r="N7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2.495996794869737</v>
      </c>
      <c r="S79" s="6">
        <f>MATCH(MIN(Table8[[#This Row],[Cluster 1 Dist]:[Cluster 3 Dist]]), Table8[[#This Row],[Cluster 1 Dist]:[Cluster 3 Dist]], 0)</f>
        <v>3</v>
      </c>
      <c r="T79">
        <v>67</v>
      </c>
      <c r="U7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3.1992902981908817</v>
      </c>
      <c r="V7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1.7330464506181016</v>
      </c>
      <c r="W7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1.0714067458094456</v>
      </c>
      <c r="Z79" s="6">
        <f>MATCH(MIN(Table10[[#This Row],[Cluster 1 Dist]:[Cluster 3 Dist]]),Table10[[#This Row],[Cluster 1 Dist]:[Cluster 3 Dist]], 0)</f>
        <v>2</v>
      </c>
      <c r="AA79">
        <v>67</v>
      </c>
      <c r="AB7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3.3648762235779195</v>
      </c>
      <c r="AC7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0.95274133393209948</v>
      </c>
      <c r="AD7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1.1010067860331909</v>
      </c>
    </row>
    <row r="80" spans="1:30" x14ac:dyDescent="0.25">
      <c r="A80" s="7">
        <v>79</v>
      </c>
      <c r="B80" s="1">
        <v>6</v>
      </c>
      <c r="C80" s="1">
        <v>2.9</v>
      </c>
      <c r="D80" s="1">
        <v>4.5</v>
      </c>
      <c r="E80" s="8">
        <v>1.5</v>
      </c>
      <c r="J80">
        <f>MATCH(MIN(Table1[[#This Row],[Cluster 1 Dist]:[Cluster 3 Dist]]), Table1[[#This Row],[Cluster 1 Dist]:[Cluster 3 Dist]], 0)</f>
        <v>2</v>
      </c>
      <c r="K80">
        <v>68</v>
      </c>
      <c r="L8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2.8948229652260253</v>
      </c>
      <c r="M8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2.7331300737432893</v>
      </c>
      <c r="N8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2.7874719729532709</v>
      </c>
      <c r="S80" s="6">
        <f>MATCH(MIN(Table8[[#This Row],[Cluster 1 Dist]:[Cluster 3 Dist]]), Table8[[#This Row],[Cluster 1 Dist]:[Cluster 3 Dist]], 0)</f>
        <v>2</v>
      </c>
      <c r="T80">
        <v>68</v>
      </c>
      <c r="U8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2.77171696495826</v>
      </c>
      <c r="V8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1.3078417335442385</v>
      </c>
      <c r="W8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1.450880860756266</v>
      </c>
      <c r="Z80" s="6">
        <f>MATCH(MIN(Table10[[#This Row],[Cluster 1 Dist]:[Cluster 3 Dist]]),Table10[[#This Row],[Cluster 1 Dist]:[Cluster 3 Dist]], 0)</f>
        <v>2</v>
      </c>
      <c r="AA80">
        <v>68</v>
      </c>
      <c r="AB8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2.9438057001099778</v>
      </c>
      <c r="AC8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0.51201610699973121</v>
      </c>
      <c r="AD8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1.4854649732637843</v>
      </c>
    </row>
    <row r="81" spans="1:30" x14ac:dyDescent="0.25">
      <c r="A81" s="7">
        <v>80</v>
      </c>
      <c r="B81" s="1">
        <v>5.7</v>
      </c>
      <c r="C81" s="1">
        <v>2.6</v>
      </c>
      <c r="D81" s="1">
        <v>3.5</v>
      </c>
      <c r="E81" s="8">
        <v>1</v>
      </c>
      <c r="J81">
        <f>MATCH(MIN(Table1[[#This Row],[Cluster 1 Dist]:[Cluster 3 Dist]]), Table1[[#This Row],[Cluster 1 Dist]:[Cluster 3 Dist]], 0)</f>
        <v>3</v>
      </c>
      <c r="K81">
        <v>69</v>
      </c>
      <c r="L8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3.6523964735499348</v>
      </c>
      <c r="M8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3.4770677301427417</v>
      </c>
      <c r="N8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2.2427661492005799</v>
      </c>
      <c r="S81" s="6">
        <f>MATCH(MIN(Table8[[#This Row],[Cluster 1 Dist]:[Cluster 3 Dist]]), Table8[[#This Row],[Cluster 1 Dist]:[Cluster 3 Dist]], 0)</f>
        <v>3</v>
      </c>
      <c r="T81">
        <v>69</v>
      </c>
      <c r="U8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3.5222000503530451</v>
      </c>
      <c r="V8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2.0773661208366714</v>
      </c>
      <c r="W8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1.032245834375239</v>
      </c>
      <c r="Z81" s="6">
        <f>MATCH(MIN(Table10[[#This Row],[Cluster 1 Dist]:[Cluster 3 Dist]]),Table10[[#This Row],[Cluster 1 Dist]:[Cluster 3 Dist]], 0)</f>
        <v>3</v>
      </c>
      <c r="AA81">
        <v>69</v>
      </c>
      <c r="AB8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3.7018903279270714</v>
      </c>
      <c r="AC8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1.1337962017754752</v>
      </c>
      <c r="AD8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1.0631390893852697</v>
      </c>
    </row>
    <row r="82" spans="1:30" x14ac:dyDescent="0.25">
      <c r="A82" s="7">
        <v>81</v>
      </c>
      <c r="B82" s="1">
        <v>5.5</v>
      </c>
      <c r="C82" s="1">
        <v>2.4</v>
      </c>
      <c r="D82" s="1">
        <v>3.8</v>
      </c>
      <c r="E82" s="8">
        <v>1.1000000000000001</v>
      </c>
      <c r="J82">
        <f>MATCH(MIN(Table1[[#This Row],[Cluster 1 Dist]:[Cluster 3 Dist]]), Table1[[#This Row],[Cluster 1 Dist]:[Cluster 3 Dist]], 0)</f>
        <v>2</v>
      </c>
      <c r="K82">
        <v>70</v>
      </c>
      <c r="L8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2.7622454633866265</v>
      </c>
      <c r="M8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2.6795522013948525</v>
      </c>
      <c r="N8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3.0495901363953815</v>
      </c>
      <c r="S82" s="6">
        <f>MATCH(MIN(Table8[[#This Row],[Cluster 1 Dist]:[Cluster 3 Dist]]), Table8[[#This Row],[Cluster 1 Dist]:[Cluster 3 Dist]], 0)</f>
        <v>2</v>
      </c>
      <c r="T82">
        <v>70</v>
      </c>
      <c r="U8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2.6103101887828419</v>
      </c>
      <c r="V8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1.2216587084779447</v>
      </c>
      <c r="W8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1.6834086835698474</v>
      </c>
      <c r="Z82" s="6">
        <f>MATCH(MIN(Table10[[#This Row],[Cluster 1 Dist]:[Cluster 3 Dist]]),Table10[[#This Row],[Cluster 1 Dist]:[Cluster 3 Dist]], 0)</f>
        <v>2</v>
      </c>
      <c r="AA82">
        <v>70</v>
      </c>
      <c r="AB8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2.8039957203961632</v>
      </c>
      <c r="AC8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0.18542576964754007</v>
      </c>
      <c r="AD8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1.7183433148731324</v>
      </c>
    </row>
    <row r="83" spans="1:30" x14ac:dyDescent="0.25">
      <c r="A83" s="7">
        <v>82</v>
      </c>
      <c r="B83" s="1">
        <v>5.5</v>
      </c>
      <c r="C83" s="1">
        <v>2.4</v>
      </c>
      <c r="D83" s="1">
        <v>3.7</v>
      </c>
      <c r="E83" s="8">
        <v>1</v>
      </c>
      <c r="J83">
        <f>MATCH(MIN(Table1[[#This Row],[Cluster 1 Dist]:[Cluster 3 Dist]]), Table1[[#This Row],[Cluster 1 Dist]:[Cluster 3 Dist]], 0)</f>
        <v>3</v>
      </c>
      <c r="K83">
        <v>71</v>
      </c>
      <c r="L8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3.7589892258425004</v>
      </c>
      <c r="M8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3.5014282800023189</v>
      </c>
      <c r="N8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2.0736441353327719</v>
      </c>
      <c r="S83" s="6">
        <f>MATCH(MIN(Table8[[#This Row],[Cluster 1 Dist]:[Cluster 3 Dist]]), Table8[[#This Row],[Cluster 1 Dist]:[Cluster 3 Dist]], 0)</f>
        <v>3</v>
      </c>
      <c r="T83">
        <v>71</v>
      </c>
      <c r="U8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3.6484990569575371</v>
      </c>
      <c r="V8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2.1518480429621416</v>
      </c>
      <c r="W8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0.66890673826012192</v>
      </c>
      <c r="Z83" s="6">
        <f>MATCH(MIN(Table10[[#This Row],[Cluster 1 Dist]:[Cluster 3 Dist]]),Table10[[#This Row],[Cluster 1 Dist]:[Cluster 3 Dist]], 0)</f>
        <v>3</v>
      </c>
      <c r="AA83">
        <v>71</v>
      </c>
      <c r="AB8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3.7943104775439767</v>
      </c>
      <c r="AC8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1.4594308039797361</v>
      </c>
      <c r="AD8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0.6885979686314293</v>
      </c>
    </row>
    <row r="84" spans="1:30" x14ac:dyDescent="0.25">
      <c r="A84" s="7">
        <v>83</v>
      </c>
      <c r="B84" s="1">
        <v>5.8</v>
      </c>
      <c r="C84" s="1">
        <v>2.7</v>
      </c>
      <c r="D84" s="1">
        <v>3.9</v>
      </c>
      <c r="E84" s="8">
        <v>1.2</v>
      </c>
      <c r="J84">
        <f>MATCH(MIN(Table1[[#This Row],[Cluster 1 Dist]:[Cluster 3 Dist]]), Table1[[#This Row],[Cluster 1 Dist]:[Cluster 3 Dist]], 0)</f>
        <v>3</v>
      </c>
      <c r="K84">
        <v>72</v>
      </c>
      <c r="L8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2.9698484809834995</v>
      </c>
      <c r="M8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2.7294688127912359</v>
      </c>
      <c r="N8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2.6438608132804569</v>
      </c>
      <c r="S84" s="6">
        <f>MATCH(MIN(Table8[[#This Row],[Cluster 1 Dist]:[Cluster 3 Dist]]), Table8[[#This Row],[Cluster 1 Dist]:[Cluster 3 Dist]], 0)</f>
        <v>3</v>
      </c>
      <c r="T84">
        <v>72</v>
      </c>
      <c r="U8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2.8684607558323809</v>
      </c>
      <c r="V8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1.353680169020733</v>
      </c>
      <c r="W8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1.2754300995254539</v>
      </c>
      <c r="Z84" s="6">
        <f>MATCH(MIN(Table10[[#This Row],[Cluster 1 Dist]:[Cluster 3 Dist]]),Table10[[#This Row],[Cluster 1 Dist]:[Cluster 3 Dist]], 0)</f>
        <v>2</v>
      </c>
      <c r="AA84">
        <v>72</v>
      </c>
      <c r="AB8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3.0207932732975951</v>
      </c>
      <c r="AC8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0.72720503332542097</v>
      </c>
      <c r="AD8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1.3091689195685585</v>
      </c>
    </row>
    <row r="85" spans="1:30" x14ac:dyDescent="0.25">
      <c r="A85" s="7">
        <v>84</v>
      </c>
      <c r="B85" s="1">
        <v>6</v>
      </c>
      <c r="C85" s="1">
        <v>2.7</v>
      </c>
      <c r="D85" s="1">
        <v>5.0999999999999996</v>
      </c>
      <c r="E85" s="8">
        <v>1.6</v>
      </c>
      <c r="J85">
        <f>MATCH(MIN(Table1[[#This Row],[Cluster 1 Dist]:[Cluster 3 Dist]]), Table1[[#This Row],[Cluster 1 Dist]:[Cluster 3 Dist]], 0)</f>
        <v>3</v>
      </c>
      <c r="K85">
        <v>73</v>
      </c>
      <c r="L8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3.9370039370059056</v>
      </c>
      <c r="M8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3.7054014627297809</v>
      </c>
      <c r="N8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1.7916472867168911</v>
      </c>
      <c r="S85" s="6">
        <f>MATCH(MIN(Table8[[#This Row],[Cluster 1 Dist]:[Cluster 3 Dist]]), Table8[[#This Row],[Cluster 1 Dist]:[Cluster 3 Dist]], 0)</f>
        <v>3</v>
      </c>
      <c r="T85">
        <v>73</v>
      </c>
      <c r="U8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3.8229600611946766</v>
      </c>
      <c r="V8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2.3221649381557721</v>
      </c>
      <c r="W8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0.57883959099982374</v>
      </c>
      <c r="Z85" s="6">
        <f>MATCH(MIN(Table10[[#This Row],[Cluster 1 Dist]:[Cluster 3 Dist]]),Table10[[#This Row],[Cluster 1 Dist]:[Cluster 3 Dist]], 0)</f>
        <v>3</v>
      </c>
      <c r="AA85">
        <v>73</v>
      </c>
      <c r="AB8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3.9875797170714971</v>
      </c>
      <c r="AC8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1.4429693322545567</v>
      </c>
      <c r="AD8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0.60789227340201302</v>
      </c>
    </row>
    <row r="86" spans="1:30" x14ac:dyDescent="0.25">
      <c r="A86" s="7">
        <v>85</v>
      </c>
      <c r="B86" s="1">
        <v>5.4</v>
      </c>
      <c r="C86" s="1">
        <v>3</v>
      </c>
      <c r="D86" s="1">
        <v>4.5</v>
      </c>
      <c r="E86" s="8">
        <v>1.5</v>
      </c>
      <c r="J86">
        <f>MATCH(MIN(Table1[[#This Row],[Cluster 1 Dist]:[Cluster 3 Dist]]), Table1[[#This Row],[Cluster 1 Dist]:[Cluster 3 Dist]], 0)</f>
        <v>3</v>
      </c>
      <c r="K86">
        <v>74</v>
      </c>
      <c r="L8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3.5496478698597698</v>
      </c>
      <c r="M8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3.3120990323358388</v>
      </c>
      <c r="N8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2.0904544960366871</v>
      </c>
      <c r="S86" s="6">
        <f>MATCH(MIN(Table8[[#This Row],[Cluster 1 Dist]:[Cluster 3 Dist]]), Table8[[#This Row],[Cluster 1 Dist]:[Cluster 3 Dist]], 0)</f>
        <v>3</v>
      </c>
      <c r="T86">
        <v>74</v>
      </c>
      <c r="U8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3.4441225517145488</v>
      </c>
      <c r="V8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1.9378983461471866</v>
      </c>
      <c r="W8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0.79929018254847028</v>
      </c>
      <c r="Z86" s="6">
        <f>MATCH(MIN(Table10[[#This Row],[Cluster 1 Dist]:[Cluster 3 Dist]]),Table10[[#This Row],[Cluster 1 Dist]:[Cluster 3 Dist]], 0)</f>
        <v>3</v>
      </c>
      <c r="AA86">
        <v>74</v>
      </c>
      <c r="AB8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3.6006099483281995</v>
      </c>
      <c r="AC8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1.1541925722457065</v>
      </c>
      <c r="AD8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0.83199515797337187</v>
      </c>
    </row>
    <row r="87" spans="1:30" x14ac:dyDescent="0.25">
      <c r="A87" s="7">
        <v>86</v>
      </c>
      <c r="B87" s="1">
        <v>6</v>
      </c>
      <c r="C87" s="1">
        <v>3.4</v>
      </c>
      <c r="D87" s="1">
        <v>4.5</v>
      </c>
      <c r="E87" s="8">
        <v>1.6</v>
      </c>
      <c r="J87">
        <f>MATCH(MIN(Table1[[#This Row],[Cluster 1 Dist]:[Cluster 3 Dist]]), Table1[[#This Row],[Cluster 1 Dist]:[Cluster 3 Dist]], 0)</f>
        <v>3</v>
      </c>
      <c r="K87">
        <v>75</v>
      </c>
      <c r="L8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3.3151168908501556</v>
      </c>
      <c r="M8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3.0099833886584819</v>
      </c>
      <c r="N8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2.2494443758403984</v>
      </c>
      <c r="S87" s="6">
        <f>MATCH(MIN(Table8[[#This Row],[Cluster 1 Dist]:[Cluster 3 Dist]]), Table8[[#This Row],[Cluster 1 Dist]:[Cluster 3 Dist]], 0)</f>
        <v>3</v>
      </c>
      <c r="T87">
        <v>75</v>
      </c>
      <c r="U8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3.2360439044037603</v>
      </c>
      <c r="V8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1.7101023361190992</v>
      </c>
      <c r="W8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0.9591951168082764</v>
      </c>
      <c r="Z87" s="6">
        <f>MATCH(MIN(Table10[[#This Row],[Cluster 1 Dist]:[Cluster 3 Dist]]),Table10[[#This Row],[Cluster 1 Dist]:[Cluster 3 Dist]], 0)</f>
        <v>3</v>
      </c>
      <c r="AA87">
        <v>75</v>
      </c>
      <c r="AB8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3.3718825602324882</v>
      </c>
      <c r="AC8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1.1328157859679886</v>
      </c>
      <c r="AD8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0.99045263929983762</v>
      </c>
    </row>
    <row r="88" spans="1:30" x14ac:dyDescent="0.25">
      <c r="A88" s="7">
        <v>87</v>
      </c>
      <c r="B88" s="1">
        <v>6.7</v>
      </c>
      <c r="C88" s="1">
        <v>3.1</v>
      </c>
      <c r="D88" s="1">
        <v>4.7</v>
      </c>
      <c r="E88" s="8">
        <v>1.5</v>
      </c>
      <c r="J88">
        <f>MATCH(MIN(Table1[[#This Row],[Cluster 1 Dist]:[Cluster 3 Dist]]), Table1[[#This Row],[Cluster 1 Dist]:[Cluster 3 Dist]], 0)</f>
        <v>3</v>
      </c>
      <c r="K88">
        <v>76</v>
      </c>
      <c r="L8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3.5014282800023193</v>
      </c>
      <c r="M8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3.1543620591175006</v>
      </c>
      <c r="N8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2.0663978319771821</v>
      </c>
      <c r="S88" s="6">
        <f>MATCH(MIN(Table8[[#This Row],[Cluster 1 Dist]:[Cluster 3 Dist]]), Table8[[#This Row],[Cluster 1 Dist]:[Cluster 3 Dist]], 0)</f>
        <v>3</v>
      </c>
      <c r="T88">
        <v>76</v>
      </c>
      <c r="U8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3.4359704880436612</v>
      </c>
      <c r="V8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1.9106150842071776</v>
      </c>
      <c r="W8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0.84490519936757758</v>
      </c>
      <c r="Z88" s="6">
        <f>MATCH(MIN(Table10[[#This Row],[Cluster 1 Dist]:[Cluster 3 Dist]]),Table10[[#This Row],[Cluster 1 Dist]:[Cluster 3 Dist]], 0)</f>
        <v>3</v>
      </c>
      <c r="AA88">
        <v>76</v>
      </c>
      <c r="AB8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3.5597741501393032</v>
      </c>
      <c r="AC8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1.3896220287243755</v>
      </c>
      <c r="AD8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0.8710920208248919</v>
      </c>
    </row>
    <row r="89" spans="1:30" x14ac:dyDescent="0.25">
      <c r="A89" s="7">
        <v>88</v>
      </c>
      <c r="B89" s="1">
        <v>6.3</v>
      </c>
      <c r="C89" s="1">
        <v>2.2999999999999998</v>
      </c>
      <c r="D89" s="1">
        <v>4.4000000000000004</v>
      </c>
      <c r="E89" s="8">
        <v>1.3</v>
      </c>
      <c r="J89">
        <f>MATCH(MIN(Table1[[#This Row],[Cluster 1 Dist]:[Cluster 3 Dist]]), Table1[[#This Row],[Cluster 1 Dist]:[Cluster 3 Dist]], 0)</f>
        <v>3</v>
      </c>
      <c r="K89">
        <v>77</v>
      </c>
      <c r="L8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3.9471508711981103</v>
      </c>
      <c r="M8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3.6097091295560082</v>
      </c>
      <c r="N8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1.6340134638368191</v>
      </c>
      <c r="S89" s="6">
        <f>MATCH(MIN(Table8[[#This Row],[Cluster 1 Dist]:[Cluster 3 Dist]]), Table8[[#This Row],[Cluster 1 Dist]:[Cluster 3 Dist]], 0)</f>
        <v>3</v>
      </c>
      <c r="T89">
        <v>77</v>
      </c>
      <c r="U8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3.8769976252264251</v>
      </c>
      <c r="V8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2.3580606438342504</v>
      </c>
      <c r="W8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0.64554003653957059</v>
      </c>
      <c r="Z89" s="6">
        <f>MATCH(MIN(Table10[[#This Row],[Cluster 1 Dist]:[Cluster 3 Dist]]),Table10[[#This Row],[Cluster 1 Dist]:[Cluster 3 Dist]], 0)</f>
        <v>3</v>
      </c>
      <c r="AA89">
        <v>77</v>
      </c>
      <c r="AB8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4.0081906142298172</v>
      </c>
      <c r="AC8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1.7139766770241407</v>
      </c>
      <c r="AD8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0.66278889069057545</v>
      </c>
    </row>
    <row r="90" spans="1:30" x14ac:dyDescent="0.25">
      <c r="A90" s="7">
        <v>89</v>
      </c>
      <c r="B90" s="1">
        <v>5.6</v>
      </c>
      <c r="C90" s="1">
        <v>3</v>
      </c>
      <c r="D90" s="1">
        <v>4.0999999999999996</v>
      </c>
      <c r="E90" s="8">
        <v>1.3</v>
      </c>
      <c r="J90">
        <f>MATCH(MIN(Table1[[#This Row],[Cluster 1 Dist]:[Cluster 3 Dist]]), Table1[[#This Row],[Cluster 1 Dist]:[Cluster 3 Dist]], 0)</f>
        <v>3</v>
      </c>
      <c r="K90">
        <v>78</v>
      </c>
      <c r="L9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4.1496987842492858</v>
      </c>
      <c r="M9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3.8065732621348558</v>
      </c>
      <c r="N9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1.4387494569938157</v>
      </c>
      <c r="S90" s="6">
        <f>MATCH(MIN(Table8[[#This Row],[Cluster 1 Dist]:[Cluster 3 Dist]]), Table8[[#This Row],[Cluster 1 Dist]:[Cluster 3 Dist]], 0)</f>
        <v>3</v>
      </c>
      <c r="T90">
        <v>78</v>
      </c>
      <c r="U9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4.0736990106645834</v>
      </c>
      <c r="V9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2.5393798455528471</v>
      </c>
      <c r="W9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0.3266832392019986</v>
      </c>
      <c r="Z90" s="6">
        <f>MATCH(MIN(Table10[[#This Row],[Cluster 1 Dist]:[Cluster 3 Dist]]),Table10[[#This Row],[Cluster 1 Dist]:[Cluster 3 Dist]], 0)</f>
        <v>3</v>
      </c>
      <c r="AA90">
        <v>78</v>
      </c>
      <c r="AB9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4.2032834784249324</v>
      </c>
      <c r="AC9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1.8796998709736275</v>
      </c>
      <c r="AD9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0.32873941264734541</v>
      </c>
    </row>
    <row r="91" spans="1:30" x14ac:dyDescent="0.25">
      <c r="A91" s="7">
        <v>90</v>
      </c>
      <c r="B91" s="1">
        <v>5.5</v>
      </c>
      <c r="C91" s="1">
        <v>2.5</v>
      </c>
      <c r="D91" s="1">
        <v>4</v>
      </c>
      <c r="E91" s="8">
        <v>1.3</v>
      </c>
      <c r="J91">
        <f>MATCH(MIN(Table1[[#This Row],[Cluster 1 Dist]:[Cluster 3 Dist]]), Table1[[#This Row],[Cluster 1 Dist]:[Cluster 3 Dist]], 0)</f>
        <v>3</v>
      </c>
      <c r="K91">
        <v>79</v>
      </c>
      <c r="L9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3.427827300200522</v>
      </c>
      <c r="M9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3.190611226708763</v>
      </c>
      <c r="N9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2.2405356502408078</v>
      </c>
      <c r="S91" s="6">
        <f>MATCH(MIN(Table8[[#This Row],[Cluster 1 Dist]:[Cluster 3 Dist]]), Table8[[#This Row],[Cluster 1 Dist]:[Cluster 3 Dist]], 0)</f>
        <v>3</v>
      </c>
      <c r="T91">
        <v>79</v>
      </c>
      <c r="U9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3.315940049533209</v>
      </c>
      <c r="V9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1.7995693929382108</v>
      </c>
      <c r="W9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0.80685045272418587</v>
      </c>
      <c r="Z91" s="6">
        <f>MATCH(MIN(Table10[[#This Row],[Cluster 1 Dist]:[Cluster 3 Dist]]),Table10[[#This Row],[Cluster 1 Dist]:[Cluster 3 Dist]], 0)</f>
        <v>3</v>
      </c>
      <c r="AA91">
        <v>79</v>
      </c>
      <c r="AB9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3.4714826803543182</v>
      </c>
      <c r="AC9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1.0354518307614122</v>
      </c>
      <c r="AD9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0.84045361820540143</v>
      </c>
    </row>
    <row r="92" spans="1:30" x14ac:dyDescent="0.25">
      <c r="A92" s="7">
        <v>91</v>
      </c>
      <c r="B92" s="1">
        <v>5.5</v>
      </c>
      <c r="C92" s="1">
        <v>2.6</v>
      </c>
      <c r="D92" s="1">
        <v>4.4000000000000004</v>
      </c>
      <c r="E92" s="8">
        <v>1.2</v>
      </c>
      <c r="J92">
        <f>MATCH(MIN(Table1[[#This Row],[Cluster 1 Dist]:[Cluster 3 Dist]]), Table1[[#This Row],[Cluster 1 Dist]:[Cluster 3 Dist]], 0)</f>
        <v>2</v>
      </c>
      <c r="K92">
        <v>80</v>
      </c>
      <c r="L9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2.3748684174075834</v>
      </c>
      <c r="M9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2.2737634001804143</v>
      </c>
      <c r="N9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3.3361654635224554</v>
      </c>
      <c r="S92" s="6">
        <f>MATCH(MIN(Table8[[#This Row],[Cluster 1 Dist]:[Cluster 3 Dist]]), Table8[[#This Row],[Cluster 1 Dist]:[Cluster 3 Dist]], 0)</f>
        <v>2</v>
      </c>
      <c r="T92">
        <v>80</v>
      </c>
      <c r="U9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2.2390365113268746</v>
      </c>
      <c r="V9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0.84465969478838043</v>
      </c>
      <c r="W9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1.9731068167243455</v>
      </c>
      <c r="Z92" s="6">
        <f>MATCH(MIN(Table10[[#This Row],[Cluster 1 Dist]:[Cluster 3 Dist]]),Table10[[#This Row],[Cluster 1 Dist]:[Cluster 3 Dist]], 0)</f>
        <v>2</v>
      </c>
      <c r="AA92">
        <v>80</v>
      </c>
      <c r="AB9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2.4223112929596806</v>
      </c>
      <c r="AC9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0.37259516971349377</v>
      </c>
      <c r="AD9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2.0077948931937839</v>
      </c>
    </row>
    <row r="93" spans="1:30" x14ac:dyDescent="0.25">
      <c r="A93" s="7">
        <v>92</v>
      </c>
      <c r="B93" s="1">
        <v>6.1</v>
      </c>
      <c r="C93" s="1">
        <v>3</v>
      </c>
      <c r="D93" s="1">
        <v>4.5999999999999996</v>
      </c>
      <c r="E93" s="8">
        <v>1.4</v>
      </c>
      <c r="J93">
        <f>MATCH(MIN(Table1[[#This Row],[Cluster 1 Dist]:[Cluster 3 Dist]]), Table1[[#This Row],[Cluster 1 Dist]:[Cluster 3 Dist]], 0)</f>
        <v>2</v>
      </c>
      <c r="K93">
        <v>81</v>
      </c>
      <c r="L9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2.6944387170614958</v>
      </c>
      <c r="M9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2.6551836094703507</v>
      </c>
      <c r="N9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3.1984371183438949</v>
      </c>
      <c r="S93" s="6">
        <f>MATCH(MIN(Table8[[#This Row],[Cluster 1 Dist]:[Cluster 3 Dist]]), Table8[[#This Row],[Cluster 1 Dist]:[Cluster 3 Dist]], 0)</f>
        <v>2</v>
      </c>
      <c r="T93">
        <v>81</v>
      </c>
      <c r="U9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2.5288383952893478</v>
      </c>
      <c r="V9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1.2043462957139859</v>
      </c>
      <c r="W9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1.8333051172844153</v>
      </c>
      <c r="Z93" s="6">
        <f>MATCH(MIN(Table10[[#This Row],[Cluster 1 Dist]:[Cluster 3 Dist]]),Table10[[#This Row],[Cluster 1 Dist]:[Cluster 3 Dist]], 0)</f>
        <v>2</v>
      </c>
      <c r="AA93">
        <v>81</v>
      </c>
      <c r="AB9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2.7331286102194312</v>
      </c>
      <c r="AC9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0.14120294474598694</v>
      </c>
      <c r="AD9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1.8681597418154359</v>
      </c>
    </row>
    <row r="94" spans="1:30" x14ac:dyDescent="0.25">
      <c r="A94" s="7">
        <v>93</v>
      </c>
      <c r="B94" s="1">
        <v>5.8</v>
      </c>
      <c r="C94" s="1">
        <v>2.6</v>
      </c>
      <c r="D94" s="1">
        <v>4</v>
      </c>
      <c r="E94" s="8">
        <v>1.2</v>
      </c>
      <c r="J94">
        <f>MATCH(MIN(Table1[[#This Row],[Cluster 1 Dist]:[Cluster 3 Dist]]), Table1[[#This Row],[Cluster 1 Dist]:[Cluster 3 Dist]], 0)</f>
        <v>2</v>
      </c>
      <c r="K94">
        <v>82</v>
      </c>
      <c r="L9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2.5768197453450252</v>
      </c>
      <c r="M9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2.5475478405713994</v>
      </c>
      <c r="N9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3.2999999999999994</v>
      </c>
      <c r="S94" s="6">
        <f>MATCH(MIN(Table8[[#This Row],[Cluster 1 Dist]:[Cluster 3 Dist]]), Table8[[#This Row],[Cluster 1 Dist]:[Cluster 3 Dist]], 0)</f>
        <v>2</v>
      </c>
      <c r="T94">
        <v>82</v>
      </c>
      <c r="U9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2.4125175690124934</v>
      </c>
      <c r="V9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1.112407299508593</v>
      </c>
      <c r="W9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1.9449098487405243</v>
      </c>
      <c r="Z94" s="6">
        <f>MATCH(MIN(Table10[[#This Row],[Cluster 1 Dist]:[Cluster 3 Dist]]),Table10[[#This Row],[Cluster 1 Dist]:[Cluster 3 Dist]], 0)</f>
        <v>2</v>
      </c>
      <c r="AA94">
        <v>82</v>
      </c>
      <c r="AB9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2.6175545839580883</v>
      </c>
      <c r="AC9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0.20260647254233841</v>
      </c>
      <c r="AD9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1.9799042453967099</v>
      </c>
    </row>
    <row r="95" spans="1:30" x14ac:dyDescent="0.25">
      <c r="A95" s="7">
        <v>94</v>
      </c>
      <c r="B95" s="1">
        <v>5</v>
      </c>
      <c r="C95" s="1">
        <v>2.2999999999999998</v>
      </c>
      <c r="D95" s="1">
        <v>3.3</v>
      </c>
      <c r="E95" s="8">
        <v>1</v>
      </c>
      <c r="J95">
        <f>MATCH(MIN(Table1[[#This Row],[Cluster 1 Dist]:[Cluster 3 Dist]]), Table1[[#This Row],[Cluster 1 Dist]:[Cluster 3 Dist]], 0)</f>
        <v>2</v>
      </c>
      <c r="K95">
        <v>83</v>
      </c>
      <c r="L9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2.7820855486487108</v>
      </c>
      <c r="M9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2.6210684844162313</v>
      </c>
      <c r="N9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2.9</v>
      </c>
      <c r="S95" s="6">
        <f>MATCH(MIN(Table8[[#This Row],[Cluster 1 Dist]:[Cluster 3 Dist]]), Table8[[#This Row],[Cluster 1 Dist]:[Cluster 3 Dist]], 0)</f>
        <v>2</v>
      </c>
      <c r="T95">
        <v>83</v>
      </c>
      <c r="U9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2.6547377130597622</v>
      </c>
      <c r="V9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1.1783250824793639</v>
      </c>
      <c r="W9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1.5121123779459693</v>
      </c>
      <c r="Z95" s="6">
        <f>MATCH(MIN(Table10[[#This Row],[Cluster 1 Dist]:[Cluster 3 Dist]]),Table10[[#This Row],[Cluster 1 Dist]:[Cluster 3 Dist]], 0)</f>
        <v>2</v>
      </c>
      <c r="AA95">
        <v>83</v>
      </c>
      <c r="AB9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2.8273648508814704</v>
      </c>
      <c r="AC9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0.38578123398349368</v>
      </c>
      <c r="AD9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1.5467578496100032</v>
      </c>
    </row>
    <row r="96" spans="1:30" x14ac:dyDescent="0.25">
      <c r="A96" s="7">
        <v>95</v>
      </c>
      <c r="B96" s="1">
        <v>5.6</v>
      </c>
      <c r="C96" s="1">
        <v>2.7</v>
      </c>
      <c r="D96" s="1">
        <v>4.2</v>
      </c>
      <c r="E96" s="8">
        <v>1.3</v>
      </c>
      <c r="J96">
        <f>MATCH(MIN(Table1[[#This Row],[Cluster 1 Dist]:[Cluster 3 Dist]]), Table1[[#This Row],[Cluster 1 Dist]:[Cluster 3 Dist]], 0)</f>
        <v>3</v>
      </c>
      <c r="K96">
        <v>84</v>
      </c>
      <c r="L9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4.0274061131204535</v>
      </c>
      <c r="M9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3.8144462245521296</v>
      </c>
      <c r="N9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1.7916472867168918</v>
      </c>
      <c r="S96" s="6">
        <f>MATCH(MIN(Table8[[#This Row],[Cluster 1 Dist]:[Cluster 3 Dist]]), Table8[[#This Row],[Cluster 1 Dist]:[Cluster 3 Dist]], 0)</f>
        <v>3</v>
      </c>
      <c r="T96">
        <v>84</v>
      </c>
      <c r="U9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3.902371316310016</v>
      </c>
      <c r="V9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2.4067509218861844</v>
      </c>
      <c r="W9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0.51298197843986826</v>
      </c>
      <c r="Z96" s="6">
        <f>MATCH(MIN(Table10[[#This Row],[Cluster 1 Dist]:[Cluster 3 Dist]]),Table10[[#This Row],[Cluster 1 Dist]:[Cluster 3 Dist]], 0)</f>
        <v>3</v>
      </c>
      <c r="AA96">
        <v>84</v>
      </c>
      <c r="AB9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4.0697410237016305</v>
      </c>
      <c r="AC9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1.5136212811387295</v>
      </c>
      <c r="AD9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0.53672115798403319</v>
      </c>
    </row>
    <row r="97" spans="1:30" x14ac:dyDescent="0.25">
      <c r="A97" s="7">
        <v>96</v>
      </c>
      <c r="B97" s="1">
        <v>5.7</v>
      </c>
      <c r="C97" s="1">
        <v>3</v>
      </c>
      <c r="D97" s="1">
        <v>4.2</v>
      </c>
      <c r="E97" s="8">
        <v>1.2</v>
      </c>
      <c r="J97">
        <f>MATCH(MIN(Table1[[#This Row],[Cluster 1 Dist]:[Cluster 3 Dist]]), Table1[[#This Row],[Cluster 1 Dist]:[Cluster 3 Dist]], 0)</f>
        <v>3</v>
      </c>
      <c r="K97">
        <v>85</v>
      </c>
      <c r="L9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3.3075670817082456</v>
      </c>
      <c r="M9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3.1638584039112745</v>
      </c>
      <c r="N9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2.636285265292813</v>
      </c>
      <c r="S97" s="6">
        <f>MATCH(MIN(Table8[[#This Row],[Cluster 1 Dist]:[Cluster 3 Dist]]), Table8[[#This Row],[Cluster 1 Dist]:[Cluster 3 Dist]], 0)</f>
        <v>3</v>
      </c>
      <c r="T97">
        <v>85</v>
      </c>
      <c r="U9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3.1626594716847767</v>
      </c>
      <c r="V9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1.7399568960178295</v>
      </c>
      <c r="W9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1.2308758150637462</v>
      </c>
      <c r="Z97" s="6">
        <f>MATCH(MIN(Table10[[#This Row],[Cluster 1 Dist]:[Cluster 3 Dist]]),Table10[[#This Row],[Cluster 1 Dist]:[Cluster 3 Dist]], 0)</f>
        <v>2</v>
      </c>
      <c r="AA97">
        <v>85</v>
      </c>
      <c r="AB9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3.3353848353675772</v>
      </c>
      <c r="AC9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0.95040602109744221</v>
      </c>
      <c r="AD9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1.2589276665958229</v>
      </c>
    </row>
    <row r="98" spans="1:30" x14ac:dyDescent="0.25">
      <c r="A98" s="7">
        <v>97</v>
      </c>
      <c r="B98" s="1">
        <v>5.7</v>
      </c>
      <c r="C98" s="1">
        <v>2.9</v>
      </c>
      <c r="D98" s="1">
        <v>4.2</v>
      </c>
      <c r="E98" s="8">
        <v>1.3</v>
      </c>
      <c r="J98">
        <f>MATCH(MIN(Table1[[#This Row],[Cluster 1 Dist]:[Cluster 3 Dist]]), Table1[[#This Row],[Cluster 1 Dist]:[Cluster 3 Dist]], 0)</f>
        <v>3</v>
      </c>
      <c r="K98">
        <v>86</v>
      </c>
      <c r="L9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3.430743359681689</v>
      </c>
      <c r="M9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3.1272991542223774</v>
      </c>
      <c r="N9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2.2847319317591723</v>
      </c>
      <c r="S98" s="6">
        <f>MATCH(MIN(Table8[[#This Row],[Cluster 1 Dist]:[Cluster 3 Dist]]), Table8[[#This Row],[Cluster 1 Dist]:[Cluster 3 Dist]], 0)</f>
        <v>3</v>
      </c>
      <c r="T98">
        <v>86</v>
      </c>
      <c r="U9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3.3428414331046139</v>
      </c>
      <c r="V9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1.8356061669105386</v>
      </c>
      <c r="W9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0.90477991836704186</v>
      </c>
      <c r="Z98" s="6">
        <f>MATCH(MIN(Table10[[#This Row],[Cluster 1 Dist]:[Cluster 3 Dist]]),Table10[[#This Row],[Cluster 1 Dist]:[Cluster 3 Dist]], 0)</f>
        <v>3</v>
      </c>
      <c r="AA98">
        <v>86</v>
      </c>
      <c r="AB9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3.4705031335528287</v>
      </c>
      <c r="AC9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1.3324765765898079</v>
      </c>
      <c r="AD9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0.92750456784801905</v>
      </c>
    </row>
    <row r="99" spans="1:30" x14ac:dyDescent="0.25">
      <c r="A99" s="7">
        <v>98</v>
      </c>
      <c r="B99" s="1">
        <v>6.2</v>
      </c>
      <c r="C99" s="1">
        <v>2.9</v>
      </c>
      <c r="D99" s="1">
        <v>4.3</v>
      </c>
      <c r="E99" s="8">
        <v>1.3</v>
      </c>
      <c r="J99">
        <f>MATCH(MIN(Table1[[#This Row],[Cluster 1 Dist]:[Cluster 3 Dist]]), Table1[[#This Row],[Cluster 1 Dist]:[Cluster 3 Dist]], 0)</f>
        <v>3</v>
      </c>
      <c r="K99">
        <v>87</v>
      </c>
      <c r="L9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3.8183766184073571</v>
      </c>
      <c r="M9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3.4539832078341086</v>
      </c>
      <c r="N9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1.7464249196572974</v>
      </c>
      <c r="S99" s="6">
        <f>MATCH(MIN(Table8[[#This Row],[Cluster 1 Dist]:[Cluster 3 Dist]]), Table8[[#This Row],[Cluster 1 Dist]:[Cluster 3 Dist]], 0)</f>
        <v>3</v>
      </c>
      <c r="T99">
        <v>87</v>
      </c>
      <c r="U9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3.7557234206073136</v>
      </c>
      <c r="V9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2.2254100745705276</v>
      </c>
      <c r="W9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0.60734240418265451</v>
      </c>
      <c r="Z99" s="6">
        <f>MATCH(MIN(Table10[[#This Row],[Cluster 1 Dist]:[Cluster 3 Dist]]),Table10[[#This Row],[Cluster 1 Dist]:[Cluster 3 Dist]], 0)</f>
        <v>3</v>
      </c>
      <c r="AA99">
        <v>87</v>
      </c>
      <c r="AB9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3.8755634429073669</v>
      </c>
      <c r="AC9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1.6739654995928563</v>
      </c>
      <c r="AD9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0.62451646971070063</v>
      </c>
    </row>
    <row r="100" spans="1:30" x14ac:dyDescent="0.25">
      <c r="A100" s="7">
        <v>99</v>
      </c>
      <c r="B100" s="1">
        <v>5.0999999999999996</v>
      </c>
      <c r="C100" s="1">
        <v>2.5</v>
      </c>
      <c r="D100" s="1">
        <v>3</v>
      </c>
      <c r="E100" s="8">
        <v>1.1000000000000001</v>
      </c>
      <c r="J100">
        <f>MATCH(MIN(Table1[[#This Row],[Cluster 1 Dist]:[Cluster 3 Dist]]), Table1[[#This Row],[Cluster 1 Dist]:[Cluster 3 Dist]], 0)</f>
        <v>3</v>
      </c>
      <c r="K100">
        <v>88</v>
      </c>
      <c r="L10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3.5028559776273993</v>
      </c>
      <c r="M10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3.3015148038438356</v>
      </c>
      <c r="N10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2.2847319317591719</v>
      </c>
      <c r="S100" s="6">
        <f>MATCH(MIN(Table8[[#This Row],[Cluster 1 Dist]:[Cluster 3 Dist]]), Table8[[#This Row],[Cluster 1 Dist]:[Cluster 3 Dist]], 0)</f>
        <v>3</v>
      </c>
      <c r="T100">
        <v>88</v>
      </c>
      <c r="U10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3.3874804249603576</v>
      </c>
      <c r="V10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1.9316961458780213</v>
      </c>
      <c r="W10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1.0870703467464786</v>
      </c>
      <c r="Z100" s="6">
        <f>MATCH(MIN(Table10[[#This Row],[Cluster 1 Dist]:[Cluster 3 Dist]]),Table10[[#This Row],[Cluster 1 Dist]:[Cluster 3 Dist]], 0)</f>
        <v>2</v>
      </c>
      <c r="AA100">
        <v>88</v>
      </c>
      <c r="AB10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3.5580320403279115</v>
      </c>
      <c r="AC10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1.0687190902323962</v>
      </c>
      <c r="AD10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1.1193514417769823</v>
      </c>
    </row>
    <row r="101" spans="1:30" x14ac:dyDescent="0.25">
      <c r="A101" s="7">
        <v>100</v>
      </c>
      <c r="B101" s="1">
        <v>5.7</v>
      </c>
      <c r="C101" s="1">
        <v>2.8</v>
      </c>
      <c r="D101" s="1">
        <v>4.0999999999999996</v>
      </c>
      <c r="E101" s="8">
        <v>1.3</v>
      </c>
      <c r="J101">
        <f>MATCH(MIN(Table1[[#This Row],[Cluster 1 Dist]:[Cluster 3 Dist]]), Table1[[#This Row],[Cluster 1 Dist]:[Cluster 3 Dist]], 0)</f>
        <v>2</v>
      </c>
      <c r="K101">
        <v>89</v>
      </c>
      <c r="L10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2.8948229652260253</v>
      </c>
      <c r="M10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2.7221315177632395</v>
      </c>
      <c r="N10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2.8266588050205144</v>
      </c>
      <c r="S101" s="6">
        <f>MATCH(MIN(Table8[[#This Row],[Cluster 1 Dist]:[Cluster 3 Dist]]), Table8[[#This Row],[Cluster 1 Dist]:[Cluster 3 Dist]], 0)</f>
        <v>2</v>
      </c>
      <c r="T101">
        <v>89</v>
      </c>
      <c r="U10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2.7665356100479737</v>
      </c>
      <c r="V10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1.2897480374088572</v>
      </c>
      <c r="W10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1.4012946516276554</v>
      </c>
      <c r="Z101" s="6">
        <f>MATCH(MIN(Table10[[#This Row],[Cluster 1 Dist]:[Cluster 3 Dist]]),Table10[[#This Row],[Cluster 1 Dist]:[Cluster 3 Dist]], 0)</f>
        <v>2</v>
      </c>
      <c r="AA101">
        <v>89</v>
      </c>
      <c r="AB10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2.9310735234722443</v>
      </c>
      <c r="AC10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0.61186821787814949</v>
      </c>
      <c r="AD10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1.4335769153273326</v>
      </c>
    </row>
    <row r="102" spans="1:30" x14ac:dyDescent="0.25">
      <c r="A102" s="7">
        <v>101</v>
      </c>
      <c r="B102" s="1">
        <v>6.3</v>
      </c>
      <c r="C102" s="1">
        <v>3.3</v>
      </c>
      <c r="D102" s="1">
        <v>6</v>
      </c>
      <c r="E102" s="8">
        <v>2.5</v>
      </c>
      <c r="J102">
        <f>MATCH(MIN(Table1[[#This Row],[Cluster 1 Dist]:[Cluster 3 Dist]]), Table1[[#This Row],[Cluster 1 Dist]:[Cluster 3 Dist]], 0)</f>
        <v>2</v>
      </c>
      <c r="K102">
        <v>90</v>
      </c>
      <c r="L10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2.9034462281915951</v>
      </c>
      <c r="M10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2.8319604517012591</v>
      </c>
      <c r="N10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2.9899832775452104</v>
      </c>
      <c r="S102" s="6">
        <f>MATCH(MIN(Table8[[#This Row],[Cluster 1 Dist]:[Cluster 3 Dist]]), Table8[[#This Row],[Cluster 1 Dist]:[Cluster 3 Dist]], 0)</f>
        <v>2</v>
      </c>
      <c r="T102">
        <v>90</v>
      </c>
      <c r="U10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2.7405612205171859</v>
      </c>
      <c r="V10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1.3614147053708505</v>
      </c>
      <c r="W10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1.5938297799159538</v>
      </c>
      <c r="Z102" s="6">
        <f>MATCH(MIN(Table10[[#This Row],[Cluster 1 Dist]:[Cluster 3 Dist]]),Table10[[#This Row],[Cluster 1 Dist]:[Cluster 3 Dist]], 0)</f>
        <v>2</v>
      </c>
      <c r="AA102">
        <v>90</v>
      </c>
      <c r="AB10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2.9382293988046611</v>
      </c>
      <c r="AC10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0.2866365186558763</v>
      </c>
      <c r="AD10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1.6280382752926803</v>
      </c>
    </row>
    <row r="103" spans="1:30" x14ac:dyDescent="0.25">
      <c r="A103" s="7">
        <v>102</v>
      </c>
      <c r="B103" s="1">
        <v>5.8</v>
      </c>
      <c r="C103" s="1">
        <v>2.7</v>
      </c>
      <c r="D103" s="1">
        <v>5.0999999999999996</v>
      </c>
      <c r="E103" s="8">
        <v>1.9</v>
      </c>
      <c r="J103">
        <f>MATCH(MIN(Table1[[#This Row],[Cluster 1 Dist]:[Cluster 3 Dist]]), Table1[[#This Row],[Cluster 1 Dist]:[Cluster 3 Dist]], 0)</f>
        <v>3</v>
      </c>
      <c r="K103">
        <v>91</v>
      </c>
      <c r="L10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3.195309061734092</v>
      </c>
      <c r="M10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3.0951575081084322</v>
      </c>
      <c r="N10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2.7018512172212588</v>
      </c>
      <c r="S103" s="6">
        <f>MATCH(MIN(Table8[[#This Row],[Cluster 1 Dist]:[Cluster 3 Dist]]), Table8[[#This Row],[Cluster 1 Dist]:[Cluster 3 Dist]], 0)</f>
        <v>3</v>
      </c>
      <c r="T103">
        <v>91</v>
      </c>
      <c r="U10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3.0417782519173602</v>
      </c>
      <c r="V10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1.6347629797618983</v>
      </c>
      <c r="W10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1.3504172320732102</v>
      </c>
      <c r="Z103" s="6">
        <f>MATCH(MIN(Table10[[#This Row],[Cluster 1 Dist]:[Cluster 3 Dist]]),Table10[[#This Row],[Cluster 1 Dist]:[Cluster 3 Dist]], 0)</f>
        <v>2</v>
      </c>
      <c r="AA103">
        <v>91</v>
      </c>
      <c r="AB10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3.2322116267348586</v>
      </c>
      <c r="AC10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0.64544940798764816</v>
      </c>
      <c r="AD10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1.3833580004920207</v>
      </c>
    </row>
    <row r="104" spans="1:30" x14ac:dyDescent="0.25">
      <c r="A104" s="7">
        <v>103</v>
      </c>
      <c r="B104" s="1">
        <v>7.1</v>
      </c>
      <c r="C104" s="1">
        <v>3</v>
      </c>
      <c r="D104" s="1">
        <v>5.9</v>
      </c>
      <c r="E104" s="8">
        <v>2.1</v>
      </c>
      <c r="J104">
        <f>MATCH(MIN(Table1[[#This Row],[Cluster 1 Dist]:[Cluster 3 Dist]]), Table1[[#This Row],[Cluster 1 Dist]:[Cluster 3 Dist]], 0)</f>
        <v>3</v>
      </c>
      <c r="K104">
        <v>92</v>
      </c>
      <c r="L10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3.4942810419312291</v>
      </c>
      <c r="M10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3.2280024783137939</v>
      </c>
      <c r="N10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2.1213203435596428</v>
      </c>
      <c r="S104" s="6">
        <f>MATCH(MIN(Table8[[#This Row],[Cluster 1 Dist]:[Cluster 3 Dist]]), Table8[[#This Row],[Cluster 1 Dist]:[Cluster 3 Dist]], 0)</f>
        <v>3</v>
      </c>
      <c r="T104">
        <v>92</v>
      </c>
      <c r="U10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3.3949165545118039</v>
      </c>
      <c r="V10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1.8693448050052184</v>
      </c>
      <c r="W10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0.72755823574100087</v>
      </c>
      <c r="Z104" s="6">
        <f>MATCH(MIN(Table10[[#This Row],[Cluster 1 Dist]:[Cluster 3 Dist]]),Table10[[#This Row],[Cluster 1 Dist]:[Cluster 3 Dist]], 0)</f>
        <v>3</v>
      </c>
      <c r="AA104">
        <v>92</v>
      </c>
      <c r="AB10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3.5415239657525963</v>
      </c>
      <c r="AC10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1.1685434639586552</v>
      </c>
      <c r="AD10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0.75998802395147858</v>
      </c>
    </row>
    <row r="105" spans="1:30" x14ac:dyDescent="0.25">
      <c r="A105" s="7">
        <v>104</v>
      </c>
      <c r="B105" s="1">
        <v>6.3</v>
      </c>
      <c r="C105" s="1">
        <v>2.9</v>
      </c>
      <c r="D105" s="1">
        <v>5.6</v>
      </c>
      <c r="E105" s="8">
        <v>1.8</v>
      </c>
      <c r="J105">
        <f>MATCH(MIN(Table1[[#This Row],[Cluster 1 Dist]:[Cluster 3 Dist]]), Table1[[#This Row],[Cluster 1 Dist]:[Cluster 3 Dist]], 0)</f>
        <v>2</v>
      </c>
      <c r="K105">
        <v>93</v>
      </c>
      <c r="L10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2.8948229652260253</v>
      </c>
      <c r="M10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2.7477263328068169</v>
      </c>
      <c r="N10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2.8266588050205139</v>
      </c>
      <c r="S105" s="6">
        <f>MATCH(MIN(Table8[[#This Row],[Cluster 1 Dist]:[Cluster 3 Dist]]), Table8[[#This Row],[Cluster 1 Dist]:[Cluster 3 Dist]], 0)</f>
        <v>2</v>
      </c>
      <c r="T105">
        <v>93</v>
      </c>
      <c r="U10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2.7618168522083026</v>
      </c>
      <c r="V10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1.3032459476246223</v>
      </c>
      <c r="W10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1.451783151757827</v>
      </c>
      <c r="Z105" s="6">
        <f>MATCH(MIN(Table10[[#This Row],[Cluster 1 Dist]:[Cluster 3 Dist]]),Table10[[#This Row],[Cluster 1 Dist]:[Cluster 3 Dist]], 0)</f>
        <v>2</v>
      </c>
      <c r="AA105">
        <v>93</v>
      </c>
      <c r="AB10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2.9402027140998288</v>
      </c>
      <c r="AC10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0.40269156165378039</v>
      </c>
      <c r="AD10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1.4867779342652236</v>
      </c>
    </row>
    <row r="106" spans="1:30" x14ac:dyDescent="0.25">
      <c r="A106" s="7">
        <v>105</v>
      </c>
      <c r="B106" s="1">
        <v>6.5</v>
      </c>
      <c r="C106" s="1">
        <v>3</v>
      </c>
      <c r="D106" s="1">
        <v>5.8</v>
      </c>
      <c r="E106" s="8">
        <v>2.2000000000000002</v>
      </c>
      <c r="J106">
        <f>MATCH(MIN(Table1[[#This Row],[Cluster 1 Dist]:[Cluster 3 Dist]]), Table1[[#This Row],[Cluster 1 Dist]:[Cluster 3 Dist]], 0)</f>
        <v>1</v>
      </c>
      <c r="K106">
        <v>94</v>
      </c>
      <c r="L10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2.2583179581272428</v>
      </c>
      <c r="M10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2.4062418831031929</v>
      </c>
      <c r="N10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3.9102429592034302</v>
      </c>
      <c r="S106" s="6">
        <f>MATCH(MIN(Table8[[#This Row],[Cluster 1 Dist]:[Cluster 3 Dist]]), Table8[[#This Row],[Cluster 1 Dist]:[Cluster 3 Dist]], 0)</f>
        <v>2</v>
      </c>
      <c r="T106">
        <v>94</v>
      </c>
      <c r="U10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2.0389206807850768</v>
      </c>
      <c r="V10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1.1146524121895578</v>
      </c>
      <c r="W10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2.5244156392575077</v>
      </c>
      <c r="Z106" s="6">
        <f>MATCH(MIN(Table10[[#This Row],[Cluster 1 Dist]:[Cluster 3 Dist]]),Table10[[#This Row],[Cluster 1 Dist]:[Cluster 3 Dist]], 0)</f>
        <v>2</v>
      </c>
      <c r="AA106">
        <v>94</v>
      </c>
      <c r="AB10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2.2786820752355954</v>
      </c>
      <c r="AC10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0.72414274563057168</v>
      </c>
      <c r="AD10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2.5587289797224764</v>
      </c>
    </row>
    <row r="107" spans="1:30" x14ac:dyDescent="0.25">
      <c r="A107" s="7">
        <v>106</v>
      </c>
      <c r="B107" s="1">
        <v>7.6</v>
      </c>
      <c r="C107" s="1">
        <v>3</v>
      </c>
      <c r="D107" s="1">
        <v>6.6</v>
      </c>
      <c r="E107" s="8">
        <v>2.1</v>
      </c>
      <c r="J107">
        <f>MATCH(MIN(Table1[[#This Row],[Cluster 1 Dist]:[Cluster 3 Dist]]), Table1[[#This Row],[Cluster 1 Dist]:[Cluster 3 Dist]], 0)</f>
        <v>3</v>
      </c>
      <c r="K107">
        <v>95</v>
      </c>
      <c r="L10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3.039736830714133</v>
      </c>
      <c r="M10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2.9103264421710495</v>
      </c>
      <c r="N10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2.7549954627911819</v>
      </c>
      <c r="S107" s="6">
        <f>MATCH(MIN(Table8[[#This Row],[Cluster 1 Dist]:[Cluster 3 Dist]]), Table8[[#This Row],[Cluster 1 Dist]:[Cluster 3 Dist]], 0)</f>
        <v>3</v>
      </c>
      <c r="T107">
        <v>95</v>
      </c>
      <c r="U10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2.8950898722872211</v>
      </c>
      <c r="V10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1.4489478941632099</v>
      </c>
      <c r="W10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1.3489177445762406</v>
      </c>
      <c r="Z107" s="6">
        <f>MATCH(MIN(Table10[[#This Row],[Cluster 1 Dist]:[Cluster 3 Dist]]),Table10[[#This Row],[Cluster 1 Dist]:[Cluster 3 Dist]], 0)</f>
        <v>2</v>
      </c>
      <c r="AA107">
        <v>95</v>
      </c>
      <c r="AB10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3.0772052255252653</v>
      </c>
      <c r="AC10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0.50875058770858184</v>
      </c>
      <c r="AD10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1.3828289637157358</v>
      </c>
    </row>
    <row r="108" spans="1:30" x14ac:dyDescent="0.25">
      <c r="A108" s="7">
        <v>107</v>
      </c>
      <c r="B108" s="1">
        <v>4.9000000000000004</v>
      </c>
      <c r="C108" s="1">
        <v>2.5</v>
      </c>
      <c r="D108" s="1">
        <v>4.5</v>
      </c>
      <c r="E108" s="8">
        <v>1.7</v>
      </c>
      <c r="J108">
        <f>MATCH(MIN(Table1[[#This Row],[Cluster 1 Dist]:[Cluster 3 Dist]]), Table1[[#This Row],[Cluster 1 Dist]:[Cluster 3 Dist]], 0)</f>
        <v>3</v>
      </c>
      <c r="K108">
        <v>96</v>
      </c>
      <c r="L10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2.9681644159311662</v>
      </c>
      <c r="M10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2.7748873851023212</v>
      </c>
      <c r="N10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2.709243436828813</v>
      </c>
      <c r="S108" s="6">
        <f>MATCH(MIN(Table8[[#This Row],[Cluster 1 Dist]:[Cluster 3 Dist]]), Table8[[#This Row],[Cluster 1 Dist]:[Cluster 3 Dist]], 0)</f>
        <v>3</v>
      </c>
      <c r="T108">
        <v>96</v>
      </c>
      <c r="U10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2.8491458939727496</v>
      </c>
      <c r="V10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1.3573687781881534</v>
      </c>
      <c r="W10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1.3112364342080172</v>
      </c>
      <c r="Z108" s="6">
        <f>MATCH(MIN(Table10[[#This Row],[Cluster 1 Dist]:[Cluster 3 Dist]]),Table10[[#This Row],[Cluster 1 Dist]:[Cluster 3 Dist]], 0)</f>
        <v>2</v>
      </c>
      <c r="AA108">
        <v>96</v>
      </c>
      <c r="AB10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3.0093175306039077</v>
      </c>
      <c r="AC10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0.68064058425741258</v>
      </c>
      <c r="AD10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1.3438282924081115</v>
      </c>
    </row>
    <row r="109" spans="1:30" x14ac:dyDescent="0.25">
      <c r="A109" s="7">
        <v>108</v>
      </c>
      <c r="B109" s="1">
        <v>7.3</v>
      </c>
      <c r="C109" s="1">
        <v>2.9</v>
      </c>
      <c r="D109" s="1">
        <v>6.3</v>
      </c>
      <c r="E109" s="8">
        <v>1.8</v>
      </c>
      <c r="J109">
        <f>MATCH(MIN(Table1[[#This Row],[Cluster 1 Dist]:[Cluster 3 Dist]]), Table1[[#This Row],[Cluster 1 Dist]:[Cluster 3 Dist]], 0)</f>
        <v>3</v>
      </c>
      <c r="K109">
        <v>97</v>
      </c>
      <c r="L10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3.018277654557314</v>
      </c>
      <c r="M10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2.8390139133156778</v>
      </c>
      <c r="N10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2.6870057685088802</v>
      </c>
      <c r="S109" s="6">
        <f>MATCH(MIN(Table8[[#This Row],[Cluster 1 Dist]:[Cluster 3 Dist]]), Table8[[#This Row],[Cluster 1 Dist]:[Cluster 3 Dist]], 0)</f>
        <v>3</v>
      </c>
      <c r="T109">
        <v>97</v>
      </c>
      <c r="U10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2.8914081380521073</v>
      </c>
      <c r="V10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1.4040833308603875</v>
      </c>
      <c r="W10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1.2693485527227413</v>
      </c>
      <c r="Z109" s="6">
        <f>MATCH(MIN(Table10[[#This Row],[Cluster 1 Dist]:[Cluster 3 Dist]]),Table10[[#This Row],[Cluster 1 Dist]:[Cluster 3 Dist]], 0)</f>
        <v>2</v>
      </c>
      <c r="AA109">
        <v>97</v>
      </c>
      <c r="AB10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3.0579064733899237</v>
      </c>
      <c r="AC10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0.63240672956961697</v>
      </c>
      <c r="AD10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1.3026319853406789</v>
      </c>
    </row>
    <row r="110" spans="1:30" x14ac:dyDescent="0.25">
      <c r="A110" s="7">
        <v>109</v>
      </c>
      <c r="B110" s="1">
        <v>6.7</v>
      </c>
      <c r="C110" s="1">
        <v>2.5</v>
      </c>
      <c r="D110" s="1">
        <v>5.8</v>
      </c>
      <c r="E110" s="8">
        <v>1.8</v>
      </c>
      <c r="J110">
        <f>MATCH(MIN(Table1[[#This Row],[Cluster 1 Dist]:[Cluster 3 Dist]]), Table1[[#This Row],[Cluster 1 Dist]:[Cluster 3 Dist]], 0)</f>
        <v>3</v>
      </c>
      <c r="K110">
        <v>98</v>
      </c>
      <c r="L11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3.241913015489466</v>
      </c>
      <c r="M11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2.9698484809834991</v>
      </c>
      <c r="N11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2.3366642891095841</v>
      </c>
      <c r="S110" s="6">
        <f>MATCH(MIN(Table8[[#This Row],[Cluster 1 Dist]:[Cluster 3 Dist]]), Table8[[#This Row],[Cluster 1 Dist]:[Cluster 3 Dist]], 0)</f>
        <v>3</v>
      </c>
      <c r="T110">
        <v>98</v>
      </c>
      <c r="U11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3.1494343417458102</v>
      </c>
      <c r="V11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1.6212495181186641</v>
      </c>
      <c r="W11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0.98346231714880672</v>
      </c>
      <c r="Z110" s="6">
        <f>MATCH(MIN(Table10[[#This Row],[Cluster 1 Dist]:[Cluster 3 Dist]]),Table10[[#This Row],[Cluster 1 Dist]:[Cluster 3 Dist]], 0)</f>
        <v>2</v>
      </c>
      <c r="AA110">
        <v>98</v>
      </c>
      <c r="AB11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3.2942361785397232</v>
      </c>
      <c r="AC11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0.97919720204554672</v>
      </c>
      <c r="AD11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1.0167002299229024</v>
      </c>
    </row>
    <row r="111" spans="1:30" x14ac:dyDescent="0.25">
      <c r="A111" s="7">
        <v>110</v>
      </c>
      <c r="B111" s="1">
        <v>7.2</v>
      </c>
      <c r="C111" s="1">
        <v>3.6</v>
      </c>
      <c r="D111" s="1">
        <v>6.1</v>
      </c>
      <c r="E111" s="8">
        <v>2.5</v>
      </c>
      <c r="J111">
        <f>MATCH(MIN(Table1[[#This Row],[Cluster 1 Dist]:[Cluster 3 Dist]]), Table1[[#This Row],[Cluster 1 Dist]:[Cluster 3 Dist]], 0)</f>
        <v>1</v>
      </c>
      <c r="K111">
        <v>99</v>
      </c>
      <c r="L11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1.9672315572906003</v>
      </c>
      <c r="M11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2.0928449536456353</v>
      </c>
      <c r="N11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4.0472212689696123</v>
      </c>
      <c r="S111" s="6">
        <f>MATCH(MIN(Table8[[#This Row],[Cluster 1 Dist]:[Cluster 3 Dist]]), Table8[[#This Row],[Cluster 1 Dist]:[Cluster 3 Dist]], 0)</f>
        <v>2</v>
      </c>
      <c r="T111">
        <v>99</v>
      </c>
      <c r="U11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1.7567948022793356</v>
      </c>
      <c r="V11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0.85991278627544554</v>
      </c>
      <c r="W11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2.6320023222804712</v>
      </c>
      <c r="Z111" s="6">
        <f>MATCH(MIN(Table10[[#This Row],[Cluster 1 Dist]:[Cluster 3 Dist]]),Table10[[#This Row],[Cluster 1 Dist]:[Cluster 3 Dist]], 0)</f>
        <v>2</v>
      </c>
      <c r="AA111">
        <v>99</v>
      </c>
      <c r="AB11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1.9858479297267453</v>
      </c>
      <c r="AC11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0.85631279620140666</v>
      </c>
      <c r="AD11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2.6660048380581896</v>
      </c>
    </row>
    <row r="112" spans="1:30" x14ac:dyDescent="0.25">
      <c r="A112" s="7">
        <v>111</v>
      </c>
      <c r="B112" s="1">
        <v>6.5</v>
      </c>
      <c r="C112" s="1">
        <v>3.2</v>
      </c>
      <c r="D112" s="1">
        <v>5.0999999999999996</v>
      </c>
      <c r="E112" s="8">
        <v>2</v>
      </c>
      <c r="J112">
        <f>MATCH(MIN(Table1[[#This Row],[Cluster 1 Dist]:[Cluster 3 Dist]]), Table1[[#This Row],[Cluster 1 Dist]:[Cluster 3 Dist]], 0)</f>
        <v>3</v>
      </c>
      <c r="K112">
        <v>100</v>
      </c>
      <c r="L11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2.947880594596735</v>
      </c>
      <c r="M11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2.7856776554368232</v>
      </c>
      <c r="N11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2.7676705006196096</v>
      </c>
      <c r="S112" s="6">
        <f>MATCH(MIN(Table8[[#This Row],[Cluster 1 Dist]:[Cluster 3 Dist]]), Table8[[#This Row],[Cluster 1 Dist]:[Cluster 3 Dist]], 0)</f>
        <v>2</v>
      </c>
      <c r="T112">
        <v>100</v>
      </c>
      <c r="U11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2.8156823520685839</v>
      </c>
      <c r="V11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1.3369554966415298</v>
      </c>
      <c r="W11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1.3508579410399701</v>
      </c>
      <c r="Z112" s="6">
        <f>MATCH(MIN(Table10[[#This Row],[Cluster 1 Dist]:[Cluster 3 Dist]]),Table10[[#This Row],[Cluster 1 Dist]:[Cluster 3 Dist]], 0)</f>
        <v>2</v>
      </c>
      <c r="AA112">
        <v>100</v>
      </c>
      <c r="AB11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2.9878406918709706</v>
      </c>
      <c r="AC11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0.5076574134026961</v>
      </c>
      <c r="AD11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1.3848558405078477</v>
      </c>
    </row>
    <row r="113" spans="1:30" x14ac:dyDescent="0.25">
      <c r="A113" s="7">
        <v>112</v>
      </c>
      <c r="B113" s="1">
        <v>6.4</v>
      </c>
      <c r="C113" s="1">
        <v>2.7</v>
      </c>
      <c r="D113" s="1">
        <v>5.3</v>
      </c>
      <c r="E113" s="8">
        <v>1.9</v>
      </c>
      <c r="J113">
        <f>MATCH(MIN(Table1[[#This Row],[Cluster 1 Dist]:[Cluster 3 Dist]]), Table1[[#This Row],[Cluster 1 Dist]:[Cluster 3 Dist]], 0)</f>
        <v>3</v>
      </c>
      <c r="K113">
        <v>101</v>
      </c>
      <c r="L11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5.1951900831442153</v>
      </c>
      <c r="M11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4.8928519290900265</v>
      </c>
      <c r="N11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1.3190905958272918</v>
      </c>
      <c r="S113" s="6">
        <f>MATCH(MIN(Table8[[#This Row],[Cluster 1 Dist]:[Cluster 3 Dist]]), Table8[[#This Row],[Cluster 1 Dist]:[Cluster 3 Dist]], 0)</f>
        <v>3</v>
      </c>
      <c r="T113">
        <v>101</v>
      </c>
      <c r="U11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5.0909362916011602</v>
      </c>
      <c r="V11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3.5924156218344225</v>
      </c>
      <c r="W11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1.1929587210813635</v>
      </c>
      <c r="Z113" s="6">
        <f>MATCH(MIN(Table10[[#This Row],[Cluster 1 Dist]:[Cluster 3 Dist]]),Table10[[#This Row],[Cluster 1 Dist]:[Cluster 3 Dist]], 0)</f>
        <v>3</v>
      </c>
      <c r="AA113">
        <v>101</v>
      </c>
      <c r="AB11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5.2300279157954792</v>
      </c>
      <c r="AC11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2.8468197547525524</v>
      </c>
      <c r="AD11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1.162743325266635</v>
      </c>
    </row>
    <row r="114" spans="1:30" x14ac:dyDescent="0.25">
      <c r="A114" s="7">
        <v>113</v>
      </c>
      <c r="B114" s="1">
        <v>6.8</v>
      </c>
      <c r="C114" s="1">
        <v>3</v>
      </c>
      <c r="D114" s="1">
        <v>5.5</v>
      </c>
      <c r="E114" s="8">
        <v>2.1</v>
      </c>
      <c r="J114">
        <f>MATCH(MIN(Table1[[#This Row],[Cluster 1 Dist]:[Cluster 3 Dist]]), Table1[[#This Row],[Cluster 1 Dist]:[Cluster 3 Dist]], 0)</f>
        <v>3</v>
      </c>
      <c r="K114">
        <v>102</v>
      </c>
      <c r="L11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4.1024382993532029</v>
      </c>
      <c r="M11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3.9166312055132275</v>
      </c>
      <c r="N11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1.9339079605813716</v>
      </c>
      <c r="S114" s="6">
        <f>MATCH(MIN(Table8[[#This Row],[Cluster 1 Dist]:[Cluster 3 Dist]]), Table8[[#This Row],[Cluster 1 Dist]:[Cluster 3 Dist]], 0)</f>
        <v>3</v>
      </c>
      <c r="T114">
        <v>102</v>
      </c>
      <c r="U11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3.9625175543611206</v>
      </c>
      <c r="V11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2.4928798607233356</v>
      </c>
      <c r="W11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0.67369488339927841</v>
      </c>
      <c r="Z114" s="6">
        <f>MATCH(MIN(Table10[[#This Row],[Cluster 1 Dist]:[Cluster 3 Dist]]),Table10[[#This Row],[Cluster 1 Dist]:[Cluster 3 Dist]], 0)</f>
        <v>3</v>
      </c>
      <c r="AA114">
        <v>102</v>
      </c>
      <c r="AB11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4.1362775535498093</v>
      </c>
      <c r="AC11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1.5779538242942781</v>
      </c>
      <c r="AD11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0.68930600763335093</v>
      </c>
    </row>
    <row r="115" spans="1:30" x14ac:dyDescent="0.25">
      <c r="A115" s="7">
        <v>114</v>
      </c>
      <c r="B115" s="1">
        <v>5.7</v>
      </c>
      <c r="C115" s="1">
        <v>2.5</v>
      </c>
      <c r="D115" s="1">
        <v>5</v>
      </c>
      <c r="E115" s="8">
        <v>2</v>
      </c>
      <c r="J115">
        <f>MATCH(MIN(Table1[[#This Row],[Cluster 1 Dist]:[Cluster 3 Dist]]), Table1[[#This Row],[Cluster 1 Dist]:[Cluster 3 Dist]], 0)</f>
        <v>3</v>
      </c>
      <c r="K115">
        <v>103</v>
      </c>
      <c r="L11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5.2086466572421672</v>
      </c>
      <c r="M11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4.8456165758342866</v>
      </c>
      <c r="N11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0.54772255750516585</v>
      </c>
      <c r="S115" s="6">
        <f>MATCH(MIN(Table8[[#This Row],[Cluster 1 Dist]:[Cluster 3 Dist]]), Table8[[#This Row],[Cluster 1 Dist]:[Cluster 3 Dist]], 0)</f>
        <v>3</v>
      </c>
      <c r="T115">
        <v>103</v>
      </c>
      <c r="U11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5.1332909330567507</v>
      </c>
      <c r="V11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3.5982565222618583</v>
      </c>
      <c r="W11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1.0792669627440421</v>
      </c>
      <c r="Z115" s="6">
        <f>MATCH(MIN(Table10[[#This Row],[Cluster 1 Dist]:[Cluster 3 Dist]]),Table10[[#This Row],[Cluster 1 Dist]:[Cluster 3 Dist]], 0)</f>
        <v>3</v>
      </c>
      <c r="AA115">
        <v>103</v>
      </c>
      <c r="AB11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5.2614058957658836</v>
      </c>
      <c r="AC11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2.8821181339895849</v>
      </c>
      <c r="AD11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1.0466072207845947</v>
      </c>
    </row>
    <row r="116" spans="1:30" x14ac:dyDescent="0.25">
      <c r="A116" s="7">
        <v>115</v>
      </c>
      <c r="B116" s="1">
        <v>5.8</v>
      </c>
      <c r="C116" s="1">
        <v>2.8</v>
      </c>
      <c r="D116" s="1">
        <v>5.0999999999999996</v>
      </c>
      <c r="E116" s="8">
        <v>2.4</v>
      </c>
      <c r="J116">
        <f>MATCH(MIN(Table1[[#This Row],[Cluster 1 Dist]:[Cluster 3 Dist]]), Table1[[#This Row],[Cluster 1 Dist]:[Cluster 3 Dist]], 0)</f>
        <v>3</v>
      </c>
      <c r="K116">
        <v>104</v>
      </c>
      <c r="L11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4.5891175622335068</v>
      </c>
      <c r="M11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4.3162483709814472</v>
      </c>
      <c r="N11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1.2206555615733703</v>
      </c>
      <c r="S116" s="6">
        <f>MATCH(MIN(Table8[[#This Row],[Cluster 1 Dist]:[Cluster 3 Dist]]), Table8[[#This Row],[Cluster 1 Dist]:[Cluster 3 Dist]], 0)</f>
        <v>3</v>
      </c>
      <c r="T116">
        <v>104</v>
      </c>
      <c r="U11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4.4819713416922324</v>
      </c>
      <c r="V11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2.9643633380542269</v>
      </c>
      <c r="W11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0.48556107527594239</v>
      </c>
      <c r="Z116" s="6">
        <f>MATCH(MIN(Table10[[#This Row],[Cluster 1 Dist]:[Cluster 3 Dist]]),Table10[[#This Row],[Cluster 1 Dist]:[Cluster 3 Dist]], 0)</f>
        <v>3</v>
      </c>
      <c r="AA116">
        <v>104</v>
      </c>
      <c r="AB11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4.6336154350571643</v>
      </c>
      <c r="AC11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2.1465591185389501</v>
      </c>
      <c r="AD11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0.46436039563842813</v>
      </c>
    </row>
    <row r="117" spans="1:30" x14ac:dyDescent="0.25">
      <c r="A117" s="7">
        <v>116</v>
      </c>
      <c r="B117" s="1">
        <v>6.4</v>
      </c>
      <c r="C117" s="1">
        <v>3.2</v>
      </c>
      <c r="D117" s="1">
        <v>5.3</v>
      </c>
      <c r="E117" s="8">
        <v>2.2999999999999998</v>
      </c>
      <c r="J117">
        <f>MATCH(MIN(Table1[[#This Row],[Cluster 1 Dist]:[Cluster 3 Dist]]), Table1[[#This Row],[Cluster 1 Dist]:[Cluster 3 Dist]], 0)</f>
        <v>3</v>
      </c>
      <c r="K117">
        <v>105</v>
      </c>
      <c r="L11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4.9608467019249849</v>
      </c>
      <c r="M11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4.658325879540846</v>
      </c>
      <c r="N11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1.0295630140987</v>
      </c>
      <c r="S117" s="6">
        <f>MATCH(MIN(Table8[[#This Row],[Cluster 1 Dist]:[Cluster 3 Dist]]), Table8[[#This Row],[Cluster 1 Dist]:[Cluster 3 Dist]], 0)</f>
        <v>3</v>
      </c>
      <c r="T117">
        <v>105</v>
      </c>
      <c r="U11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4.8594396862469873</v>
      </c>
      <c r="V11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3.3374316472401349</v>
      </c>
      <c r="W11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0.79809775968461794</v>
      </c>
      <c r="Z117" s="6">
        <f>MATCH(MIN(Table10[[#This Row],[Cluster 1 Dist]:[Cluster 3 Dist]]),Table10[[#This Row],[Cluster 1 Dist]:[Cluster 3 Dist]], 0)</f>
        <v>3</v>
      </c>
      <c r="AA117">
        <v>105</v>
      </c>
      <c r="AB11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5.0033580723350193</v>
      </c>
      <c r="AC11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2.552764176000518</v>
      </c>
      <c r="AD11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0.7657429623277977</v>
      </c>
    </row>
    <row r="118" spans="1:30" x14ac:dyDescent="0.25">
      <c r="A118" s="7">
        <v>117</v>
      </c>
      <c r="B118" s="1">
        <v>6.5</v>
      </c>
      <c r="C118" s="1">
        <v>3</v>
      </c>
      <c r="D118" s="1">
        <v>5.5</v>
      </c>
      <c r="E118" s="8">
        <v>1.8</v>
      </c>
      <c r="J118">
        <f>MATCH(MIN(Table1[[#This Row],[Cluster 1 Dist]:[Cluster 3 Dist]]), Table1[[#This Row],[Cluster 1 Dist]:[Cluster 3 Dist]], 0)</f>
        <v>3</v>
      </c>
      <c r="K118">
        <v>106</v>
      </c>
      <c r="L11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6.0024994793835678</v>
      </c>
      <c r="M11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5.6124860801609113</v>
      </c>
      <c r="N11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0.52915026221291794</v>
      </c>
      <c r="S118" s="6">
        <f>MATCH(MIN(Table8[[#This Row],[Cluster 1 Dist]:[Cluster 3 Dist]]), Table8[[#This Row],[Cluster 1 Dist]:[Cluster 3 Dist]], 0)</f>
        <v>3</v>
      </c>
      <c r="T118">
        <v>106</v>
      </c>
      <c r="U11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5.9385093411315761</v>
      </c>
      <c r="V11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4.4052752467921907</v>
      </c>
      <c r="W11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1.9140602656866037</v>
      </c>
      <c r="Z118" s="6">
        <f>MATCH(MIN(Table10[[#This Row],[Cluster 1 Dist]:[Cluster 3 Dist]]),Table10[[#This Row],[Cluster 1 Dist]:[Cluster 3 Dist]], 0)</f>
        <v>3</v>
      </c>
      <c r="AA118">
        <v>106</v>
      </c>
      <c r="AB11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6.0602633606139582</v>
      </c>
      <c r="AC11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3.6948830149041472</v>
      </c>
      <c r="AD11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1.8824015127188611</v>
      </c>
    </row>
    <row r="119" spans="1:30" x14ac:dyDescent="0.25">
      <c r="A119" s="7">
        <v>118</v>
      </c>
      <c r="B119" s="1">
        <v>7.7</v>
      </c>
      <c r="C119" s="1">
        <v>3.8</v>
      </c>
      <c r="D119" s="1">
        <v>6.7</v>
      </c>
      <c r="E119" s="8">
        <v>2.2000000000000002</v>
      </c>
      <c r="J119">
        <f>MATCH(MIN(Table1[[#This Row],[Cluster 1 Dist]:[Cluster 3 Dist]]), Table1[[#This Row],[Cluster 1 Dist]:[Cluster 3 Dist]], 0)</f>
        <v>3</v>
      </c>
      <c r="K119">
        <v>107</v>
      </c>
      <c r="L11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3.4785054261852171</v>
      </c>
      <c r="M11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3.4828149534535995</v>
      </c>
      <c r="N11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3.0282007859453435</v>
      </c>
      <c r="S119" s="6">
        <f>MATCH(MIN(Table8[[#This Row],[Cluster 1 Dist]:[Cluster 3 Dist]]), Table8[[#This Row],[Cluster 1 Dist]:[Cluster 3 Dist]], 0)</f>
        <v>3</v>
      </c>
      <c r="T119">
        <v>107</v>
      </c>
      <c r="U11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3.2797504112240592</v>
      </c>
      <c r="V11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2.040698409858742</v>
      </c>
      <c r="W11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1.7026052965729799</v>
      </c>
      <c r="Z119" s="6">
        <f>MATCH(MIN(Table10[[#This Row],[Cluster 1 Dist]:[Cluster 3 Dist]]),Table10[[#This Row],[Cluster 1 Dist]:[Cluster 3 Dist]], 0)</f>
        <v>2</v>
      </c>
      <c r="AA119">
        <v>107</v>
      </c>
      <c r="AB11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3.4915887501250773</v>
      </c>
      <c r="AC11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1.0964307975550305</v>
      </c>
      <c r="AD11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1.7283211483030643</v>
      </c>
    </row>
    <row r="120" spans="1:30" x14ac:dyDescent="0.25">
      <c r="A120" s="7">
        <v>119</v>
      </c>
      <c r="B120" s="1">
        <v>7.7</v>
      </c>
      <c r="C120" s="1">
        <v>2.6</v>
      </c>
      <c r="D120" s="1">
        <v>6.9</v>
      </c>
      <c r="E120" s="8">
        <v>2.2999999999999998</v>
      </c>
      <c r="J120">
        <f>MATCH(MIN(Table1[[#This Row],[Cluster 1 Dist]:[Cluster 3 Dist]]), Table1[[#This Row],[Cluster 1 Dist]:[Cluster 3 Dist]], 0)</f>
        <v>3</v>
      </c>
      <c r="K120">
        <v>108</v>
      </c>
      <c r="L12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5.5398555937858163</v>
      </c>
      <c r="M12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5.174939613174244</v>
      </c>
      <c r="N12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</v>
      </c>
      <c r="S120" s="6">
        <f>MATCH(MIN(Table8[[#This Row],[Cluster 1 Dist]:[Cluster 3 Dist]]), Table8[[#This Row],[Cluster 1 Dist]:[Cluster 3 Dist]], 0)</f>
        <v>3</v>
      </c>
      <c r="T120">
        <v>108</v>
      </c>
      <c r="U12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5.4695423204055196</v>
      </c>
      <c r="V12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3.9390925350897761</v>
      </c>
      <c r="W12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1.4651695938612399</v>
      </c>
      <c r="Z120" s="6">
        <f>MATCH(MIN(Table10[[#This Row],[Cluster 1 Dist]:[Cluster 3 Dist]]),Table10[[#This Row],[Cluster 1 Dist]:[Cluster 3 Dist]], 0)</f>
        <v>3</v>
      </c>
      <c r="AA120">
        <v>108</v>
      </c>
      <c r="AB12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5.5981061083191346</v>
      </c>
      <c r="AC12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3.2084860473515202</v>
      </c>
      <c r="AD12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1.4359568379488679</v>
      </c>
    </row>
    <row r="121" spans="1:30" x14ac:dyDescent="0.25">
      <c r="A121" s="7">
        <v>120</v>
      </c>
      <c r="B121" s="1">
        <v>6</v>
      </c>
      <c r="C121" s="1">
        <v>2.2000000000000002</v>
      </c>
      <c r="D121" s="1">
        <v>5</v>
      </c>
      <c r="E121" s="8">
        <v>1.5</v>
      </c>
      <c r="J121">
        <f>MATCH(MIN(Table1[[#This Row],[Cluster 1 Dist]:[Cluster 3 Dist]]), Table1[[#This Row],[Cluster 1 Dist]:[Cluster 3 Dist]], 0)</f>
        <v>3</v>
      </c>
      <c r="K121">
        <v>109</v>
      </c>
      <c r="L12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4.9416596402423352</v>
      </c>
      <c r="M12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4.6636895265444078</v>
      </c>
      <c r="N12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0.87749643873921201</v>
      </c>
      <c r="S121" s="6">
        <f>MATCH(MIN(Table8[[#This Row],[Cluster 1 Dist]:[Cluster 3 Dist]]), Table8[[#This Row],[Cluster 1 Dist]:[Cluster 3 Dist]], 0)</f>
        <v>3</v>
      </c>
      <c r="T121">
        <v>109</v>
      </c>
      <c r="U12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4.8375593175927811</v>
      </c>
      <c r="V12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3.32045930557807</v>
      </c>
      <c r="W12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0.84771852680018323</v>
      </c>
      <c r="Z121" s="6">
        <f>MATCH(MIN(Table10[[#This Row],[Cluster 1 Dist]:[Cluster 3 Dist]]),Table10[[#This Row],[Cluster 1 Dist]:[Cluster 3 Dist]], 0)</f>
        <v>3</v>
      </c>
      <c r="AA121">
        <v>109</v>
      </c>
      <c r="AB12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4.9934348899329812</v>
      </c>
      <c r="AC12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2.4605655276885803</v>
      </c>
      <c r="AD12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0.82788083357356046</v>
      </c>
    </row>
    <row r="122" spans="1:30" x14ac:dyDescent="0.25">
      <c r="A122" s="7">
        <v>121</v>
      </c>
      <c r="B122" s="1">
        <v>6.9</v>
      </c>
      <c r="C122" s="1">
        <v>3.2</v>
      </c>
      <c r="D122" s="1">
        <v>5.7</v>
      </c>
      <c r="E122" s="8">
        <v>2.2999999999999998</v>
      </c>
      <c r="J122">
        <f>MATCH(MIN(Table1[[#This Row],[Cluster 1 Dist]:[Cluster 3 Dist]]), Table1[[#This Row],[Cluster 1 Dist]:[Cluster 3 Dist]], 0)</f>
        <v>3</v>
      </c>
      <c r="K122">
        <v>110</v>
      </c>
      <c r="L12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5.5587768438749183</v>
      </c>
      <c r="M12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5.1468436929831078</v>
      </c>
      <c r="N12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1.0148891565092222</v>
      </c>
      <c r="S122" s="6">
        <f>MATCH(MIN(Table8[[#This Row],[Cluster 1 Dist]:[Cluster 3 Dist]]), Table8[[#This Row],[Cluster 1 Dist]:[Cluster 3 Dist]], 0)</f>
        <v>3</v>
      </c>
      <c r="T122">
        <v>110</v>
      </c>
      <c r="U12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5.499152280434016</v>
      </c>
      <c r="V12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3.9806343715543631</v>
      </c>
      <c r="W12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1.5851417349019272</v>
      </c>
      <c r="Z122" s="6">
        <f>MATCH(MIN(Table10[[#This Row],[Cluster 1 Dist]:[Cluster 3 Dist]]),Table10[[#This Row],[Cluster 1 Dist]:[Cluster 3 Dist]], 0)</f>
        <v>3</v>
      </c>
      <c r="AA122">
        <v>110</v>
      </c>
      <c r="AB12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5.606138778160954</v>
      </c>
      <c r="AC12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3.3742397406172095</v>
      </c>
      <c r="AD12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1.5507736358735291</v>
      </c>
    </row>
    <row r="123" spans="1:30" x14ac:dyDescent="0.25">
      <c r="A123" s="7">
        <v>122</v>
      </c>
      <c r="B123" s="1">
        <v>5.6</v>
      </c>
      <c r="C123" s="1">
        <v>2.8</v>
      </c>
      <c r="D123" s="1">
        <v>4.9000000000000004</v>
      </c>
      <c r="E123" s="8">
        <v>2</v>
      </c>
      <c r="J123">
        <f>MATCH(MIN(Table1[[#This Row],[Cluster 1 Dist]:[Cluster 3 Dist]]), Table1[[#This Row],[Cluster 1 Dist]:[Cluster 3 Dist]], 0)</f>
        <v>3</v>
      </c>
      <c r="K123">
        <v>111</v>
      </c>
      <c r="L12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4.2661458015403078</v>
      </c>
      <c r="M12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3.9306488014067087</v>
      </c>
      <c r="N12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1.4866068747318506</v>
      </c>
      <c r="S123" s="6">
        <f>MATCH(MIN(Table8[[#This Row],[Cluster 1 Dist]:[Cluster 3 Dist]]), Table8[[#This Row],[Cluster 1 Dist]:[Cluster 3 Dist]], 0)</f>
        <v>3</v>
      </c>
      <c r="T123">
        <v>111</v>
      </c>
      <c r="U12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4.181665694112298</v>
      </c>
      <c r="V12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2.6554566462286671</v>
      </c>
      <c r="W12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0.35564567133231778</v>
      </c>
      <c r="Z123" s="6">
        <f>MATCH(MIN(Table10[[#This Row],[Cluster 1 Dist]:[Cluster 3 Dist]]),Table10[[#This Row],[Cluster 1 Dist]:[Cluster 3 Dist]], 0)</f>
        <v>3</v>
      </c>
      <c r="AA123">
        <v>111</v>
      </c>
      <c r="AB12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4.3108690539147672</v>
      </c>
      <c r="AC12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1.9997067686272971</v>
      </c>
      <c r="AD12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0.33860739401463202</v>
      </c>
    </row>
    <row r="124" spans="1:30" x14ac:dyDescent="0.25">
      <c r="A124" s="7">
        <v>123</v>
      </c>
      <c r="B124" s="1">
        <v>7.7</v>
      </c>
      <c r="C124" s="1">
        <v>2.8</v>
      </c>
      <c r="D124" s="1">
        <v>6.7</v>
      </c>
      <c r="E124" s="8">
        <v>2</v>
      </c>
      <c r="J124">
        <f>MATCH(MIN(Table1[[#This Row],[Cluster 1 Dist]:[Cluster 3 Dist]]), Table1[[#This Row],[Cluster 1 Dist]:[Cluster 3 Dist]], 0)</f>
        <v>3</v>
      </c>
      <c r="K124">
        <v>112</v>
      </c>
      <c r="L12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4.4170125650715555</v>
      </c>
      <c r="M12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4.149698784249285</v>
      </c>
      <c r="N12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1.3638181696985852</v>
      </c>
      <c r="S124" s="6">
        <f>MATCH(MIN(Table8[[#This Row],[Cluster 1 Dist]:[Cluster 3 Dist]]), Table8[[#This Row],[Cluster 1 Dist]:[Cluster 3 Dist]], 0)</f>
        <v>3</v>
      </c>
      <c r="T124">
        <v>112</v>
      </c>
      <c r="U12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4.3073019068143026</v>
      </c>
      <c r="V12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2.788628695255071</v>
      </c>
      <c r="W12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0.31631514682171585</v>
      </c>
      <c r="Z124" s="6">
        <f>MATCH(MIN(Table10[[#This Row],[Cluster 1 Dist]:[Cluster 3 Dist]]),Table10[[#This Row],[Cluster 1 Dist]:[Cluster 3 Dist]], 0)</f>
        <v>3</v>
      </c>
      <c r="AA124">
        <v>112</v>
      </c>
      <c r="AB12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4.4627336913600395</v>
      </c>
      <c r="AC12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1.9490580187603004</v>
      </c>
      <c r="AD12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0.30686668506589521</v>
      </c>
    </row>
    <row r="125" spans="1:30" x14ac:dyDescent="0.25">
      <c r="A125" s="7">
        <v>124</v>
      </c>
      <c r="B125" s="1">
        <v>6.3</v>
      </c>
      <c r="C125" s="1">
        <v>2.7</v>
      </c>
      <c r="D125" s="1">
        <v>4.9000000000000004</v>
      </c>
      <c r="E125" s="8">
        <v>1.8</v>
      </c>
      <c r="J125">
        <f>MATCH(MIN(Table1[[#This Row],[Cluster 1 Dist]:[Cluster 3 Dist]]), Table1[[#This Row],[Cluster 1 Dist]:[Cluster 3 Dist]], 0)</f>
        <v>3</v>
      </c>
      <c r="K125">
        <v>113</v>
      </c>
      <c r="L12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4.7602520941647617</v>
      </c>
      <c r="M12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4.4192759587968711</v>
      </c>
      <c r="N12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0.99498743710661985</v>
      </c>
      <c r="S125" s="6">
        <f>MATCH(MIN(Table8[[#This Row],[Cluster 1 Dist]:[Cluster 3 Dist]]), Table8[[#This Row],[Cluster 1 Dist]:[Cluster 3 Dist]], 0)</f>
        <v>3</v>
      </c>
      <c r="T125">
        <v>113</v>
      </c>
      <c r="U12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4.6761910525474022</v>
      </c>
      <c r="V12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3.1441135475678994</v>
      </c>
      <c r="W12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0.62473463754376479</v>
      </c>
      <c r="Z125" s="6">
        <f>MATCH(MIN(Table10[[#This Row],[Cluster 1 Dist]:[Cluster 3 Dist]]),Table10[[#This Row],[Cluster 1 Dist]:[Cluster 3 Dist]], 0)</f>
        <v>3</v>
      </c>
      <c r="AA125">
        <v>113</v>
      </c>
      <c r="AB12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4.8090739233245303</v>
      </c>
      <c r="AC12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2.4246292831057343</v>
      </c>
      <c r="AD12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0.59183166811090904</v>
      </c>
    </row>
    <row r="126" spans="1:30" x14ac:dyDescent="0.25">
      <c r="A126" s="7">
        <v>125</v>
      </c>
      <c r="B126" s="1">
        <v>6.7</v>
      </c>
      <c r="C126" s="1">
        <v>3.3</v>
      </c>
      <c r="D126" s="1">
        <v>5.7</v>
      </c>
      <c r="E126" s="8">
        <v>2.1</v>
      </c>
      <c r="J126">
        <f>MATCH(MIN(Table1[[#This Row],[Cluster 1 Dist]:[Cluster 3 Dist]]), Table1[[#This Row],[Cluster 1 Dist]:[Cluster 3 Dist]], 0)</f>
        <v>3</v>
      </c>
      <c r="K126">
        <v>114</v>
      </c>
      <c r="L12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4.0816663263917103</v>
      </c>
      <c r="M12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3.9331920878594269</v>
      </c>
      <c r="N12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2.1095023109728981</v>
      </c>
      <c r="S126" s="6">
        <f>MATCH(MIN(Table8[[#This Row],[Cluster 1 Dist]:[Cluster 3 Dist]]), Table8[[#This Row],[Cluster 1 Dist]:[Cluster 3 Dist]], 0)</f>
        <v>3</v>
      </c>
      <c r="T126">
        <v>114</v>
      </c>
      <c r="U12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3.9275257366563876</v>
      </c>
      <c r="V12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2.4902710695825867</v>
      </c>
      <c r="W12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0.87915437493422388</v>
      </c>
      <c r="Z126" s="6">
        <f>MATCH(MIN(Table10[[#This Row],[Cluster 1 Dist]:[Cluster 3 Dist]]),Table10[[#This Row],[Cluster 1 Dist]:[Cluster 3 Dist]], 0)</f>
        <v>3</v>
      </c>
      <c r="AA126">
        <v>114</v>
      </c>
      <c r="AB12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4.1123219718305135</v>
      </c>
      <c r="AC12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1.5205789995350985</v>
      </c>
      <c r="AD12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0.8963456114056999</v>
      </c>
    </row>
    <row r="127" spans="1:30" x14ac:dyDescent="0.25">
      <c r="A127" s="7">
        <v>126</v>
      </c>
      <c r="B127" s="1">
        <v>7.2</v>
      </c>
      <c r="C127" s="1">
        <v>3.2</v>
      </c>
      <c r="D127" s="1">
        <v>6</v>
      </c>
      <c r="E127" s="8">
        <v>1.8</v>
      </c>
      <c r="J127">
        <f>MATCH(MIN(Table1[[#This Row],[Cluster 1 Dist]:[Cluster 3 Dist]]), Table1[[#This Row],[Cluster 1 Dist]:[Cluster 3 Dist]], 0)</f>
        <v>3</v>
      </c>
      <c r="K127">
        <v>115</v>
      </c>
      <c r="L12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4.3185645763378364</v>
      </c>
      <c r="M12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4.1206795556073024</v>
      </c>
      <c r="N12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2.0149441679609885</v>
      </c>
      <c r="S127" s="6">
        <f>MATCH(MIN(Table8[[#This Row],[Cluster 1 Dist]:[Cluster 3 Dist]]), Table8[[#This Row],[Cluster 1 Dist]:[Cluster 3 Dist]], 0)</f>
        <v>3</v>
      </c>
      <c r="T127">
        <v>115</v>
      </c>
      <c r="U12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4.1774526431799721</v>
      </c>
      <c r="V12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2.7315654852117306</v>
      </c>
      <c r="W12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0.88831463522586562</v>
      </c>
      <c r="Z127" s="6">
        <f>MATCH(MIN(Table10[[#This Row],[Cluster 1 Dist]:[Cluster 3 Dist]]),Table10[[#This Row],[Cluster 1 Dist]:[Cluster 3 Dist]], 0)</f>
        <v>3</v>
      </c>
      <c r="AA127">
        <v>115</v>
      </c>
      <c r="AB12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4.3452493599332129</v>
      </c>
      <c r="AC12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1.8814723680152565</v>
      </c>
      <c r="AD12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0.89047608064911532</v>
      </c>
    </row>
    <row r="128" spans="1:30" x14ac:dyDescent="0.25">
      <c r="A128" s="7">
        <v>127</v>
      </c>
      <c r="B128" s="1">
        <v>6.2</v>
      </c>
      <c r="C128" s="1">
        <v>2.8</v>
      </c>
      <c r="D128" s="1">
        <v>4.8</v>
      </c>
      <c r="E128" s="8">
        <v>1.8</v>
      </c>
      <c r="J128">
        <f>MATCH(MIN(Table1[[#This Row],[Cluster 1 Dist]:[Cluster 3 Dist]]), Table1[[#This Row],[Cluster 1 Dist]:[Cluster 3 Dist]], 0)</f>
        <v>3</v>
      </c>
      <c r="K128">
        <v>116</v>
      </c>
      <c r="L12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4.5365184888855019</v>
      </c>
      <c r="M12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4.2201895692018381</v>
      </c>
      <c r="N12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1.4662878298615176</v>
      </c>
      <c r="S128" s="6">
        <f>MATCH(MIN(Table8[[#This Row],[Cluster 1 Dist]:[Cluster 3 Dist]]), Table8[[#This Row],[Cluster 1 Dist]:[Cluster 3 Dist]], 0)</f>
        <v>3</v>
      </c>
      <c r="T128">
        <v>116</v>
      </c>
      <c r="U12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4.4405030241798586</v>
      </c>
      <c r="V12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2.9300938551520836</v>
      </c>
      <c r="W12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0.6092993913498681</v>
      </c>
      <c r="Z128" s="6">
        <f>MATCH(MIN(Table10[[#This Row],[Cluster 1 Dist]:[Cluster 3 Dist]]),Table10[[#This Row],[Cluster 1 Dist]:[Cluster 3 Dist]], 0)</f>
        <v>3</v>
      </c>
      <c r="AA128">
        <v>116</v>
      </c>
      <c r="AB12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4.575236824471494</v>
      </c>
      <c r="AC12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2.2328219425562117</v>
      </c>
      <c r="AD12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0.58520068808073056</v>
      </c>
    </row>
    <row r="129" spans="1:30" x14ac:dyDescent="0.25">
      <c r="A129" s="7">
        <v>128</v>
      </c>
      <c r="B129" s="1">
        <v>6.1</v>
      </c>
      <c r="C129" s="1">
        <v>3</v>
      </c>
      <c r="D129" s="1">
        <v>4.9000000000000004</v>
      </c>
      <c r="E129" s="8">
        <v>1.8</v>
      </c>
      <c r="J129">
        <f>MATCH(MIN(Table1[[#This Row],[Cluster 1 Dist]:[Cluster 3 Dist]]), Table1[[#This Row],[Cluster 1 Dist]:[Cluster 3 Dist]], 0)</f>
        <v>3</v>
      </c>
      <c r="K129">
        <v>117</v>
      </c>
      <c r="L12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4.5475268003608287</v>
      </c>
      <c r="M12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4.2391036788453285</v>
      </c>
      <c r="N12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1.1357816691600544</v>
      </c>
      <c r="S129" s="6">
        <f>MATCH(MIN(Table8[[#This Row],[Cluster 1 Dist]:[Cluster 3 Dist]]), Table8[[#This Row],[Cluster 1 Dist]:[Cluster 3 Dist]], 0)</f>
        <v>3</v>
      </c>
      <c r="T129">
        <v>117</v>
      </c>
      <c r="U12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4.4543361554794387</v>
      </c>
      <c r="V12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2.9246281814958976</v>
      </c>
      <c r="W12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0.38397424977437777</v>
      </c>
      <c r="Z129" s="6">
        <f>MATCH(MIN(Table10[[#This Row],[Cluster 1 Dist]:[Cluster 3 Dist]]),Table10[[#This Row],[Cluster 1 Dist]:[Cluster 3 Dist]], 0)</f>
        <v>3</v>
      </c>
      <c r="AA129">
        <v>117</v>
      </c>
      <c r="AB12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4.5953446007889331</v>
      </c>
      <c r="AC12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2.167677826729292</v>
      </c>
      <c r="AD12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0.35341034184132836</v>
      </c>
    </row>
    <row r="130" spans="1:30" x14ac:dyDescent="0.25">
      <c r="A130" s="7">
        <v>129</v>
      </c>
      <c r="B130" s="1">
        <v>6.4</v>
      </c>
      <c r="C130" s="1">
        <v>2.8</v>
      </c>
      <c r="D130" s="1">
        <v>5.6</v>
      </c>
      <c r="E130" s="8">
        <v>2.1</v>
      </c>
      <c r="J130">
        <f>MATCH(MIN(Table1[[#This Row],[Cluster 1 Dist]:[Cluster 3 Dist]]), Table1[[#This Row],[Cluster 1 Dist]:[Cluster 3 Dist]], 0)</f>
        <v>3</v>
      </c>
      <c r="K130">
        <v>118</v>
      </c>
      <c r="L13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6.161168720299746</v>
      </c>
      <c r="M13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5.7105166141076937</v>
      </c>
      <c r="N13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1.1357816691600549</v>
      </c>
      <c r="S130" s="6">
        <f>MATCH(MIN(Table8[[#This Row],[Cluster 1 Dist]:[Cluster 3 Dist]]), Table8[[#This Row],[Cluster 1 Dist]:[Cluster 3 Dist]], 0)</f>
        <v>3</v>
      </c>
      <c r="T130">
        <v>118</v>
      </c>
      <c r="U13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6.1217557281148522</v>
      </c>
      <c r="V13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4.6058061183684229</v>
      </c>
      <c r="W13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2.2426192245663463</v>
      </c>
      <c r="Z130" s="6">
        <f>MATCH(MIN(Table10[[#This Row],[Cluster 1 Dist]:[Cluster 3 Dist]]),Table10[[#This Row],[Cluster 1 Dist]:[Cluster 3 Dist]], 0)</f>
        <v>3</v>
      </c>
      <c r="AA130">
        <v>118</v>
      </c>
      <c r="AB13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6.2165257177944664</v>
      </c>
      <c r="AC13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4.0322236000120117</v>
      </c>
      <c r="AD13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2.2092977234171074</v>
      </c>
    </row>
    <row r="131" spans="1:30" x14ac:dyDescent="0.25">
      <c r="A131" s="7">
        <v>130</v>
      </c>
      <c r="B131" s="1">
        <v>7.2</v>
      </c>
      <c r="C131" s="1">
        <v>3</v>
      </c>
      <c r="D131" s="1">
        <v>5.8</v>
      </c>
      <c r="E131" s="8">
        <v>1.6</v>
      </c>
      <c r="J131">
        <f>MATCH(MIN(Table1[[#This Row],[Cluster 1 Dist]:[Cluster 3 Dist]]), Table1[[#This Row],[Cluster 1 Dist]:[Cluster 3 Dist]], 0)</f>
        <v>3</v>
      </c>
      <c r="K131">
        <v>119</v>
      </c>
      <c r="L13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6.4007812023221042</v>
      </c>
      <c r="M13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6.0398675482166002</v>
      </c>
      <c r="N13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0.92736184954957068</v>
      </c>
      <c r="S131" s="6">
        <f>MATCH(MIN(Table8[[#This Row],[Cluster 1 Dist]:[Cluster 3 Dist]]), Table8[[#This Row],[Cluster 1 Dist]:[Cluster 3 Dist]], 0)</f>
        <v>3</v>
      </c>
      <c r="T131">
        <v>119</v>
      </c>
      <c r="U13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6.3232680855443348</v>
      </c>
      <c r="V13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4.7926454072881297</v>
      </c>
      <c r="W13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2.2715755043821124</v>
      </c>
      <c r="Z131" s="6">
        <f>MATCH(MIN(Table10[[#This Row],[Cluster 1 Dist]:[Cluster 3 Dist]]),Table10[[#This Row],[Cluster 1 Dist]:[Cluster 3 Dist]], 0)</f>
        <v>3</v>
      </c>
      <c r="AA131">
        <v>119</v>
      </c>
      <c r="AB13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6.4578628043649235</v>
      </c>
      <c r="AC13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4.0102569111999751</v>
      </c>
      <c r="AD13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2.241356588659039</v>
      </c>
    </row>
    <row r="132" spans="1:30" x14ac:dyDescent="0.25">
      <c r="A132" s="7">
        <v>131</v>
      </c>
      <c r="B132" s="1">
        <v>7.4</v>
      </c>
      <c r="C132" s="1">
        <v>2.8</v>
      </c>
      <c r="D132" s="1">
        <v>6.1</v>
      </c>
      <c r="E132" s="8">
        <v>1.9</v>
      </c>
      <c r="J132">
        <f>MATCH(MIN(Table1[[#This Row],[Cluster 1 Dist]:[Cluster 3 Dist]]), Table1[[#This Row],[Cluster 1 Dist]:[Cluster 3 Dist]], 0)</f>
        <v>3</v>
      </c>
      <c r="K132">
        <v>120</v>
      </c>
      <c r="L13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4.0236799077461418</v>
      </c>
      <c r="M13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3.8704004960727252</v>
      </c>
      <c r="N13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1.9899748742132395</v>
      </c>
      <c r="S132" s="6">
        <f>MATCH(MIN(Table8[[#This Row],[Cluster 1 Dist]:[Cluster 3 Dist]]), Table8[[#This Row],[Cluster 1 Dist]:[Cluster 3 Dist]], 0)</f>
        <v>3</v>
      </c>
      <c r="T132">
        <v>120</v>
      </c>
      <c r="U13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3.8811447408019739</v>
      </c>
      <c r="V13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2.4360726590149153</v>
      </c>
      <c r="W13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0.9009561247782879</v>
      </c>
      <c r="Z132" s="6">
        <f>MATCH(MIN(Table10[[#This Row],[Cluster 1 Dist]:[Cluster 3 Dist]]),Table10[[#This Row],[Cluster 1 Dist]:[Cluster 3 Dist]], 0)</f>
        <v>3</v>
      </c>
      <c r="AA132">
        <v>120</v>
      </c>
      <c r="AB13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4.0684631004840144</v>
      </c>
      <c r="AC13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1.4247590222928712</v>
      </c>
      <c r="AD13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0.92500301460994028</v>
      </c>
    </row>
    <row r="133" spans="1:30" x14ac:dyDescent="0.25">
      <c r="A133" s="7">
        <v>132</v>
      </c>
      <c r="B133" s="1">
        <v>7.9</v>
      </c>
      <c r="C133" s="1">
        <v>3.8</v>
      </c>
      <c r="D133" s="1">
        <v>6.4</v>
      </c>
      <c r="E133" s="8">
        <v>2</v>
      </c>
      <c r="J133">
        <f>MATCH(MIN(Table1[[#This Row],[Cluster 1 Dist]:[Cluster 3 Dist]]), Table1[[#This Row],[Cluster 1 Dist]:[Cluster 3 Dist]], 0)</f>
        <v>3</v>
      </c>
      <c r="K133">
        <v>121</v>
      </c>
      <c r="L13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5.0328918128646478</v>
      </c>
      <c r="M13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4.6690470119715011</v>
      </c>
      <c r="N13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0.92736184954956991</v>
      </c>
      <c r="S133" s="6">
        <f>MATCH(MIN(Table8[[#This Row],[Cluster 1 Dist]:[Cluster 3 Dist]]), Table8[[#This Row],[Cluster 1 Dist]:[Cluster 3 Dist]], 0)</f>
        <v>3</v>
      </c>
      <c r="T133">
        <v>121</v>
      </c>
      <c r="U13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4.9553025769865569</v>
      </c>
      <c r="V13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3.4268717513207294</v>
      </c>
      <c r="W13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0.94795922943989175</v>
      </c>
      <c r="Z133" s="6">
        <f>MATCH(MIN(Table10[[#This Row],[Cluster 1 Dist]:[Cluster 3 Dist]]),Table10[[#This Row],[Cluster 1 Dist]:[Cluster 3 Dist]], 0)</f>
        <v>3</v>
      </c>
      <c r="AA133">
        <v>121</v>
      </c>
      <c r="AB13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5.0799204718184328</v>
      </c>
      <c r="AC13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2.7454901291723339</v>
      </c>
      <c r="AD13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0.91372800642226415</v>
      </c>
    </row>
    <row r="134" spans="1:30" x14ac:dyDescent="0.25">
      <c r="A134" s="7">
        <v>133</v>
      </c>
      <c r="B134" s="1">
        <v>6.4</v>
      </c>
      <c r="C134" s="1">
        <v>2.8</v>
      </c>
      <c r="D134" s="1">
        <v>5.6</v>
      </c>
      <c r="E134" s="8">
        <v>2.2000000000000002</v>
      </c>
      <c r="J134">
        <f>MATCH(MIN(Table1[[#This Row],[Cluster 1 Dist]:[Cluster 3 Dist]]), Table1[[#This Row],[Cluster 1 Dist]:[Cluster 3 Dist]], 0)</f>
        <v>3</v>
      </c>
      <c r="K134">
        <v>122</v>
      </c>
      <c r="L13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3.9255572852781047</v>
      </c>
      <c r="M13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3.7603191353926331</v>
      </c>
      <c r="N13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2.2135943621178655</v>
      </c>
      <c r="S134" s="6">
        <f>MATCH(MIN(Table8[[#This Row],[Cluster 1 Dist]:[Cluster 3 Dist]]), Table8[[#This Row],[Cluster 1 Dist]:[Cluster 3 Dist]], 0)</f>
        <v>3</v>
      </c>
      <c r="T134">
        <v>122</v>
      </c>
      <c r="U13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3.777712348235549</v>
      </c>
      <c r="V13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2.3382578985218894</v>
      </c>
      <c r="W13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0.889118362528316</v>
      </c>
      <c r="Z134" s="6">
        <f>MATCH(MIN(Table10[[#This Row],[Cluster 1 Dist]:[Cluster 3 Dist]]),Table10[[#This Row],[Cluster 1 Dist]:[Cluster 3 Dist]], 0)</f>
        <v>3</v>
      </c>
      <c r="AA134">
        <v>122</v>
      </c>
      <c r="AB13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3.9527701678696174</v>
      </c>
      <c r="AC13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1.4544737285906868</v>
      </c>
      <c r="AD13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0.90703018018651704</v>
      </c>
    </row>
    <row r="135" spans="1:30" x14ac:dyDescent="0.25">
      <c r="A135" s="7">
        <v>134</v>
      </c>
      <c r="B135" s="1">
        <v>6.3</v>
      </c>
      <c r="C135" s="1">
        <v>2.8</v>
      </c>
      <c r="D135" s="1">
        <v>5.0999999999999996</v>
      </c>
      <c r="E135" s="8">
        <v>1.5</v>
      </c>
      <c r="J135">
        <f>MATCH(MIN(Table1[[#This Row],[Cluster 1 Dist]:[Cluster 3 Dist]]), Table1[[#This Row],[Cluster 1 Dist]:[Cluster 3 Dist]], 0)</f>
        <v>3</v>
      </c>
      <c r="K135">
        <v>123</v>
      </c>
      <c r="L13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6.1155539405682626</v>
      </c>
      <c r="M13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5.7349803835758673</v>
      </c>
      <c r="N13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0.60827625302982247</v>
      </c>
      <c r="S135" s="6">
        <f>MATCH(MIN(Table8[[#This Row],[Cluster 1 Dist]:[Cluster 3 Dist]]), Table8[[#This Row],[Cluster 1 Dist]:[Cluster 3 Dist]], 0)</f>
        <v>3</v>
      </c>
      <c r="T135">
        <v>123</v>
      </c>
      <c r="U13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6.0495976994459548</v>
      </c>
      <c r="V13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4.5201161489501578</v>
      </c>
      <c r="W13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2.0430621359020056</v>
      </c>
      <c r="Z135" s="6">
        <f>MATCH(MIN(Table10[[#This Row],[Cluster 1 Dist]:[Cluster 3 Dist]]),Table10[[#This Row],[Cluster 1 Dist]:[Cluster 3 Dist]], 0)</f>
        <v>3</v>
      </c>
      <c r="AA135">
        <v>123</v>
      </c>
      <c r="AB13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6.1756612601404886</v>
      </c>
      <c r="AC13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3.7857839998905329</v>
      </c>
      <c r="AD13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2.0132539712235107</v>
      </c>
    </row>
    <row r="136" spans="1:30" x14ac:dyDescent="0.25">
      <c r="A136" s="7">
        <v>135</v>
      </c>
      <c r="B136" s="1">
        <v>6.1</v>
      </c>
      <c r="C136" s="1">
        <v>2.6</v>
      </c>
      <c r="D136" s="1">
        <v>5.6</v>
      </c>
      <c r="E136" s="8">
        <v>1.4</v>
      </c>
      <c r="J136">
        <f>MATCH(MIN(Table1[[#This Row],[Cluster 1 Dist]:[Cluster 3 Dist]]), Table1[[#This Row],[Cluster 1 Dist]:[Cluster 3 Dist]], 0)</f>
        <v>3</v>
      </c>
      <c r="K136">
        <v>124</v>
      </c>
      <c r="L13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4.0062451248020263</v>
      </c>
      <c r="M13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3.7496666518505348</v>
      </c>
      <c r="N13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1.7320508075688767</v>
      </c>
      <c r="S136" s="6">
        <f>MATCH(MIN(Table8[[#This Row],[Cluster 1 Dist]:[Cluster 3 Dist]]), Table8[[#This Row],[Cluster 1 Dist]:[Cluster 3 Dist]], 0)</f>
        <v>3</v>
      </c>
      <c r="T136">
        <v>124</v>
      </c>
      <c r="U13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3.8952900404276476</v>
      </c>
      <c r="V13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2.3800105041785007</v>
      </c>
      <c r="W13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0.3519443079783604</v>
      </c>
      <c r="Z136" s="6">
        <f>MATCH(MIN(Table10[[#This Row],[Cluster 1 Dist]:[Cluster 3 Dist]]),Table10[[#This Row],[Cluster 1 Dist]:[Cluster 3 Dist]], 0)</f>
        <v>3</v>
      </c>
      <c r="AA136">
        <v>124</v>
      </c>
      <c r="AB13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4.0518134211732901</v>
      </c>
      <c r="AC13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1.5538284062435541</v>
      </c>
      <c r="AD13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0.38065584156873822</v>
      </c>
    </row>
    <row r="137" spans="1:30" x14ac:dyDescent="0.25">
      <c r="A137" s="7">
        <v>136</v>
      </c>
      <c r="B137" s="1">
        <v>7.7</v>
      </c>
      <c r="C137" s="1">
        <v>3</v>
      </c>
      <c r="D137" s="1">
        <v>6.1</v>
      </c>
      <c r="E137" s="8">
        <v>2.2999999999999998</v>
      </c>
      <c r="J137">
        <f>MATCH(MIN(Table1[[#This Row],[Cluster 1 Dist]:[Cluster 3 Dist]]), Table1[[#This Row],[Cluster 1 Dist]:[Cluster 3 Dist]], 0)</f>
        <v>3</v>
      </c>
      <c r="K137">
        <v>125</v>
      </c>
      <c r="L13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4.8805737367649717</v>
      </c>
      <c r="M13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4.5265881191025104</v>
      </c>
      <c r="N13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0.98488578017961015</v>
      </c>
      <c r="S137" s="6">
        <f>MATCH(MIN(Table8[[#This Row],[Cluster 1 Dist]:[Cluster 3 Dist]]), Table8[[#This Row],[Cluster 1 Dist]:[Cluster 3 Dist]], 0)</f>
        <v>3</v>
      </c>
      <c r="T137">
        <v>125</v>
      </c>
      <c r="U13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4.8011119340630515</v>
      </c>
      <c r="V13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3.2729879315390091</v>
      </c>
      <c r="W13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0.79958801041196126</v>
      </c>
      <c r="Z137" s="6">
        <f>MATCH(MIN(Table10[[#This Row],[Cluster 1 Dist]:[Cluster 3 Dist]]),Table10[[#This Row],[Cluster 1 Dist]:[Cluster 3 Dist]], 0)</f>
        <v>3</v>
      </c>
      <c r="AA137">
        <v>125</v>
      </c>
      <c r="AB13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4.9266613441558986</v>
      </c>
      <c r="AC13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2.5952829955826582</v>
      </c>
      <c r="AD13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0.76494625442538722</v>
      </c>
    </row>
    <row r="138" spans="1:30" x14ac:dyDescent="0.25">
      <c r="A138" s="7">
        <v>137</v>
      </c>
      <c r="B138" s="1">
        <v>6.3</v>
      </c>
      <c r="C138" s="1">
        <v>3.4</v>
      </c>
      <c r="D138" s="1">
        <v>5.6</v>
      </c>
      <c r="E138" s="8">
        <v>2.4</v>
      </c>
      <c r="J138">
        <f>MATCH(MIN(Table1[[#This Row],[Cluster 1 Dist]:[Cluster 3 Dist]]), Table1[[#This Row],[Cluster 1 Dist]:[Cluster 3 Dist]], 0)</f>
        <v>3</v>
      </c>
      <c r="K138">
        <v>126</v>
      </c>
      <c r="L13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5.2211109928826458</v>
      </c>
      <c r="M13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4.8321837713398272</v>
      </c>
      <c r="N13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0.43588989435406733</v>
      </c>
      <c r="S138" s="6">
        <f>MATCH(MIN(Table8[[#This Row],[Cluster 1 Dist]:[Cluster 3 Dist]]), Table8[[#This Row],[Cluster 1 Dist]:[Cluster 3 Dist]], 0)</f>
        <v>3</v>
      </c>
      <c r="T138">
        <v>126</v>
      </c>
      <c r="U13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5.160365438181346</v>
      </c>
      <c r="V13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3.6288359014978897</v>
      </c>
      <c r="W13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1.1986333629494514</v>
      </c>
      <c r="Z138" s="6">
        <f>MATCH(MIN(Table10[[#This Row],[Cluster 1 Dist]:[Cluster 3 Dist]]),Table10[[#This Row],[Cluster 1 Dist]:[Cluster 3 Dist]], 0)</f>
        <v>3</v>
      </c>
      <c r="AA138">
        <v>126</v>
      </c>
      <c r="AB13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5.2780291776381834</v>
      </c>
      <c r="AC13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2.9702121967676249</v>
      </c>
      <c r="AD13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1.1679756685836105</v>
      </c>
    </row>
    <row r="139" spans="1:30" x14ac:dyDescent="0.25">
      <c r="A139" s="7">
        <v>138</v>
      </c>
      <c r="B139" s="1">
        <v>6.4</v>
      </c>
      <c r="C139" s="1">
        <v>3.1</v>
      </c>
      <c r="D139" s="1">
        <v>5.5</v>
      </c>
      <c r="E139" s="8">
        <v>1.8</v>
      </c>
      <c r="J139">
        <f>MATCH(MIN(Table1[[#This Row],[Cluster 1 Dist]:[Cluster 3 Dist]]), Table1[[#This Row],[Cluster 1 Dist]:[Cluster 3 Dist]], 0)</f>
        <v>3</v>
      </c>
      <c r="K139">
        <v>127</v>
      </c>
      <c r="L13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3.8755644750152203</v>
      </c>
      <c r="M13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3.6207733980463344</v>
      </c>
      <c r="N13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1.8627936010197155</v>
      </c>
      <c r="S139" s="6">
        <f>MATCH(MIN(Table8[[#This Row],[Cluster 1 Dist]:[Cluster 3 Dist]]), Table8[[#This Row],[Cluster 1 Dist]:[Cluster 3 Dist]], 0)</f>
        <v>3</v>
      </c>
      <c r="T139">
        <v>127</v>
      </c>
      <c r="U13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3.7638760287666737</v>
      </c>
      <c r="V13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2.2486551536418382</v>
      </c>
      <c r="W13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0.41981632686130671</v>
      </c>
      <c r="Z139" s="6">
        <f>MATCH(MIN(Table10[[#This Row],[Cluster 1 Dist]:[Cluster 3 Dist]]),Table10[[#This Row],[Cluster 1 Dist]:[Cluster 3 Dist]], 0)</f>
        <v>3</v>
      </c>
      <c r="AA139">
        <v>127</v>
      </c>
      <c r="AB13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3.9188763695732991</v>
      </c>
      <c r="AC13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1.4452775375317459</v>
      </c>
      <c r="AD13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0.45076773691917421</v>
      </c>
    </row>
    <row r="140" spans="1:30" x14ac:dyDescent="0.25">
      <c r="A140" s="7">
        <v>139</v>
      </c>
      <c r="B140" s="1">
        <v>6</v>
      </c>
      <c r="C140" s="1">
        <v>3</v>
      </c>
      <c r="D140" s="1">
        <v>4.8</v>
      </c>
      <c r="E140" s="8">
        <v>1.8</v>
      </c>
      <c r="J140">
        <f>MATCH(MIN(Table1[[#This Row],[Cluster 1 Dist]:[Cluster 3 Dist]]), Table1[[#This Row],[Cluster 1 Dist]:[Cluster 3 Dist]], 0)</f>
        <v>3</v>
      </c>
      <c r="K140">
        <v>128</v>
      </c>
      <c r="L14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3.9089640571384132</v>
      </c>
      <c r="M14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3.6455452267116368</v>
      </c>
      <c r="N14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1.8466185312619385</v>
      </c>
      <c r="S140" s="6">
        <f>MATCH(MIN(Table8[[#This Row],[Cluster 1 Dist]:[Cluster 3 Dist]]), Table8[[#This Row],[Cluster 1 Dist]:[Cluster 3 Dist]], 0)</f>
        <v>3</v>
      </c>
      <c r="T140">
        <v>128</v>
      </c>
      <c r="U14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3.7998028751974977</v>
      </c>
      <c r="V14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2.2846115643583707</v>
      </c>
      <c r="W14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0.39857846895983617</v>
      </c>
      <c r="Z140" s="6">
        <f>MATCH(MIN(Table10[[#This Row],[Cluster 1 Dist]:[Cluster 3 Dist]]),Table10[[#This Row],[Cluster 1 Dist]:[Cluster 3 Dist]], 0)</f>
        <v>3</v>
      </c>
      <c r="AA140">
        <v>128</v>
      </c>
      <c r="AB14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3.9495306050213106</v>
      </c>
      <c r="AC14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1.524228199758249</v>
      </c>
      <c r="AD14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0.42313734316864438</v>
      </c>
    </row>
    <row r="141" spans="1:30" x14ac:dyDescent="0.25">
      <c r="A141" s="7">
        <v>140</v>
      </c>
      <c r="B141" s="1">
        <v>6.9</v>
      </c>
      <c r="C141" s="1">
        <v>3.1</v>
      </c>
      <c r="D141" s="1">
        <v>5.4</v>
      </c>
      <c r="E141" s="8">
        <v>2.1</v>
      </c>
      <c r="J141">
        <f>MATCH(MIN(Table1[[#This Row],[Cluster 1 Dist]:[Cluster 3 Dist]]), Table1[[#This Row],[Cluster 1 Dist]:[Cluster 3 Dist]], 0)</f>
        <v>3</v>
      </c>
      <c r="K141">
        <v>129</v>
      </c>
      <c r="L14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4.7402531577965323</v>
      </c>
      <c r="M14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4.4654227123532211</v>
      </c>
      <c r="N14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1.183215956619923</v>
      </c>
      <c r="S141" s="6">
        <f>MATCH(MIN(Table8[[#This Row],[Cluster 1 Dist]:[Cluster 3 Dist]]), Table8[[#This Row],[Cluster 1 Dist]:[Cluster 3 Dist]], 0)</f>
        <v>3</v>
      </c>
      <c r="T141">
        <v>129</v>
      </c>
      <c r="U14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4.6297504087024937</v>
      </c>
      <c r="V14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3.112306218867289</v>
      </c>
      <c r="W14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0.5857905002678705</v>
      </c>
      <c r="Z141" s="6">
        <f>MATCH(MIN(Table10[[#This Row],[Cluster 1 Dist]:[Cluster 3 Dist]]),Table10[[#This Row],[Cluster 1 Dist]:[Cluster 3 Dist]], 0)</f>
        <v>3</v>
      </c>
      <c r="AA141">
        <v>129</v>
      </c>
      <c r="AB14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4.7829271372246502</v>
      </c>
      <c r="AC14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2.2800936736226052</v>
      </c>
      <c r="AD14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0.55963519604045076</v>
      </c>
    </row>
    <row r="142" spans="1:30" x14ac:dyDescent="0.25">
      <c r="A142" s="7">
        <v>141</v>
      </c>
      <c r="B142" s="1">
        <v>6.7</v>
      </c>
      <c r="C142" s="1">
        <v>3.1</v>
      </c>
      <c r="D142" s="1">
        <v>5.6</v>
      </c>
      <c r="E142" s="8">
        <v>2.4</v>
      </c>
      <c r="J142">
        <f>MATCH(MIN(Table1[[#This Row],[Cluster 1 Dist]:[Cluster 3 Dist]]), Table1[[#This Row],[Cluster 1 Dist]:[Cluster 3 Dist]], 0)</f>
        <v>3</v>
      </c>
      <c r="K142">
        <v>130</v>
      </c>
      <c r="L14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5.0019996001599205</v>
      </c>
      <c r="M14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4.6249324319388707</v>
      </c>
      <c r="N14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0.55677643628300211</v>
      </c>
      <c r="S142" s="6">
        <f>MATCH(MIN(Table8[[#This Row],[Cluster 1 Dist]:[Cluster 3 Dist]]), Table8[[#This Row],[Cluster 1 Dist]:[Cluster 3 Dist]], 0)</f>
        <v>3</v>
      </c>
      <c r="T142">
        <v>130</v>
      </c>
      <c r="U14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4.9404081132171447</v>
      </c>
      <c r="V14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3.4129825666123756</v>
      </c>
      <c r="W14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1.0463351169060269</v>
      </c>
      <c r="Z142" s="6">
        <f>MATCH(MIN(Table10[[#This Row],[Cluster 1 Dist]:[Cluster 3 Dist]]),Table10[[#This Row],[Cluster 1 Dist]:[Cluster 3 Dist]], 0)</f>
        <v>3</v>
      </c>
      <c r="AA142">
        <v>130</v>
      </c>
      <c r="AB14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5.0624097028984139</v>
      </c>
      <c r="AC14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2.7414401009616269</v>
      </c>
      <c r="AD14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1.0213674914775945</v>
      </c>
    </row>
    <row r="143" spans="1:30" x14ac:dyDescent="0.25">
      <c r="A143" s="7">
        <v>142</v>
      </c>
      <c r="B143" s="1">
        <v>6.9</v>
      </c>
      <c r="C143" s="1">
        <v>3.1</v>
      </c>
      <c r="D143" s="1">
        <v>5.0999999999999996</v>
      </c>
      <c r="E143" s="8">
        <v>2.2999999999999998</v>
      </c>
      <c r="J143">
        <f>MATCH(MIN(Table1[[#This Row],[Cluster 1 Dist]:[Cluster 3 Dist]]), Table1[[#This Row],[Cluster 1 Dist]:[Cluster 3 Dist]], 0)</f>
        <v>3</v>
      </c>
      <c r="K143">
        <v>131</v>
      </c>
      <c r="L14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5.4497706373754848</v>
      </c>
      <c r="M14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5.0803543183522146</v>
      </c>
      <c r="N14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0.26457513110645936</v>
      </c>
      <c r="S143" s="6">
        <f>MATCH(MIN(Table8[[#This Row],[Cluster 1 Dist]:[Cluster 3 Dist]]), Table8[[#This Row],[Cluster 1 Dist]:[Cluster 3 Dist]], 0)</f>
        <v>3</v>
      </c>
      <c r="T143">
        <v>131</v>
      </c>
      <c r="U14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5.3807852323286536</v>
      </c>
      <c r="V14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3.8509024916245282</v>
      </c>
      <c r="W14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1.3919181816794395</v>
      </c>
      <c r="Z143" s="6">
        <f>MATCH(MIN(Table10[[#This Row],[Cluster 1 Dist]:[Cluster 3 Dist]]),Table10[[#This Row],[Cluster 1 Dist]:[Cluster 3 Dist]], 0)</f>
        <v>3</v>
      </c>
      <c r="AA143">
        <v>131</v>
      </c>
      <c r="AB14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5.5089011608486853</v>
      </c>
      <c r="AC14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3.1253345499934428</v>
      </c>
      <c r="AD14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1.3636469543330738</v>
      </c>
    </row>
    <row r="144" spans="1:30" x14ac:dyDescent="0.25">
      <c r="A144" s="7">
        <v>143</v>
      </c>
      <c r="B144" s="1">
        <v>5.8</v>
      </c>
      <c r="C144" s="1">
        <v>2.7</v>
      </c>
      <c r="D144" s="1">
        <v>5.0999999999999996</v>
      </c>
      <c r="E144" s="8">
        <v>1.9</v>
      </c>
      <c r="J144">
        <f>MATCH(MIN(Table1[[#This Row],[Cluster 1 Dist]:[Cluster 3 Dist]]), Table1[[#This Row],[Cluster 1 Dist]:[Cluster 3 Dist]], 0)</f>
        <v>3</v>
      </c>
      <c r="K144">
        <v>132</v>
      </c>
      <c r="L14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5.9371710435189593</v>
      </c>
      <c r="M14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5.4607691765904187</v>
      </c>
      <c r="N14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1.1045361017187263</v>
      </c>
      <c r="S144" s="6">
        <f>MATCH(MIN(Table8[[#This Row],[Cluster 1 Dist]:[Cluster 3 Dist]]), Table8[[#This Row],[Cluster 1 Dist]:[Cluster 3 Dist]], 0)</f>
        <v>3</v>
      </c>
      <c r="T144">
        <v>132</v>
      </c>
      <c r="U14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5.9121302843437755</v>
      </c>
      <c r="V14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4.406410103474256</v>
      </c>
      <c r="W14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2.1451624504394795</v>
      </c>
      <c r="Z144" s="6">
        <f>MATCH(MIN(Table10[[#This Row],[Cluster 1 Dist]:[Cluster 3 Dist]]),Table10[[#This Row],[Cluster 1 Dist]:[Cluster 3 Dist]], 0)</f>
        <v>3</v>
      </c>
      <c r="AA144">
        <v>132</v>
      </c>
      <c r="AB14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5.9973987694666429</v>
      </c>
      <c r="AC14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3.8894364693850858</v>
      </c>
      <c r="AD14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2.1141846935641393</v>
      </c>
    </row>
    <row r="145" spans="1:30" x14ac:dyDescent="0.25">
      <c r="A145" s="7">
        <v>144</v>
      </c>
      <c r="B145" s="1">
        <v>6.8</v>
      </c>
      <c r="C145" s="1">
        <v>3.2</v>
      </c>
      <c r="D145" s="1">
        <v>5.9</v>
      </c>
      <c r="E145" s="8">
        <v>2.2999999999999998</v>
      </c>
      <c r="J145">
        <f>MATCH(MIN(Table1[[#This Row],[Cluster 1 Dist]:[Cluster 3 Dist]]), Table1[[#This Row],[Cluster 1 Dist]:[Cluster 3 Dist]], 0)</f>
        <v>3</v>
      </c>
      <c r="K145">
        <v>133</v>
      </c>
      <c r="L14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4.7812132351527685</v>
      </c>
      <c r="M14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4.5066617356974987</v>
      </c>
      <c r="N14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1.2124355652982139</v>
      </c>
      <c r="S145" s="6">
        <f>MATCH(MIN(Table8[[#This Row],[Cluster 1 Dist]:[Cluster 3 Dist]]), Table8[[#This Row],[Cluster 1 Dist]:[Cluster 3 Dist]], 0)</f>
        <v>3</v>
      </c>
      <c r="T145">
        <v>133</v>
      </c>
      <c r="U14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4.6693987299281714</v>
      </c>
      <c r="V14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3.1547503863221888</v>
      </c>
      <c r="W14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0.64627727774376498</v>
      </c>
      <c r="Z145" s="6">
        <f>MATCH(MIN(Table10[[#This Row],[Cluster 1 Dist]:[Cluster 3 Dist]]),Table10[[#This Row],[Cluster 1 Dist]:[Cluster 3 Dist]], 0)</f>
        <v>3</v>
      </c>
      <c r="AA145">
        <v>133</v>
      </c>
      <c r="AB14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4.8226125699666147</v>
      </c>
      <c r="AC14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2.3237767258506006</v>
      </c>
      <c r="AD14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0.62020558469057685</v>
      </c>
    </row>
    <row r="146" spans="1:30" x14ac:dyDescent="0.25">
      <c r="A146" s="7">
        <v>145</v>
      </c>
      <c r="B146" s="1">
        <v>6.7</v>
      </c>
      <c r="C146" s="1">
        <v>3.3</v>
      </c>
      <c r="D146" s="1">
        <v>5.7</v>
      </c>
      <c r="E146" s="8">
        <v>2.5</v>
      </c>
      <c r="J146">
        <f>MATCH(MIN(Table1[[#This Row],[Cluster 1 Dist]:[Cluster 3 Dist]]), Table1[[#This Row],[Cluster 1 Dist]:[Cluster 3 Dist]], 0)</f>
        <v>3</v>
      </c>
      <c r="K146">
        <v>134</v>
      </c>
      <c r="L14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4.0558599581346497</v>
      </c>
      <c r="M14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3.7894590642992827</v>
      </c>
      <c r="N14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1.5937377450509227</v>
      </c>
      <c r="S146" s="6">
        <f>MATCH(MIN(Table8[[#This Row],[Cluster 1 Dist]:[Cluster 3 Dist]]), Table8[[#This Row],[Cluster 1 Dist]:[Cluster 3 Dist]], 0)</f>
        <v>3</v>
      </c>
      <c r="T146">
        <v>134</v>
      </c>
      <c r="U14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3.9529050598386872</v>
      </c>
      <c r="V14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2.4325809339053857</v>
      </c>
      <c r="W14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0.33246272360226203</v>
      </c>
      <c r="Z146" s="6">
        <f>MATCH(MIN(Table10[[#This Row],[Cluster 1 Dist]:[Cluster 3 Dist]]),Table10[[#This Row],[Cluster 1 Dist]:[Cluster 3 Dist]], 0)</f>
        <v>3</v>
      </c>
      <c r="AA146">
        <v>134</v>
      </c>
      <c r="AB14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4.105410089138477</v>
      </c>
      <c r="AC14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1.6282043430466731</v>
      </c>
      <c r="AD14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0.3578681341328418</v>
      </c>
    </row>
    <row r="147" spans="1:30" x14ac:dyDescent="0.25">
      <c r="A147" s="7">
        <v>146</v>
      </c>
      <c r="B147" s="1">
        <v>6.7</v>
      </c>
      <c r="C147" s="1">
        <v>3</v>
      </c>
      <c r="D147" s="1">
        <v>5.2</v>
      </c>
      <c r="E147" s="8">
        <v>2.2999999999999998</v>
      </c>
      <c r="J147">
        <f>MATCH(MIN(Table1[[#This Row],[Cluster 1 Dist]:[Cluster 3 Dist]]), Table1[[#This Row],[Cluster 1 Dist]:[Cluster 3 Dist]], 0)</f>
        <v>3</v>
      </c>
      <c r="K147">
        <v>135</v>
      </c>
      <c r="L14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4.4598206241955518</v>
      </c>
      <c r="M14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4.2449970553582244</v>
      </c>
      <c r="N14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1.4764823060233403</v>
      </c>
      <c r="S147" s="6">
        <f>MATCH(MIN(Table8[[#This Row],[Cluster 1 Dist]:[Cluster 3 Dist]]), Table8[[#This Row],[Cluster 1 Dist]:[Cluster 3 Dist]], 0)</f>
        <v>3</v>
      </c>
      <c r="T147">
        <v>135</v>
      </c>
      <c r="U14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4.3384306092443996</v>
      </c>
      <c r="V14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2.8559499295330788</v>
      </c>
      <c r="W14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0.75957885305846007</v>
      </c>
      <c r="Z147" s="6">
        <f>MATCH(MIN(Table10[[#This Row],[Cluster 1 Dist]:[Cluster 3 Dist]]),Table10[[#This Row],[Cluster 1 Dist]:[Cluster 3 Dist]], 0)</f>
        <v>3</v>
      </c>
      <c r="AA147">
        <v>135</v>
      </c>
      <c r="AB14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4.506527709889288</v>
      </c>
      <c r="AC14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1.9558869668670764</v>
      </c>
      <c r="AD14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0.76223121865744536</v>
      </c>
    </row>
    <row r="148" spans="1:30" x14ac:dyDescent="0.25">
      <c r="A148" s="7">
        <v>147</v>
      </c>
      <c r="B148" s="1">
        <v>6.3</v>
      </c>
      <c r="C148" s="1">
        <v>2.5</v>
      </c>
      <c r="D148" s="1">
        <v>5</v>
      </c>
      <c r="E148" s="8">
        <v>1.9</v>
      </c>
      <c r="J148">
        <f>MATCH(MIN(Table1[[#This Row],[Cluster 1 Dist]:[Cluster 3 Dist]]), Table1[[#This Row],[Cluster 1 Dist]:[Cluster 3 Dist]], 0)</f>
        <v>3</v>
      </c>
      <c r="K148">
        <v>136</v>
      </c>
      <c r="L14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5.6999999999999993</v>
      </c>
      <c r="M14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5.2915026221291805</v>
      </c>
      <c r="N14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0.67823299831252692</v>
      </c>
      <c r="S148" s="6">
        <f>MATCH(MIN(Table8[[#This Row],[Cluster 1 Dist]:[Cluster 3 Dist]]), Table8[[#This Row],[Cluster 1 Dist]:[Cluster 3 Dist]], 0)</f>
        <v>3</v>
      </c>
      <c r="T148">
        <v>136</v>
      </c>
      <c r="U14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5.6426386961754478</v>
      </c>
      <c r="V14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4.1159992711369613</v>
      </c>
      <c r="W14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1.6911697939913792</v>
      </c>
      <c r="Z148" s="6">
        <f>MATCH(MIN(Table10[[#This Row],[Cluster 1 Dist]:[Cluster 3 Dist]]),Table10[[#This Row],[Cluster 1 Dist]:[Cluster 3 Dist]], 0)</f>
        <v>3</v>
      </c>
      <c r="AA148">
        <v>136</v>
      </c>
      <c r="AB14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5.7577766542303452</v>
      </c>
      <c r="AC14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3.4522045202135279</v>
      </c>
      <c r="AD14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1.6605233795736356</v>
      </c>
    </row>
    <row r="149" spans="1:30" x14ac:dyDescent="0.25">
      <c r="A149" s="7">
        <v>148</v>
      </c>
      <c r="B149" s="1">
        <v>6.5</v>
      </c>
      <c r="C149" s="1">
        <v>3</v>
      </c>
      <c r="D149" s="1">
        <v>5.2</v>
      </c>
      <c r="E149" s="8">
        <v>2</v>
      </c>
      <c r="J149">
        <f>MATCH(MIN(Table1[[#This Row],[Cluster 1 Dist]:[Cluster 3 Dist]]), Table1[[#This Row],[Cluster 1 Dist]:[Cluster 3 Dist]], 0)</f>
        <v>3</v>
      </c>
      <c r="K149">
        <v>137</v>
      </c>
      <c r="L14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4.8052055106935851</v>
      </c>
      <c r="M14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4.4877611344633745</v>
      </c>
      <c r="N14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1.4491376746189439</v>
      </c>
      <c r="S149" s="6">
        <f>MATCH(MIN(Table8[[#This Row],[Cluster 1 Dist]:[Cluster 3 Dist]]), Table8[[#This Row],[Cluster 1 Dist]:[Cluster 3 Dist]], 0)</f>
        <v>3</v>
      </c>
      <c r="T149">
        <v>137</v>
      </c>
      <c r="U14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4.708574710398322</v>
      </c>
      <c r="V14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3.2106774985974527</v>
      </c>
      <c r="W14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0.91433454110693224</v>
      </c>
      <c r="Z149" s="6">
        <f>MATCH(MIN(Table10[[#This Row],[Cluster 1 Dist]:[Cluster 3 Dist]]),Table10[[#This Row],[Cluster 1 Dist]:[Cluster 3 Dist]], 0)</f>
        <v>3</v>
      </c>
      <c r="AA149">
        <v>137</v>
      </c>
      <c r="AB14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4.8404123791263896</v>
      </c>
      <c r="AC14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2.5251940397267698</v>
      </c>
      <c r="AD14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0.8870457086489959</v>
      </c>
    </row>
    <row r="150" spans="1:30" x14ac:dyDescent="0.25">
      <c r="A150" s="7">
        <v>149</v>
      </c>
      <c r="B150" s="1">
        <v>6.2</v>
      </c>
      <c r="C150" s="1">
        <v>3.4</v>
      </c>
      <c r="D150" s="1">
        <v>5.4</v>
      </c>
      <c r="E150" s="8">
        <v>2.2999999999999998</v>
      </c>
      <c r="J150">
        <f>MATCH(MIN(Table1[[#This Row],[Cluster 1 Dist]:[Cluster 3 Dist]]), Table1[[#This Row],[Cluster 1 Dist]:[Cluster 3 Dist]], 0)</f>
        <v>3</v>
      </c>
      <c r="K150">
        <v>138</v>
      </c>
      <c r="L15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4.5099889135118731</v>
      </c>
      <c r="M15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4.2035699113967402</v>
      </c>
      <c r="N15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1.2206555615733699</v>
      </c>
      <c r="S150" s="6">
        <f>MATCH(MIN(Table8[[#This Row],[Cluster 1 Dist]:[Cluster 3 Dist]]), Table8[[#This Row],[Cluster 1 Dist]:[Cluster 3 Dist]], 0)</f>
        <v>3</v>
      </c>
      <c r="T150">
        <v>138</v>
      </c>
      <c r="U15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4.4159569521681989</v>
      </c>
      <c r="V15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2.8900605529988468</v>
      </c>
      <c r="W15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0.40450797356822571</v>
      </c>
      <c r="Z150" s="6">
        <f>MATCH(MIN(Table10[[#This Row],[Cluster 1 Dist]:[Cluster 3 Dist]]),Table10[[#This Row],[Cluster 1 Dist]:[Cluster 3 Dist]], 0)</f>
        <v>3</v>
      </c>
      <c r="AA150">
        <v>138</v>
      </c>
      <c r="AB15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4.5557427495415057</v>
      </c>
      <c r="AC15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2.1473354145815344</v>
      </c>
      <c r="AD15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0.37646797740722576</v>
      </c>
    </row>
    <row r="151" spans="1:30" x14ac:dyDescent="0.25">
      <c r="A151" s="9">
        <v>150</v>
      </c>
      <c r="B151" s="10">
        <v>5.9</v>
      </c>
      <c r="C151" s="10">
        <v>3</v>
      </c>
      <c r="D151" s="10">
        <v>5.0999999999999996</v>
      </c>
      <c r="E151" s="11">
        <v>1.8</v>
      </c>
      <c r="J151">
        <f>MATCH(MIN(Table1[[#This Row],[Cluster 1 Dist]:[Cluster 3 Dist]]), Table1[[#This Row],[Cluster 1 Dist]:[Cluster 3 Dist]], 0)</f>
        <v>3</v>
      </c>
      <c r="K151">
        <v>139</v>
      </c>
      <c r="L15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3.7973675092095052</v>
      </c>
      <c r="M15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3.5482389998420336</v>
      </c>
      <c r="N15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1.9874606914351789</v>
      </c>
      <c r="S151" s="6">
        <f>MATCH(MIN(Table8[[#This Row],[Cluster 1 Dist]:[Cluster 3 Dist]]), Table8[[#This Row],[Cluster 1 Dist]:[Cluster 3 Dist]], 0)</f>
        <v>3</v>
      </c>
      <c r="T151">
        <v>139</v>
      </c>
      <c r="U15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3.6831906269845702</v>
      </c>
      <c r="V15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2.1758791326725846</v>
      </c>
      <c r="W15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0.53723989118481486</v>
      </c>
      <c r="Z151" s="6">
        <f>MATCH(MIN(Table10[[#This Row],[Cluster 1 Dist]:[Cluster 3 Dist]]),Table10[[#This Row],[Cluster 1 Dist]:[Cluster 3 Dist]], 0)</f>
        <v>3</v>
      </c>
      <c r="AA151">
        <v>139</v>
      </c>
      <c r="AB15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3.8357257461919771</v>
      </c>
      <c r="AC15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1.4118327113855491</v>
      </c>
      <c r="AD15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0.56289438550459858</v>
      </c>
    </row>
    <row r="152" spans="1:30" x14ac:dyDescent="0.25">
      <c r="J152">
        <f>MATCH(MIN(Table1[[#This Row],[Cluster 1 Dist]:[Cluster 3 Dist]]), Table1[[#This Row],[Cluster 1 Dist]:[Cluster 3 Dist]], 0)</f>
        <v>3</v>
      </c>
      <c r="K152">
        <v>140</v>
      </c>
      <c r="L15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4.7063786503000378</v>
      </c>
      <c r="M15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4.3428101501216929</v>
      </c>
      <c r="N15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1.048808848170151</v>
      </c>
      <c r="S152" s="6">
        <f>MATCH(MIN(Table8[[#This Row],[Cluster 1 Dist]:[Cluster 3 Dist]]), Table8[[#This Row],[Cluster 1 Dist]:[Cluster 3 Dist]], 0)</f>
        <v>3</v>
      </c>
      <c r="T152">
        <v>140</v>
      </c>
      <c r="U15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4.6317690463854975</v>
      </c>
      <c r="V15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3.1005564016801892</v>
      </c>
      <c r="W15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0.65994807567340852</v>
      </c>
      <c r="Z152" s="6">
        <f>MATCH(MIN(Table10[[#This Row],[Cluster 1 Dist]:[Cluster 3 Dist]]),Table10[[#This Row],[Cluster 1 Dist]:[Cluster 3 Dist]], 0)</f>
        <v>3</v>
      </c>
      <c r="AA152">
        <v>140</v>
      </c>
      <c r="AB15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4.7565945801592129</v>
      </c>
      <c r="AC15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2.4326356178808859</v>
      </c>
      <c r="AD15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0.62918556839497108</v>
      </c>
    </row>
    <row r="153" spans="1:30" x14ac:dyDescent="0.25">
      <c r="J153">
        <f>MATCH(MIN(Table1[[#This Row],[Cluster 1 Dist]:[Cluster 3 Dist]]), Table1[[#This Row],[Cluster 1 Dist]:[Cluster 3 Dist]], 0)</f>
        <v>3</v>
      </c>
      <c r="K153">
        <v>141</v>
      </c>
      <c r="L153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4.9295030175464953</v>
      </c>
      <c r="M153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4.5945620030640564</v>
      </c>
      <c r="N153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1.1180339887498947</v>
      </c>
      <c r="S153" s="6">
        <f>MATCH(MIN(Table8[[#This Row],[Cluster 1 Dist]:[Cluster 3 Dist]]), Table8[[#This Row],[Cluster 1 Dist]:[Cluster 3 Dist]], 0)</f>
        <v>3</v>
      </c>
      <c r="T153">
        <v>141</v>
      </c>
      <c r="U153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4.8392666686554033</v>
      </c>
      <c r="V153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3.318049125615834</v>
      </c>
      <c r="W153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0.84490519936757846</v>
      </c>
      <c r="Z153" s="6">
        <f>MATCH(MIN(Table10[[#This Row],[Cluster 1 Dist]:[Cluster 3 Dist]]),Table10[[#This Row],[Cluster 1 Dist]:[Cluster 3 Dist]], 0)</f>
        <v>3</v>
      </c>
      <c r="AA153">
        <v>141</v>
      </c>
      <c r="AB153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4.9724834841354673</v>
      </c>
      <c r="AC153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2.5984919653189538</v>
      </c>
      <c r="AD153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0.81241665476522373</v>
      </c>
    </row>
    <row r="154" spans="1:30" x14ac:dyDescent="0.25">
      <c r="J154">
        <f>MATCH(MIN(Table1[[#This Row],[Cluster 1 Dist]:[Cluster 3 Dist]]), Table1[[#This Row],[Cluster 1 Dist]:[Cluster 3 Dist]], 0)</f>
        <v>3</v>
      </c>
      <c r="K154">
        <v>142</v>
      </c>
      <c r="L154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4.5497252664309302</v>
      </c>
      <c r="M154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4.1821047332652963</v>
      </c>
      <c r="N154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1.374772708486752</v>
      </c>
      <c r="S154" s="6">
        <f>MATCH(MIN(Table8[[#This Row],[Cluster 1 Dist]:[Cluster 3 Dist]]), Table8[[#This Row],[Cluster 1 Dist]:[Cluster 3 Dist]], 0)</f>
        <v>3</v>
      </c>
      <c r="T154">
        <v>142</v>
      </c>
      <c r="U154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4.4757585875287589</v>
      </c>
      <c r="V154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2.9604813797759308</v>
      </c>
      <c r="W154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0.73017156217157753</v>
      </c>
      <c r="Z154" s="6">
        <f>MATCH(MIN(Table10[[#This Row],[Cluster 1 Dist]:[Cluster 3 Dist]]),Table10[[#This Row],[Cluster 1 Dist]:[Cluster 3 Dist]], 0)</f>
        <v>3</v>
      </c>
      <c r="AA154">
        <v>142</v>
      </c>
      <c r="AB154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4.5973896941634171</v>
      </c>
      <c r="AC154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2.3337962503765417</v>
      </c>
      <c r="AD154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0.70935995985623135</v>
      </c>
    </row>
    <row r="155" spans="1:30" x14ac:dyDescent="0.25">
      <c r="J155">
        <f>MATCH(MIN(Table1[[#This Row],[Cluster 1 Dist]:[Cluster 3 Dist]]), Table1[[#This Row],[Cluster 1 Dist]:[Cluster 3 Dist]], 0)</f>
        <v>3</v>
      </c>
      <c r="K155">
        <v>143</v>
      </c>
      <c r="L155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4.1024382993532029</v>
      </c>
      <c r="M155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3.9166312055132275</v>
      </c>
      <c r="N155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1.9339079605813716</v>
      </c>
      <c r="S155" s="6">
        <f>MATCH(MIN(Table8[[#This Row],[Cluster 1 Dist]:[Cluster 3 Dist]]), Table8[[#This Row],[Cluster 1 Dist]:[Cluster 3 Dist]], 0)</f>
        <v>3</v>
      </c>
      <c r="T155">
        <v>143</v>
      </c>
      <c r="U155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3.9625175543611206</v>
      </c>
      <c r="V155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2.4928798607233356</v>
      </c>
      <c r="W155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0.67369488339927841</v>
      </c>
      <c r="Z155" s="6">
        <f>MATCH(MIN(Table10[[#This Row],[Cluster 1 Dist]:[Cluster 3 Dist]]),Table10[[#This Row],[Cluster 1 Dist]:[Cluster 3 Dist]], 0)</f>
        <v>3</v>
      </c>
      <c r="AA155">
        <v>143</v>
      </c>
      <c r="AB155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4.1362775535498093</v>
      </c>
      <c r="AC155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1.5779538242942781</v>
      </c>
      <c r="AD155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0.68930600763335093</v>
      </c>
    </row>
    <row r="156" spans="1:30" x14ac:dyDescent="0.25">
      <c r="J156">
        <f>MATCH(MIN(Table1[[#This Row],[Cluster 1 Dist]:[Cluster 3 Dist]]), Table1[[#This Row],[Cluster 1 Dist]:[Cluster 3 Dist]], 0)</f>
        <v>3</v>
      </c>
      <c r="K156">
        <v>144</v>
      </c>
      <c r="L156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5.1672042731055257</v>
      </c>
      <c r="M156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4.8176757881783621</v>
      </c>
      <c r="N156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0.86602540378443837</v>
      </c>
      <c r="S156" s="6">
        <f>MATCH(MIN(Table8[[#This Row],[Cluster 1 Dist]:[Cluster 3 Dist]]), Table8[[#This Row],[Cluster 1 Dist]:[Cluster 3 Dist]], 0)</f>
        <v>3</v>
      </c>
      <c r="T156">
        <v>144</v>
      </c>
      <c r="U156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5.0833724832440366</v>
      </c>
      <c r="V156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3.5552004162916053</v>
      </c>
      <c r="W156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1.0391425199994222</v>
      </c>
      <c r="Z156" s="6">
        <f>MATCH(MIN(Table10[[#This Row],[Cluster 1 Dist]:[Cluster 3 Dist]]),Table10[[#This Row],[Cluster 1 Dist]:[Cluster 3 Dist]], 0)</f>
        <v>3</v>
      </c>
      <c r="AA156">
        <v>144</v>
      </c>
      <c r="AB156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5.2125993515711526</v>
      </c>
      <c r="AC156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2.8427186604931642</v>
      </c>
      <c r="AD156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1.0041481483659405</v>
      </c>
    </row>
    <row r="157" spans="1:30" x14ac:dyDescent="0.25">
      <c r="J157">
        <f>MATCH(MIN(Table1[[#This Row],[Cluster 1 Dist]:[Cluster 3 Dist]]), Table1[[#This Row],[Cluster 1 Dist]:[Cluster 3 Dist]], 0)</f>
        <v>3</v>
      </c>
      <c r="K157">
        <v>145</v>
      </c>
      <c r="L157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5.0497524691810387</v>
      </c>
      <c r="M157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4.7</v>
      </c>
      <c r="N157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1.1704699910719623</v>
      </c>
      <c r="S157" s="6">
        <f>MATCH(MIN(Table8[[#This Row],[Cluster 1 Dist]:[Cluster 3 Dist]]), Table8[[#This Row],[Cluster 1 Dist]:[Cluster 3 Dist]], 0)</f>
        <v>3</v>
      </c>
      <c r="T157">
        <v>145</v>
      </c>
      <c r="U157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4.9644192421771054</v>
      </c>
      <c r="V157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3.4491230769573882</v>
      </c>
      <c r="W157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1.028317180878447</v>
      </c>
      <c r="Z157" s="6">
        <f>MATCH(MIN(Table10[[#This Row],[Cluster 1 Dist]:[Cluster 3 Dist]]),Table10[[#This Row],[Cluster 1 Dist]:[Cluster 3 Dist]], 0)</f>
        <v>3</v>
      </c>
      <c r="AA157">
        <v>145</v>
      </c>
      <c r="AB157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5.0908537594395709</v>
      </c>
      <c r="AC157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2.7676593489092802</v>
      </c>
      <c r="AD157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0.99548803644042594</v>
      </c>
    </row>
    <row r="158" spans="1:30" x14ac:dyDescent="0.25">
      <c r="J158">
        <f>MATCH(MIN(Table1[[#This Row],[Cluster 1 Dist]:[Cluster 3 Dist]]), Table1[[#This Row],[Cluster 1 Dist]:[Cluster 3 Dist]], 0)</f>
        <v>3</v>
      </c>
      <c r="K158">
        <v>146</v>
      </c>
      <c r="L158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4.5628938186199335</v>
      </c>
      <c r="M158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4.2296571965113205</v>
      </c>
      <c r="N158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1.3527749258468678</v>
      </c>
      <c r="S158" s="6">
        <f>MATCH(MIN(Table8[[#This Row],[Cluster 1 Dist]:[Cluster 3 Dist]]), Table8[[#This Row],[Cluster 1 Dist]:[Cluster 3 Dist]], 0)</f>
        <v>3</v>
      </c>
      <c r="T158">
        <v>146</v>
      </c>
      <c r="U158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4.4743012253955996</v>
      </c>
      <c r="V158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2.9560869405347332</v>
      </c>
      <c r="W158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0.601235264715415</v>
      </c>
      <c r="Z158" s="6">
        <f>MATCH(MIN(Table10[[#This Row],[Cluster 1 Dist]:[Cluster 3 Dist]]),Table10[[#This Row],[Cluster 1 Dist]:[Cluster 3 Dist]], 0)</f>
        <v>3</v>
      </c>
      <c r="AA158">
        <v>146</v>
      </c>
      <c r="AB158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4.6075147313926195</v>
      </c>
      <c r="AC158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2.2573200542148415</v>
      </c>
      <c r="AD158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0.57786093479686529</v>
      </c>
    </row>
    <row r="159" spans="1:30" x14ac:dyDescent="0.25">
      <c r="J159">
        <f>MATCH(MIN(Table1[[#This Row],[Cluster 1 Dist]:[Cluster 3 Dist]]), Table1[[#This Row],[Cluster 1 Dist]:[Cluster 3 Dist]], 0)</f>
        <v>3</v>
      </c>
      <c r="K159">
        <v>147</v>
      </c>
      <c r="L159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4.1701318923986088</v>
      </c>
      <c r="M159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3.9370039370059051</v>
      </c>
      <c r="N159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1.6911534525287761</v>
      </c>
      <c r="S159" s="6">
        <f>MATCH(MIN(Table8[[#This Row],[Cluster 1 Dist]:[Cluster 3 Dist]]), Table8[[#This Row],[Cluster 1 Dist]:[Cluster 3 Dist]], 0)</f>
        <v>3</v>
      </c>
      <c r="T159">
        <v>147</v>
      </c>
      <c r="U159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4.049184262874066</v>
      </c>
      <c r="V159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2.5501862677067337</v>
      </c>
      <c r="W159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0.48678540858740366</v>
      </c>
      <c r="Z159" s="6">
        <f>MATCH(MIN(Table10[[#This Row],[Cluster 1 Dist]:[Cluster 3 Dist]]),Table10[[#This Row],[Cluster 1 Dist]:[Cluster 3 Dist]], 0)</f>
        <v>3</v>
      </c>
      <c r="AA159">
        <v>147</v>
      </c>
      <c r="AB159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4.2145927442636726</v>
      </c>
      <c r="AC159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1.6626432918847571</v>
      </c>
      <c r="AD159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0.50390798759724686</v>
      </c>
    </row>
    <row r="160" spans="1:30" x14ac:dyDescent="0.25">
      <c r="J160">
        <f>MATCH(MIN(Table1[[#This Row],[Cluster 1 Dist]:[Cluster 3 Dist]]), Table1[[#This Row],[Cluster 1 Dist]:[Cluster 3 Dist]], 0)</f>
        <v>3</v>
      </c>
      <c r="K160">
        <v>148</v>
      </c>
      <c r="L160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4.3646305685590399</v>
      </c>
      <c r="M160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4.052159917870962</v>
      </c>
      <c r="N160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1.3784048752090219</v>
      </c>
      <c r="S160" s="6">
        <f>MATCH(MIN(Table8[[#This Row],[Cluster 1 Dist]:[Cluster 3 Dist]]), Table8[[#This Row],[Cluster 1 Dist]:[Cluster 3 Dist]], 0)</f>
        <v>3</v>
      </c>
      <c r="T160">
        <v>148</v>
      </c>
      <c r="U160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4.2708595178013002</v>
      </c>
      <c r="V160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2.7430730941774049</v>
      </c>
      <c r="W160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0.25505935016941383</v>
      </c>
      <c r="Z160" s="6">
        <f>MATCH(MIN(Table10[[#This Row],[Cluster 1 Dist]:[Cluster 3 Dist]]),Table10[[#This Row],[Cluster 1 Dist]:[Cluster 3 Dist]], 0)</f>
        <v>3</v>
      </c>
      <c r="AA160">
        <v>148</v>
      </c>
      <c r="AB160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4.4099877550850408</v>
      </c>
      <c r="AC160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2.0118936476321796</v>
      </c>
      <c r="AD160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0.22850808058170791</v>
      </c>
    </row>
    <row r="161" spans="10:30" x14ac:dyDescent="0.25">
      <c r="J161">
        <f>MATCH(MIN(Table1[[#This Row],[Cluster 1 Dist]:[Cluster 3 Dist]]), Table1[[#This Row],[Cluster 1 Dist]:[Cluster 3 Dist]], 0)</f>
        <v>3</v>
      </c>
      <c r="K161">
        <v>149</v>
      </c>
      <c r="L161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4.5639894828976111</v>
      </c>
      <c r="M161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4.2544094772365293</v>
      </c>
      <c r="N161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1.5874507866387537</v>
      </c>
      <c r="S161" s="6">
        <f>MATCH(MIN(Table8[[#This Row],[Cluster 1 Dist]:[Cluster 3 Dist]]), Table8[[#This Row],[Cluster 1 Dist]:[Cluster 3 Dist]], 0)</f>
        <v>3</v>
      </c>
      <c r="T161">
        <v>149</v>
      </c>
      <c r="U161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4.465790467437408</v>
      </c>
      <c r="V161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2.9716073091847117</v>
      </c>
      <c r="W161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0.7793819503233288</v>
      </c>
      <c r="Z161" s="6">
        <f>MATCH(MIN(Table10[[#This Row],[Cluster 1 Dist]:[Cluster 3 Dist]]),Table10[[#This Row],[Cluster 1 Dist]:[Cluster 3 Dist]], 0)</f>
        <v>3</v>
      </c>
      <c r="AA161">
        <v>149</v>
      </c>
      <c r="AB161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4.5983901530861866</v>
      </c>
      <c r="AC161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2.2995034353926758</v>
      </c>
      <c r="AD161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0.75806000242815874</v>
      </c>
    </row>
    <row r="162" spans="10:30" x14ac:dyDescent="0.25">
      <c r="J162">
        <f>MATCH(MIN(Table1[[#This Row],[Cluster 1 Dist]:[Cluster 3 Dist]]), Table1[[#This Row],[Cluster 1 Dist]:[Cluster 3 Dist]], 0)</f>
        <v>3</v>
      </c>
      <c r="K162" s="1">
        <v>150</v>
      </c>
      <c r="L162" s="6">
        <f>SQRT(
(VLOOKUP(Table1[[#This Row],[Index]],Iris[], 2, FALSE)-VLOOKUP(1, Table7[], 3, FALSE))^2 +
(VLOOKUP(Table1[[#This Row],[Index]],Iris[], 3, FALSE)-VLOOKUP(1, Table7[], 4,FALSE))^2+
(VLOOKUP(Table1[[#This Row],[Index]],Iris[], 4, FALSE)-VLOOKUP(1, Table7[], 5,FALSE))^2+
(VLOOKUP(Table1[[#This Row],[Index]],Iris[], 5, FALSE)-VLOOKUP(1, Table7[], 6,FALSE))^2
)</f>
        <v>4.0398019753448313</v>
      </c>
      <c r="M162" s="6">
        <f>SQRT(
(VLOOKUP(Table1[[#This Row],[Index]],Iris[], 2, FALSE)-VLOOKUP(2, Table7[], 3, FALSE))^2 +
(VLOOKUP(Table1[[#This Row],[Index]],Iris[], 3, FALSE)-VLOOKUP(2, Table7[], 4,FALSE))^2+
(VLOOKUP(Table1[[#This Row],[Index]],Iris[], 4, FALSE)-VLOOKUP(2, Table7[], 5,FALSE))^2+
(VLOOKUP(Table1[[#This Row],[Index]],Iris[], 5, FALSE)-VLOOKUP(2, Table7[], 6,FALSE))^2
)</f>
        <v>3.8065732621348558</v>
      </c>
      <c r="N162" s="6">
        <f>SQRT(
(VLOOKUP(Table1[[#This Row],[Index]],Iris[], 2, FALSE)-VLOOKUP(3, Table7[], 3, FALSE))^2 +
(VLOOKUP(Table1[[#This Row],[Index]],Iris[], 3, FALSE)-VLOOKUP(3, Table7[], 4,FALSE))^2+
(VLOOKUP(Table1[[#This Row],[Index]],Iris[], 4, FALSE)-VLOOKUP(3, Table7[], 5,FALSE))^2+
(VLOOKUP(Table1[[#This Row],[Index]],Iris[], 5, FALSE)-VLOOKUP(3, Table7[], 6,FALSE))^2
)</f>
        <v>1.8466185312619385</v>
      </c>
      <c r="S162" s="6">
        <f>MATCH(MIN(Table8[[#This Row],[Cluster 1 Dist]:[Cluster 3 Dist]]), Table8[[#This Row],[Cluster 1 Dist]:[Cluster 3 Dist]], 0)</f>
        <v>3</v>
      </c>
      <c r="T162" s="1">
        <v>150</v>
      </c>
      <c r="U162" s="6">
        <f>SQRT(
(VLOOKUP(Table8[[#This Row],[Index]],Iris[], 2, FALSE)-VLOOKUP(1, Table1__24[], 2, FALSE))^2 +
(VLOOKUP(Table8[[#This Row],[Index]],Iris[], 3, FALSE)-VLOOKUP(1, Table1__24[], 3,FALSE))^2+
(VLOOKUP(Table8[[#This Row],[Index]],Iris[], 4, FALSE)-VLOOKUP(1, Table1__24[], 4,FALSE))^2+
(VLOOKUP(Table8[[#This Row],[Index]],Iris[], 5, FALSE)-VLOOKUP(1, Table1__24[], 5,FALSE))^2
)</f>
        <v>3.9188815145576648</v>
      </c>
      <c r="V162" s="6">
        <f>SQRT(
(VLOOKUP(Table8[[#This Row],[Index]],Iris[], 2, FALSE)-VLOOKUP(2, Table1__24[], 2, FALSE))^2 +
(VLOOKUP(Table8[[#This Row],[Index]],Iris[], 3, FALSE)-VLOOKUP(2, Table1__24[], 3,FALSE))^2+
(VLOOKUP(Table8[[#This Row],[Index]],Iris[], 4, FALSE)-VLOOKUP(2, Table1__24[], 4,FALSE))^2+
(VLOOKUP(Table8[[#This Row],[Index]],Iris[], 5, FALSE)-VLOOKUP(2, Table1__24[], 5,FALSE))^2
)</f>
        <v>2.4243452724395507</v>
      </c>
      <c r="W162" s="6">
        <f>SQRT(
(VLOOKUP(Table8[[#This Row],[Index]],Iris[], 2, FALSE)-VLOOKUP(3, Table1__24[], 2, FALSE))^2 +
(VLOOKUP(Table8[[#This Row],[Index]],Iris[], 3, FALSE)-VLOOKUP(3, Table1__24[], 3,FALSE))^2+
(VLOOKUP(Table8[[#This Row],[Index]],Iris[], 4, FALSE)-VLOOKUP(3, Table1__24[], 4,FALSE))^2+
(VLOOKUP(Table8[[#This Row],[Index]],Iris[], 5, FALSE)-VLOOKUP(3, Table1__24[], 5,FALSE))^2
)</f>
        <v>0.52309339575287273</v>
      </c>
      <c r="Z162" s="6">
        <f>MATCH(MIN(Table10[[#This Row],[Cluster 1 Dist]:[Cluster 3 Dist]]),Table10[[#This Row],[Cluster 1 Dist]:[Cluster 3 Dist]], 0)</f>
        <v>3</v>
      </c>
      <c r="AA162" s="1">
        <v>150</v>
      </c>
      <c r="AB162" s="6">
        <f>SQRT(
(VLOOKUP(Table8[[#This Row],[Index]],Iris[], 2, FALSE)-VLOOKUP(1, Table8_27[], 2, FALSE))^2 +
(VLOOKUP(Table8[[#This Row],[Index]],Iris[], 3, FALSE)-VLOOKUP(1, Table8_27[], 3,FALSE))^2+
(VLOOKUP(Table8[[#This Row],[Index]],Iris[], 4, FALSE)-VLOOKUP(1, Table8_27[], 4,FALSE))^2+
(VLOOKUP(Table8[[#This Row],[Index]],Iris[], 5, FALSE)-VLOOKUP(1, Table8_27[], 5,FALSE))^2
)</f>
        <v>4.0762227613318673</v>
      </c>
      <c r="AC162">
        <f>SQRT(
(VLOOKUP(Table8[[#This Row],[Index]],Iris[], 2, FALSE)-VLOOKUP(2, Table8_27[], 2, FALSE))^2 +
(VLOOKUP(Table8[[#This Row],[Index]],Iris[], 3, FALSE)-VLOOKUP(2, Table8_27[], 3,FALSE))^2+
(VLOOKUP(Table8[[#This Row],[Index]],Iris[], 4, FALSE)-VLOOKUP(2, Table8_27[], 4,FALSE))^2+
(VLOOKUP(Table8[[#This Row],[Index]],Iris[], 5, FALSE)-VLOOKUP(2, Table8_27[], 5,FALSE))^2
)</f>
        <v>1.6169052897586125</v>
      </c>
      <c r="AD162">
        <f>SQRT(
(VLOOKUP(Table8[[#This Row],[Index]],Iris[], 2, FALSE)-VLOOKUP(3, Table8_27[], 2, FALSE))^2 +
(VLOOKUP(Table8[[#This Row],[Index]],Iris[], 3, FALSE)-VLOOKUP(3, Table8_27[], 3,FALSE))^2+
(VLOOKUP(Table8[[#This Row],[Index]],Iris[], 4, FALSE)-VLOOKUP(3, Table8_27[], 4,FALSE))^2+
(VLOOKUP(Table8[[#This Row],[Index]],Iris[], 5, FALSE)-VLOOKUP(3, Table8_27[], 5,FALSE))^2
)</f>
        <v>0.5374023713613425</v>
      </c>
    </row>
  </sheetData>
  <mergeCells count="6">
    <mergeCell ref="J10:N11"/>
    <mergeCell ref="S10:W11"/>
    <mergeCell ref="Z1:AD1"/>
    <mergeCell ref="S1:W1"/>
    <mergeCell ref="Z10:AD11"/>
    <mergeCell ref="J1:O1"/>
  </mergeCell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c o k d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c o k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J H V d e v Y j v 9 Q E A A O Y K A A A T A B w A R m 9 y b X V s Y X M v U 2 V j d G l v b j E u b S C i G A A o o B Q A A A A A A A A A A A A A A A A A A A A A A A A A A A D t V F 1 r 2 z A U f Q / k P w j 1 x Q Z j a F f G o P S h u G V k 6 8 r W B v o Q Q l H i u 0 R U l o w k t x k m / 3 2 S l c T y R 5 u 1 9 G W Q v D j c j 3 P v O T p c B X N N B U d 3 7 n t 8 N h w M B 2 p J J K R o J K l C 5 4 i B H g 6 Q + d 2 J Q s 7 B R K 5 W c 2 B x U k g J X N 8 L + T g T 4 j E I y 8 k N y e A c 2 z 4 8 X U 8 S w b U p m E a u / Q g n S 8 I X B n j 8 J w d s c M Z k x i A e S 8 L V b y G z R L A i 4 z a p A j c r K k s 8 4 i m s c I R G X H 8 + j W 1 2 H a E S K 8 g J e 2 D A F 3 p p s t r E E S + y G U g v / U z T 3 m w O + r V m l + 5 r X o f D A e W 9 f H z l K m J f 3 q O d 6 / w 4 9 R J W K A 0 S X S h F F z w z g F 0 p X 1 B 4 2 3 q M L q n S P T J t C 0 7 2 F X z q K 1 i H O 2 Y / Q F p i v w q Q F F T N 7 Q Z M e / p N U B 6 0 6 N d r m 0 H W b 4 2 A c 2 C E b O d 3 y t N 4 x D n I e t 7 V K i e m 1 j m 8 H u f C 1 X 8 n Z t B Z r c b u O L B l u b b H G q Z y s h u g u A 3 i B X d I V a w N 5 w U 3 m D W / W 8 j E k 9 n a s f A Y u s Q m H L S F i G o r d B + / + 9 r t 5 / U W + C p F k R v Y W / H s T a + i Q X c 9 3 y q e T 6 1 I J b 5 4 A k k W Y A 6 U 0 Q T t + A O Z L 9 G 1 G R t v C o J J R 8 9 p u H M c Y 3 Y D 3 5 t N 3 K 3 W r 8 N W V f + E + t M + D L r e t 6 3 / q G / A v d + z r W e L F 1 G b l 6 z x Y P 4 l O 9 p c J B S c h P h w 0 A 4 H 7 X D Q D g f t v z t o f w F Q S w E C L Q A U A A I A C A B y i R 1 X r 9 r s P a Q A A A D 2 A A A A E g A A A A A A A A A A A A A A A A A A A A A A Q 2 9 u Z m l n L 1 B h Y 2 t h Z 2 U u e G 1 s U E s B A i 0 A F A A C A A g A c o k d V w / K 6 a u k A A A A 6 Q A A A B M A A A A A A A A A A A A A A A A A 8 A A A A F t D b 2 5 0 Z W 5 0 X 1 R 5 c G V z X S 5 4 b W x Q S w E C L Q A U A A I A C A B y i R 1 X X r 2 I 7 / U B A A D m C g A A E w A A A A A A A A A A A A A A A A D h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I Q A A A A A A A K g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m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V Q x N j o y M T o 1 N S 4 w M T Y 5 M j U 4 W i I g L z 4 8 R W 5 0 c n k g V H l w Z T 0 i R m l s b E N v b H V t b l R 5 c G V z I i B W Y W x 1 Z T 0 i c 0 F 3 V U Z C U V U 9 I i A v P j x F b n R y e S B U e X B l P S J G a W x s Q 2 9 s d W 1 u T m F t Z X M i I F Z h b H V l P S J z W y Z x d W 9 0 O 0 l u Z G V 4 J n F 1 b 3 Q 7 L C Z x d W 9 0 O 3 N l c G F s X 2 x l b m d 0 a C Z x d W 9 0 O y w m c X V v d D t z Z X B h b F 9 3 a W R 0 a C Z x d W 9 0 O y w m c X V v d D t w Z X R h b F 9 s Z W 5 n d G g m c X V v d D s s J n F 1 b 3 Q 7 c G V 0 Y W x f d 2 l k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l z L 0 F 1 d G 9 S Z W 1 v d m V k Q 2 9 s d W 1 u c z E u e 0 l u Z G V 4 L D B 9 J n F 1 b 3 Q 7 L C Z x d W 9 0 O 1 N l Y 3 R p b 2 4 x L 0 l y a X M v Q X V 0 b 1 J l b W 9 2 Z W R D b 2 x 1 b W 5 z M S 5 7 c 2 V w Y W x f b G V u Z 3 R o L D F 9 J n F 1 b 3 Q 7 L C Z x d W 9 0 O 1 N l Y 3 R p b 2 4 x L 0 l y a X M v Q X V 0 b 1 J l b W 9 2 Z W R D b 2 x 1 b W 5 z M S 5 7 c 2 V w Y W x f d 2 l k d G g s M n 0 m c X V v d D s s J n F 1 b 3 Q 7 U 2 V j d G l v b j E v S X J p c y 9 B d X R v U m V t b 3 Z l Z E N v b H V t b n M x L n t w Z X R h b F 9 s Z W 5 n d G g s M 3 0 m c X V v d D s s J n F 1 b 3 Q 7 U 2 V j d G l v b j E v S X J p c y 9 B d X R v U m V t b 3 Z l Z E N v b H V t b n M x L n t w Z X R h b F 9 3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c m l z L 0 F 1 d G 9 S Z W 1 v d m V k Q 2 9 s d W 1 u c z E u e 0 l u Z G V 4 L D B 9 J n F 1 b 3 Q 7 L C Z x d W 9 0 O 1 N l Y 3 R p b 2 4 x L 0 l y a X M v Q X V 0 b 1 J l b W 9 2 Z W R D b 2 x 1 b W 5 z M S 5 7 c 2 V w Y W x f b G V u Z 3 R o L D F 9 J n F 1 b 3 Q 7 L C Z x d W 9 0 O 1 N l Y 3 R p b 2 4 x L 0 l y a X M v Q X V 0 b 1 J l b W 9 2 Z W R D b 2 x 1 b W 5 z M S 5 7 c 2 V w Y W x f d 2 l k d G g s M n 0 m c X V v d D s s J n F 1 b 3 Q 7 U 2 V j d G l v b j E v S X J p c y 9 B d X R v U m V t b 3 Z l Z E N v b H V t b n M x L n t w Z X R h b F 9 s Z W 5 n d G g s M 3 0 m c X V v d D s s J n F 1 b 3 Q 7 U 2 V j d G l v b j E v S X J p c y 9 B d X R v U m V t b 3 Z l Z E N v b H V t b n M x L n t w Z X R h b F 9 3 a W R 0 a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X J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O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l U M T A 6 M T A 6 N T E u O T k 5 O D k z N F o i I C 8 + P E V u d H J 5 I F R 5 c G U 9 I k Z p b G x D b 2 x 1 b W 5 U e X B l c y I g V m F s d W U 9 I n N B d 1 V G Q l F V P S I g L z 4 8 R W 5 0 c n k g V H l w Z T 0 i R m l s b E N v b H V t b k 5 h b W V z I i B W Y W x 1 Z T 0 i c 1 s m c X V v d D t D b H V z d G V y I E F z c 2 l n b m 1 l b n Q m c X V v d D s s J n F 1 b 3 Q 7 Q X Z l c m F n Z S B T Z X B h b C B s Z W 5 n d G g m c X V v d D s s J n F 1 b 3 Q 7 Q X Z l c m F n Z S B T Z X B h b C B 3 a W R 0 a C Z x d W 9 0 O y w m c X V v d D t B d m V y Y W d l I F B l d G F s I E x l b m d 0 a C Z x d W 9 0 O y w m c X V v d D t B d m V y Y W d l I F B l d G F s I F d p Z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4 L 0 F 1 d G 9 S Z W 1 v d m V k Q 2 9 s d W 1 u c z E u e 0 N s d X N 0 Z X I g Q X N z a W d u b W V u d C w w f S Z x d W 9 0 O y w m c X V v d D t T Z W N 0 a W 9 u M S 9 U Y W J s Z T g v Q X V 0 b 1 J l b W 9 2 Z W R D b 2 x 1 b W 5 z M S 5 7 Q X Z l c m F n Z S B T Z X B h b C B s Z W 5 n d G g s M X 0 m c X V v d D s s J n F 1 b 3 Q 7 U 2 V j d G l v b j E v V G F i b G U 4 L 0 F 1 d G 9 S Z W 1 v d m V k Q 2 9 s d W 1 u c z E u e 0 F 2 Z X J h Z 2 U g U 2 V w Y W w g d 2 l k d G g s M n 0 m c X V v d D s s J n F 1 b 3 Q 7 U 2 V j d G l v b j E v V G F i b G U 4 L 0 F 1 d G 9 S Z W 1 v d m V k Q 2 9 s d W 1 u c z E u e 0 F 2 Z X J h Z 2 U g U G V 0 Y W w g T G V u Z 3 R o L D N 9 J n F 1 b 3 Q 7 L C Z x d W 9 0 O 1 N l Y 3 R p b 2 4 x L 1 R h Y m x l O C 9 B d X R v U m V t b 3 Z l Z E N v b H V t b n M x L n t B d m V y Y W d l I F B l d G F s I F d p Z H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O C 9 B d X R v U m V t b 3 Z l Z E N v b H V t b n M x L n t D b H V z d G V y I E F z c 2 l n b m 1 l b n Q s M H 0 m c X V v d D s s J n F 1 b 3 Q 7 U 2 V j d G l v b j E v V G F i b G U 4 L 0 F 1 d G 9 S Z W 1 v d m V k Q 2 9 s d W 1 u c z E u e 0 F 2 Z X J h Z 2 U g U 2 V w Y W w g b G V u Z 3 R o L D F 9 J n F 1 b 3 Q 7 L C Z x d W 9 0 O 1 N l Y 3 R p b 2 4 x L 1 R h Y m x l O C 9 B d X R v U m V t b 3 Z l Z E N v b H V t b n M x L n t B d m V y Y W d l I F N l c G F s I H d p Z H R o L D J 9 J n F 1 b 3 Q 7 L C Z x d W 9 0 O 1 N l Y 3 R p b 2 4 x L 1 R h Y m x l O C 9 B d X R v U m V t b 3 Z l Z E N v b H V t b n M x L n t B d m V y Y W d l I F B l d G F s I E x l b m d 0 a C w z f S Z x d W 9 0 O y w m c X V v d D t T Z W N 0 a W 9 u M S 9 U Y W J s Z T g v Q X V 0 b 1 J l b W 9 2 Z W R D b 2 x 1 b W 5 z M S 5 7 Q X Z l c m F n Z S B Q Z X R h b C B X a W R 0 a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V 4 c G F u Z G V k J T I w S X J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h f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5 V D E w O j E w O j U x L j k 5 O T g 5 M z R a I i A v P j x F b n R y e S B U e X B l P S J G a W x s Q 2 9 s d W 1 u V H l w Z X M i I F Z h b H V l P S J z Q X d V R k J R V T 0 i I C 8 + P E V u d H J 5 I F R 5 c G U 9 I k Z p b G x D b 2 x 1 b W 5 O Y W 1 l c y I g V m F s d W U 9 I n N b J n F 1 b 3 Q 7 Q 2 x 1 c 3 R l c i B B c 3 N p Z 2 5 t Z W 5 0 J n F 1 b 3 Q 7 L C Z x d W 9 0 O 0 F 2 Z X J h Z 2 U g U 2 V w Y W w g b G V u Z 3 R o J n F 1 b 3 Q 7 L C Z x d W 9 0 O 0 F 2 Z X J h Z 2 U g U 2 V w Y W w g d 2 l k d G g m c X V v d D s s J n F 1 b 3 Q 7 Q X Z l c m F n Z S B Q Z X R h b C B M Z W 5 n d G g m c X V v d D s s J n F 1 b 3 Q 7 Q X Z l c m F n Z S B Q Z X R h b C B X a W R 0 a C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g v Q X V 0 b 1 J l b W 9 2 Z W R D b 2 x 1 b W 5 z M S 5 7 Q 2 x 1 c 3 R l c i B B c 3 N p Z 2 5 t Z W 5 0 L D B 9 J n F 1 b 3 Q 7 L C Z x d W 9 0 O 1 N l Y 3 R p b 2 4 x L 1 R h Y m x l O C 9 B d X R v U m V t b 3 Z l Z E N v b H V t b n M x L n t B d m V y Y W d l I F N l c G F s I G x l b m d 0 a C w x f S Z x d W 9 0 O y w m c X V v d D t T Z W N 0 a W 9 u M S 9 U Y W J s Z T g v Q X V 0 b 1 J l b W 9 2 Z W R D b 2 x 1 b W 5 z M S 5 7 Q X Z l c m F n Z S B T Z X B h b C B 3 a W R 0 a C w y f S Z x d W 9 0 O y w m c X V v d D t T Z W N 0 a W 9 u M S 9 U Y W J s Z T g v Q X V 0 b 1 J l b W 9 2 Z W R D b 2 x 1 b W 5 z M S 5 7 Q X Z l c m F n Z S B Q Z X R h b C B M Z W 5 n d G g s M 3 0 m c X V v d D s s J n F 1 b 3 Q 7 U 2 V j d G l v b j E v V G F i b G U 4 L 0 F 1 d G 9 S Z W 1 v d m V k Q 2 9 s d W 1 u c z E u e 0 F 2 Z X J h Z 2 U g U G V 0 Y W w g V 2 l k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4 L 0 F 1 d G 9 S Z W 1 v d m V k Q 2 9 s d W 1 u c z E u e 0 N s d X N 0 Z X I g Q X N z a W d u b W V u d C w w f S Z x d W 9 0 O y w m c X V v d D t T Z W N 0 a W 9 u M S 9 U Y W J s Z T g v Q X V 0 b 1 J l b W 9 2 Z W R D b 2 x 1 b W 5 z M S 5 7 Q X Z l c m F n Z S B T Z X B h b C B s Z W 5 n d G g s M X 0 m c X V v d D s s J n F 1 b 3 Q 7 U 2 V j d G l v b j E v V G F i b G U 4 L 0 F 1 d G 9 S Z W 1 v d m V k Q 2 9 s d W 1 u c z E u e 0 F 2 Z X J h Z 2 U g U 2 V w Y W w g d 2 l k d G g s M n 0 m c X V v d D s s J n F 1 b 3 Q 7 U 2 V j d G l v b j E v V G F i b G U 4 L 0 F 1 d G 9 S Z W 1 v d m V k Q 2 9 s d W 1 u c z E u e 0 F 2 Z X J h Z 2 U g U G V 0 Y W w g T G V u Z 3 R o L D N 9 J n F 1 b 3 Q 7 L C Z x d W 9 0 O 1 N l Y 3 R p b 2 4 x L 1 R h Y m x l O C 9 B d X R v U m V t b 3 Z l Z E N v b H V t b n M x L n t B d m V y Y W d l I F B l d G F s I F d p Z H R o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J T I w K D I p L 0 V 4 c G F u Z G V k J T I w S X J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S 9 H c m 9 1 c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D a / i X x 8 t Q o t R m U V 2 I B + 2 A A A A A A I A A A A A A B B m A A A A A Q A A I A A A A L 8 k x F R g R u N z B F U I q U h m P o W o p G S V R r t G R / V s l h R G + K u q A A A A A A 6 A A A A A A g A A I A A A A N s 6 6 x S 6 B q D y c g l r 2 k R M R b A E U v k 1 i b A l p N Y a x V Y U 0 V M 3 U A A A A P / r S u 2 n G 2 8 d g g K i J 5 O X c / J L k a Q n l M 7 Z 5 f B W 7 n j S i a U B o V I E K r h H j p L s m q o G 6 2 1 o f x S Q o b 1 O 4 I h Z 3 r E 1 / H C 8 4 e r R E 5 e h R W c 0 m g 5 h x N Z U f y f N Q A A A A M g 6 V 6 Y Q v 7 7 s / 5 0 1 n y o d r h h I F 1 k Q I 3 m 2 N v h W v 2 w R u H + w C j l G 7 Q k m c x S z R m t 7 z S i + 0 v R E + X Y b a 7 g J R O 3 T / 7 5 0 t Q 8 = < / D a t a M a s h u p > 
</file>

<file path=customXml/itemProps1.xml><?xml version="1.0" encoding="utf-8"?>
<ds:datastoreItem xmlns:ds="http://schemas.openxmlformats.org/officeDocument/2006/customXml" ds:itemID="{435B7483-D830-4700-A516-4C842CF0A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 (2)</vt:lpstr>
      <vt:lpstr>Table8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</dc:creator>
  <cp:lastModifiedBy>FF</cp:lastModifiedBy>
  <dcterms:created xsi:type="dcterms:W3CDTF">2023-07-15T15:58:55Z</dcterms:created>
  <dcterms:modified xsi:type="dcterms:W3CDTF">2023-08-31T10:58:06Z</dcterms:modified>
</cp:coreProperties>
</file>