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vinicius/Downloads/"/>
    </mc:Choice>
  </mc:AlternateContent>
  <xr:revisionPtr revIDLastSave="0" documentId="13_ncr:1_{D2B9CDED-A853-5440-B0A6-D81B16B8AE06}" xr6:coauthVersionLast="47" xr6:coauthVersionMax="47" xr10:uidLastSave="{00000000-0000-0000-0000-000000000000}"/>
  <bookViews>
    <workbookView xWindow="28800" yWindow="-3600" windowWidth="38400" windowHeight="21600" activeTab="2" xr2:uid="{00000000-000D-0000-FFFF-FFFF00000000}"/>
  </bookViews>
  <sheets>
    <sheet name="Inv Leontief" sheetId="2" r:id="rId1"/>
    <sheet name="Usos e Rec Setor X Setor" sheetId="1" r:id="rId2"/>
    <sheet name="MI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F64" i="4" l="1"/>
  <c r="BN64" i="4"/>
  <c r="BM64" i="4"/>
  <c r="BL64" i="4"/>
  <c r="BK64" i="4"/>
  <c r="BJ64" i="4"/>
  <c r="BI64" i="4"/>
  <c r="BH64" i="4"/>
  <c r="BG64" i="4"/>
  <c r="BF79" i="4"/>
  <c r="BF78" i="4"/>
  <c r="BF77" i="4"/>
  <c r="BF76" i="4"/>
  <c r="BF75" i="4"/>
  <c r="BF74" i="4"/>
  <c r="BF73" i="4"/>
  <c r="BF72" i="4"/>
  <c r="BF71" i="4"/>
  <c r="BF70" i="4"/>
  <c r="BF69" i="4"/>
  <c r="BF68" i="4"/>
  <c r="BF67" i="4"/>
  <c r="BF66" i="4"/>
  <c r="BF65" i="4"/>
  <c r="BB64" i="4"/>
  <c r="AX64" i="4"/>
  <c r="AT64" i="4"/>
  <c r="AP64" i="4"/>
  <c r="AL64" i="4"/>
  <c r="AH64" i="4"/>
  <c r="AD64" i="4"/>
  <c r="Z64" i="4"/>
  <c r="V64" i="4"/>
  <c r="R64" i="4"/>
  <c r="N64" i="4"/>
  <c r="J64" i="4"/>
  <c r="F64" i="4"/>
  <c r="B64" i="4"/>
  <c r="BF63" i="4"/>
  <c r="BF62" i="4"/>
  <c r="BF61" i="4"/>
  <c r="BF60" i="4"/>
  <c r="BF59" i="4"/>
  <c r="BN58" i="4"/>
  <c r="BM58" i="4"/>
  <c r="BL58" i="4"/>
  <c r="BK58" i="4"/>
  <c r="BJ58" i="4"/>
  <c r="BI58" i="4"/>
  <c r="BH58" i="4"/>
  <c r="BG58" i="4"/>
  <c r="BE58" i="4"/>
  <c r="BE64" i="4" s="1"/>
  <c r="BD58" i="4"/>
  <c r="BD64" i="4" s="1"/>
  <c r="BC58" i="4"/>
  <c r="BC64" i="4" s="1"/>
  <c r="BB58" i="4"/>
  <c r="BA58" i="4"/>
  <c r="BA64" i="4" s="1"/>
  <c r="AZ58" i="4"/>
  <c r="AZ64" i="4" s="1"/>
  <c r="AY58" i="4"/>
  <c r="AY64" i="4" s="1"/>
  <c r="AX58" i="4"/>
  <c r="AW58" i="4"/>
  <c r="AW64" i="4" s="1"/>
  <c r="AV58" i="4"/>
  <c r="AV64" i="4" s="1"/>
  <c r="AU58" i="4"/>
  <c r="AU64" i="4" s="1"/>
  <c r="AT58" i="4"/>
  <c r="AS58" i="4"/>
  <c r="AS64" i="4" s="1"/>
  <c r="AR58" i="4"/>
  <c r="AR64" i="4" s="1"/>
  <c r="AQ58" i="4"/>
  <c r="AQ64" i="4" s="1"/>
  <c r="AP58" i="4"/>
  <c r="AO58" i="4"/>
  <c r="AO64" i="4" s="1"/>
  <c r="AN58" i="4"/>
  <c r="AN64" i="4" s="1"/>
  <c r="AM58" i="4"/>
  <c r="AM64" i="4" s="1"/>
  <c r="AL58" i="4"/>
  <c r="AK58" i="4"/>
  <c r="AK64" i="4" s="1"/>
  <c r="AJ58" i="4"/>
  <c r="AJ64" i="4" s="1"/>
  <c r="AI58" i="4"/>
  <c r="AI64" i="4" s="1"/>
  <c r="AH58" i="4"/>
  <c r="AG58" i="4"/>
  <c r="AG64" i="4" s="1"/>
  <c r="AF58" i="4"/>
  <c r="AF64" i="4" s="1"/>
  <c r="AE58" i="4"/>
  <c r="AE64" i="4" s="1"/>
  <c r="AD58" i="4"/>
  <c r="AC58" i="4"/>
  <c r="AC64" i="4" s="1"/>
  <c r="AB58" i="4"/>
  <c r="AB64" i="4" s="1"/>
  <c r="AA58" i="4"/>
  <c r="AA64" i="4" s="1"/>
  <c r="Z58" i="4"/>
  <c r="Y58" i="4"/>
  <c r="Y64" i="4" s="1"/>
  <c r="X58" i="4"/>
  <c r="X64" i="4" s="1"/>
  <c r="W58" i="4"/>
  <c r="W64" i="4" s="1"/>
  <c r="V58" i="4"/>
  <c r="U58" i="4"/>
  <c r="U64" i="4" s="1"/>
  <c r="T58" i="4"/>
  <c r="T64" i="4" s="1"/>
  <c r="S58" i="4"/>
  <c r="S64" i="4" s="1"/>
  <c r="R58" i="4"/>
  <c r="Q58" i="4"/>
  <c r="Q64" i="4" s="1"/>
  <c r="P58" i="4"/>
  <c r="P64" i="4" s="1"/>
  <c r="O58" i="4"/>
  <c r="O64" i="4" s="1"/>
  <c r="N58" i="4"/>
  <c r="M58" i="4"/>
  <c r="M64" i="4" s="1"/>
  <c r="L58" i="4"/>
  <c r="L64" i="4" s="1"/>
  <c r="K58" i="4"/>
  <c r="K64" i="4" s="1"/>
  <c r="J58" i="4"/>
  <c r="I58" i="4"/>
  <c r="I64" i="4" s="1"/>
  <c r="H58" i="4"/>
  <c r="H64" i="4" s="1"/>
  <c r="G58" i="4"/>
  <c r="G64" i="4" s="1"/>
  <c r="F58" i="4"/>
  <c r="E58" i="4"/>
  <c r="E64" i="4" s="1"/>
  <c r="D58" i="4"/>
  <c r="D64" i="4" s="1"/>
  <c r="C58" i="4"/>
  <c r="C64" i="4" s="1"/>
  <c r="B58" i="4"/>
  <c r="BF58" i="4" s="1"/>
  <c r="BF57" i="4"/>
  <c r="BF56" i="4"/>
  <c r="BF55" i="4"/>
  <c r="BF54" i="4"/>
  <c r="BF53" i="4"/>
  <c r="BF52" i="4"/>
  <c r="BF51" i="4"/>
  <c r="BF50" i="4"/>
  <c r="BF49" i="4"/>
  <c r="BF48" i="4"/>
  <c r="BF47" i="4"/>
  <c r="BF46" i="4"/>
  <c r="BF45" i="4"/>
  <c r="BF44" i="4"/>
  <c r="BF43" i="4"/>
  <c r="BF42" i="4"/>
  <c r="BF41" i="4"/>
  <c r="BF40" i="4"/>
  <c r="BF39" i="4"/>
  <c r="BF38" i="4"/>
  <c r="BF37" i="4"/>
  <c r="BF36" i="4"/>
  <c r="BF35" i="4"/>
  <c r="BF34" i="4"/>
  <c r="BF33" i="4"/>
  <c r="BF32" i="4"/>
  <c r="BF31" i="4"/>
  <c r="BF30" i="4"/>
  <c r="BF29" i="4"/>
  <c r="BF28" i="4"/>
  <c r="BF27" i="4"/>
  <c r="BF26" i="4"/>
  <c r="BF25" i="4"/>
  <c r="BF24" i="4"/>
  <c r="BF23" i="4"/>
  <c r="BF22" i="4"/>
  <c r="BF21" i="4"/>
  <c r="BF20" i="4"/>
  <c r="BF19" i="4"/>
  <c r="BF18" i="4"/>
  <c r="BF17" i="4"/>
  <c r="BF16" i="4"/>
  <c r="BF15" i="4"/>
  <c r="BF14" i="4"/>
  <c r="BF13" i="4"/>
  <c r="BF12" i="4"/>
  <c r="BF11" i="4"/>
  <c r="BF10" i="4"/>
  <c r="BF9" i="4"/>
  <c r="BF8" i="4"/>
  <c r="BF7" i="4"/>
  <c r="BF6" i="4"/>
  <c r="BF5" i="4"/>
  <c r="BF4" i="4"/>
  <c r="BF3" i="4"/>
  <c r="BF2" i="4"/>
  <c r="CJ63" i="1" l="1"/>
  <c r="CJ62" i="1"/>
  <c r="CJ60" i="1"/>
  <c r="CJ59" i="1"/>
  <c r="CJ58" i="1"/>
  <c r="CJ57" i="1"/>
  <c r="CJ56" i="1"/>
  <c r="CJ55" i="1"/>
  <c r="CJ54" i="1"/>
  <c r="CJ53" i="1"/>
  <c r="CJ52" i="1"/>
  <c r="CJ51" i="1"/>
  <c r="CJ50" i="1"/>
  <c r="CJ49" i="1"/>
  <c r="CJ48" i="1"/>
  <c r="CJ47" i="1"/>
  <c r="CJ46" i="1"/>
  <c r="CJ45" i="1"/>
  <c r="CJ44" i="1"/>
  <c r="CJ43" i="1"/>
  <c r="CJ42" i="1"/>
  <c r="CJ41" i="1"/>
  <c r="CJ40" i="1"/>
  <c r="CJ39" i="1"/>
  <c r="CJ38" i="1"/>
  <c r="CJ37" i="1"/>
  <c r="CJ36" i="1"/>
  <c r="CJ35" i="1"/>
  <c r="CJ34" i="1"/>
  <c r="CJ33" i="1"/>
  <c r="CJ32" i="1"/>
  <c r="CJ31" i="1"/>
  <c r="CJ30" i="1"/>
  <c r="CJ29" i="1"/>
  <c r="CJ28" i="1"/>
  <c r="CJ27" i="1"/>
  <c r="CJ26" i="1"/>
  <c r="CJ25" i="1"/>
  <c r="CJ24" i="1"/>
  <c r="CJ23" i="1"/>
  <c r="CJ22" i="1"/>
  <c r="CJ21" i="1"/>
  <c r="CJ20" i="1"/>
  <c r="CJ19" i="1"/>
  <c r="CJ18" i="1"/>
  <c r="CJ17" i="1"/>
  <c r="CJ16" i="1"/>
  <c r="CJ15" i="1"/>
  <c r="CJ14" i="1"/>
  <c r="CJ13" i="1"/>
  <c r="CJ12" i="1"/>
  <c r="CJ11" i="1"/>
  <c r="CJ10" i="1"/>
  <c r="CJ9" i="1"/>
  <c r="CJ8" i="1"/>
  <c r="CJ7" i="1"/>
  <c r="CJ6" i="1"/>
  <c r="CJ5" i="1"/>
  <c r="CH5" i="1" a="1"/>
  <c r="CH5" i="1" s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F63" i="1"/>
  <c r="CF5" i="1" a="1"/>
  <c r="CF5" i="1" s="1"/>
  <c r="CF62" i="1" s="1"/>
  <c r="CE62" i="1"/>
  <c r="CD62" i="1"/>
  <c r="CE60" i="1"/>
  <c r="CE59" i="1"/>
  <c r="CE58" i="1"/>
  <c r="CE57" i="1"/>
  <c r="CE56" i="1"/>
  <c r="CE55" i="1"/>
  <c r="CE54" i="1"/>
  <c r="CE53" i="1"/>
  <c r="CE52" i="1"/>
  <c r="CE51" i="1"/>
  <c r="CE50" i="1"/>
  <c r="CE49" i="1"/>
  <c r="CE48" i="1"/>
  <c r="CE47" i="1"/>
  <c r="CE46" i="1"/>
  <c r="CE45" i="1"/>
  <c r="CE44" i="1"/>
  <c r="CE43" i="1"/>
  <c r="CE42" i="1"/>
  <c r="CE41" i="1"/>
  <c r="CE40" i="1"/>
  <c r="CE39" i="1"/>
  <c r="CE38" i="1"/>
  <c r="CE37" i="1"/>
  <c r="CE36" i="1"/>
  <c r="CE35" i="1"/>
  <c r="CE34" i="1"/>
  <c r="CE33" i="1"/>
  <c r="CE32" i="1"/>
  <c r="CE31" i="1"/>
  <c r="CE30" i="1"/>
  <c r="CE29" i="1"/>
  <c r="CE28" i="1"/>
  <c r="CE27" i="1"/>
  <c r="CE26" i="1"/>
  <c r="CE25" i="1"/>
  <c r="CE24" i="1"/>
  <c r="CE23" i="1"/>
  <c r="CE22" i="1"/>
  <c r="CE21" i="1"/>
  <c r="CE20" i="1"/>
  <c r="CE19" i="1"/>
  <c r="CE18" i="1"/>
  <c r="CE17" i="1"/>
  <c r="CE16" i="1"/>
  <c r="CE15" i="1"/>
  <c r="CE14" i="1"/>
  <c r="CE13" i="1"/>
  <c r="CE12" i="1"/>
  <c r="CE11" i="1"/>
  <c r="CE10" i="1"/>
  <c r="CE9" i="1"/>
  <c r="CE8" i="1"/>
  <c r="CE7" i="1"/>
  <c r="CE6" i="1"/>
  <c r="CE5" i="1"/>
  <c r="CD5" i="1"/>
  <c r="CB6" i="1"/>
  <c r="CD6" i="1"/>
  <c r="CD7" i="1"/>
  <c r="CD8" i="1"/>
  <c r="CD9" i="1"/>
  <c r="CD10" i="1"/>
  <c r="CD11" i="1"/>
  <c r="CD12" i="1"/>
  <c r="CD13" i="1"/>
  <c r="CD14" i="1"/>
  <c r="CD15" i="1"/>
  <c r="CD16" i="1"/>
  <c r="CD17" i="1"/>
  <c r="CD18" i="1"/>
  <c r="CD19" i="1"/>
  <c r="CD20" i="1"/>
  <c r="CD21" i="1"/>
  <c r="CD22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A64" i="1"/>
  <c r="CA63" i="1"/>
  <c r="CB7" i="1"/>
  <c r="CB8" i="1"/>
  <c r="CB9" i="1"/>
  <c r="CB10" i="1"/>
  <c r="CB11" i="1"/>
  <c r="CB12" i="1"/>
  <c r="CB13" i="1"/>
  <c r="CB14" i="1"/>
  <c r="CB15" i="1"/>
  <c r="CB16" i="1"/>
  <c r="CB17" i="1"/>
  <c r="CB18" i="1"/>
  <c r="CB19" i="1"/>
  <c r="CB20" i="1"/>
  <c r="CB21" i="1"/>
  <c r="CB22" i="1"/>
  <c r="CB23" i="1"/>
  <c r="CB24" i="1"/>
  <c r="CB25" i="1"/>
  <c r="CB26" i="1"/>
  <c r="CB27" i="1"/>
  <c r="CB28" i="1"/>
  <c r="CB29" i="1"/>
  <c r="CB30" i="1"/>
  <c r="CB31" i="1"/>
  <c r="CB32" i="1"/>
  <c r="CB33" i="1"/>
  <c r="CB34" i="1"/>
  <c r="CB35" i="1"/>
  <c r="CB36" i="1"/>
  <c r="CB37" i="1"/>
  <c r="CB38" i="1"/>
  <c r="CB39" i="1"/>
  <c r="CB40" i="1"/>
  <c r="CB41" i="1"/>
  <c r="CB42" i="1"/>
  <c r="CB43" i="1"/>
  <c r="CB44" i="1"/>
  <c r="CB45" i="1"/>
  <c r="CB46" i="1"/>
  <c r="CB47" i="1"/>
  <c r="CB48" i="1"/>
  <c r="CB49" i="1"/>
  <c r="CB50" i="1"/>
  <c r="CB51" i="1"/>
  <c r="CB52" i="1"/>
  <c r="CB53" i="1"/>
  <c r="CB54" i="1"/>
  <c r="CB55" i="1"/>
  <c r="CB56" i="1"/>
  <c r="CB57" i="1"/>
  <c r="CB58" i="1"/>
  <c r="CB59" i="1"/>
  <c r="CB60" i="1"/>
  <c r="CB5" i="1"/>
  <c r="BZ62" i="1"/>
  <c r="BZ4" i="1"/>
  <c r="BZ5" i="1"/>
  <c r="BZ6" i="1"/>
  <c r="BZ7" i="1"/>
  <c r="BZ8" i="1"/>
  <c r="BZ9" i="1"/>
  <c r="BZ10" i="1"/>
  <c r="BZ11" i="1"/>
  <c r="BZ12" i="1"/>
  <c r="BZ13" i="1"/>
  <c r="BZ14" i="1"/>
  <c r="BZ15" i="1"/>
  <c r="BZ16" i="1"/>
  <c r="BZ17" i="1"/>
  <c r="BZ18" i="1"/>
  <c r="BZ19" i="1"/>
  <c r="BZ20" i="1"/>
  <c r="BZ21" i="1"/>
  <c r="BZ22" i="1"/>
  <c r="BZ23" i="1"/>
  <c r="BZ24" i="1"/>
  <c r="BZ25" i="1"/>
  <c r="BZ26" i="1"/>
  <c r="BZ27" i="1"/>
  <c r="BZ28" i="1"/>
  <c r="BZ29" i="1"/>
  <c r="BZ30" i="1"/>
  <c r="BZ31" i="1"/>
  <c r="BZ32" i="1"/>
  <c r="BZ33" i="1"/>
  <c r="BZ34" i="1"/>
  <c r="BZ35" i="1"/>
  <c r="BZ36" i="1"/>
  <c r="BZ37" i="1"/>
  <c r="BZ38" i="1"/>
  <c r="BZ39" i="1"/>
  <c r="BZ40" i="1"/>
  <c r="BZ41" i="1"/>
  <c r="BZ42" i="1"/>
  <c r="BZ43" i="1"/>
  <c r="BZ44" i="1"/>
  <c r="BZ45" i="1"/>
  <c r="BZ46" i="1"/>
  <c r="BZ47" i="1"/>
  <c r="BZ48" i="1"/>
  <c r="BZ49" i="1"/>
  <c r="BZ50" i="1"/>
  <c r="BZ51" i="1"/>
  <c r="BZ52" i="1"/>
  <c r="BZ53" i="1"/>
  <c r="BZ54" i="1"/>
  <c r="BZ55" i="1"/>
  <c r="BZ56" i="1"/>
  <c r="BZ57" i="1"/>
  <c r="BZ58" i="1"/>
  <c r="BZ59" i="1"/>
  <c r="BZ60" i="1"/>
  <c r="BZ3" i="1"/>
  <c r="BW60" i="1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" i="2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E4" i="2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AJ4" i="2" s="1"/>
  <c r="AK4" i="2" s="1"/>
  <c r="AL4" i="2" s="1"/>
  <c r="AM4" i="2" s="1"/>
  <c r="AN4" i="2" s="1"/>
  <c r="AO4" i="2" s="1"/>
  <c r="AP4" i="2" s="1"/>
  <c r="AQ4" i="2" s="1"/>
  <c r="AR4" i="2" s="1"/>
  <c r="AS4" i="2" s="1"/>
  <c r="AT4" i="2" s="1"/>
  <c r="AU4" i="2" s="1"/>
  <c r="AV4" i="2" s="1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D4" i="2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BU92" i="1"/>
  <c r="BT92" i="1"/>
  <c r="BS92" i="1"/>
  <c r="BU91" i="1"/>
  <c r="BT91" i="1"/>
  <c r="BS91" i="1"/>
  <c r="BU90" i="1"/>
  <c r="BT90" i="1"/>
  <c r="BS90" i="1"/>
  <c r="BU89" i="1"/>
  <c r="BT89" i="1"/>
  <c r="BS89" i="1"/>
  <c r="BU88" i="1"/>
  <c r="BT88" i="1"/>
  <c r="BS88" i="1"/>
  <c r="BU87" i="1"/>
  <c r="BT87" i="1"/>
  <c r="BS87" i="1"/>
  <c r="BU86" i="1"/>
  <c r="BT86" i="1"/>
  <c r="BS86" i="1"/>
  <c r="BU85" i="1"/>
  <c r="BT85" i="1"/>
  <c r="BS85" i="1"/>
  <c r="BU84" i="1"/>
  <c r="BT84" i="1"/>
  <c r="BS84" i="1"/>
  <c r="BU83" i="1"/>
  <c r="BT83" i="1"/>
  <c r="BS83" i="1"/>
  <c r="BU82" i="1"/>
  <c r="BT82" i="1"/>
  <c r="BS82" i="1"/>
  <c r="BU81" i="1"/>
  <c r="BT81" i="1"/>
  <c r="BS81" i="1"/>
  <c r="BS97" i="1" s="1"/>
  <c r="BU80" i="1"/>
  <c r="BT80" i="1"/>
  <c r="BS80" i="1"/>
  <c r="BU79" i="1"/>
  <c r="BT79" i="1"/>
  <c r="BT96" i="1" s="1"/>
  <c r="BS79" i="1"/>
  <c r="BU78" i="1"/>
  <c r="BT78" i="1"/>
  <c r="BS78" i="1"/>
  <c r="BU77" i="1"/>
  <c r="BT77" i="1"/>
  <c r="BS77" i="1"/>
  <c r="BU76" i="1"/>
  <c r="BT76" i="1"/>
  <c r="BS76" i="1"/>
  <c r="BU75" i="1"/>
  <c r="BT75" i="1"/>
  <c r="BS75" i="1"/>
  <c r="BU74" i="1"/>
  <c r="BT74" i="1"/>
  <c r="BS74" i="1"/>
  <c r="BU73" i="1"/>
  <c r="BT73" i="1"/>
  <c r="BS73" i="1"/>
  <c r="BU72" i="1"/>
  <c r="BT72" i="1"/>
  <c r="BS72" i="1"/>
  <c r="BU71" i="1"/>
  <c r="BT71" i="1"/>
  <c r="BS71" i="1"/>
  <c r="BU70" i="1"/>
  <c r="BT70" i="1"/>
  <c r="BS70" i="1"/>
  <c r="BU69" i="1"/>
  <c r="BT69" i="1"/>
  <c r="BS69" i="1"/>
  <c r="BU68" i="1"/>
  <c r="BT68" i="1"/>
  <c r="BS68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2" i="1"/>
  <c r="C63" i="1" s="1"/>
  <c r="BW68" i="1"/>
  <c r="BW69" i="1" s="1"/>
  <c r="BU60" i="1"/>
  <c r="BT60" i="1"/>
  <c r="BS60" i="1"/>
  <c r="BU59" i="1"/>
  <c r="BT59" i="1"/>
  <c r="BS59" i="1"/>
  <c r="BU58" i="1"/>
  <c r="BT58" i="1"/>
  <c r="BS58" i="1"/>
  <c r="BU57" i="1"/>
  <c r="BT57" i="1"/>
  <c r="BS57" i="1"/>
  <c r="BU56" i="1"/>
  <c r="BT56" i="1"/>
  <c r="BS56" i="1"/>
  <c r="BU55" i="1"/>
  <c r="BT55" i="1"/>
  <c r="BS55" i="1"/>
  <c r="BU54" i="1"/>
  <c r="BT54" i="1"/>
  <c r="BS54" i="1"/>
  <c r="BU53" i="1"/>
  <c r="BT53" i="1"/>
  <c r="BS53" i="1"/>
  <c r="BU52" i="1"/>
  <c r="BT52" i="1"/>
  <c r="BS52" i="1"/>
  <c r="BU51" i="1"/>
  <c r="BT51" i="1"/>
  <c r="BS51" i="1"/>
  <c r="BU50" i="1"/>
  <c r="BT50" i="1"/>
  <c r="BS50" i="1"/>
  <c r="BU49" i="1"/>
  <c r="BT49" i="1"/>
  <c r="BS49" i="1"/>
  <c r="BU48" i="1"/>
  <c r="BT48" i="1"/>
  <c r="BS48" i="1"/>
  <c r="BU47" i="1"/>
  <c r="BT47" i="1"/>
  <c r="BS47" i="1"/>
  <c r="BU46" i="1"/>
  <c r="BT46" i="1"/>
  <c r="BS46" i="1"/>
  <c r="BU45" i="1"/>
  <c r="BT45" i="1"/>
  <c r="BS45" i="1"/>
  <c r="BU44" i="1"/>
  <c r="BT44" i="1"/>
  <c r="BS44" i="1"/>
  <c r="BU43" i="1"/>
  <c r="BT43" i="1"/>
  <c r="BS43" i="1"/>
  <c r="BU42" i="1"/>
  <c r="BT42" i="1"/>
  <c r="BS42" i="1"/>
  <c r="BU41" i="1"/>
  <c r="BT41" i="1"/>
  <c r="BS41" i="1"/>
  <c r="BU40" i="1"/>
  <c r="BT40" i="1"/>
  <c r="BS40" i="1"/>
  <c r="BU39" i="1"/>
  <c r="BT39" i="1"/>
  <c r="BS39" i="1"/>
  <c r="BU38" i="1"/>
  <c r="BT38" i="1"/>
  <c r="BS38" i="1"/>
  <c r="BU37" i="1"/>
  <c r="BT37" i="1"/>
  <c r="BS37" i="1"/>
  <c r="BU36" i="1"/>
  <c r="BT36" i="1"/>
  <c r="BS36" i="1"/>
  <c r="BU35" i="1"/>
  <c r="BT35" i="1"/>
  <c r="BS35" i="1"/>
  <c r="BU34" i="1"/>
  <c r="BT34" i="1"/>
  <c r="BS34" i="1"/>
  <c r="BU33" i="1"/>
  <c r="BT33" i="1"/>
  <c r="BS33" i="1"/>
  <c r="BU32" i="1"/>
  <c r="BT32" i="1"/>
  <c r="BS32" i="1"/>
  <c r="BU31" i="1"/>
  <c r="BT31" i="1"/>
  <c r="BS31" i="1"/>
  <c r="BU30" i="1"/>
  <c r="BT30" i="1"/>
  <c r="BS30" i="1"/>
  <c r="BU29" i="1"/>
  <c r="BT29" i="1"/>
  <c r="BS29" i="1"/>
  <c r="BU28" i="1"/>
  <c r="BT28" i="1"/>
  <c r="BS28" i="1"/>
  <c r="BU27" i="1"/>
  <c r="BT27" i="1"/>
  <c r="BS27" i="1"/>
  <c r="BU26" i="1"/>
  <c r="BT26" i="1"/>
  <c r="BS26" i="1"/>
  <c r="BU25" i="1"/>
  <c r="BT25" i="1"/>
  <c r="BS25" i="1"/>
  <c r="BU24" i="1"/>
  <c r="BT24" i="1"/>
  <c r="BS24" i="1"/>
  <c r="BU23" i="1"/>
  <c r="BT23" i="1"/>
  <c r="BS23" i="1"/>
  <c r="BU22" i="1"/>
  <c r="BT22" i="1"/>
  <c r="BS22" i="1"/>
  <c r="BU21" i="1"/>
  <c r="BT21" i="1"/>
  <c r="BS21" i="1"/>
  <c r="BU20" i="1"/>
  <c r="BT20" i="1"/>
  <c r="BS20" i="1"/>
  <c r="BU19" i="1"/>
  <c r="BT19" i="1"/>
  <c r="BS19" i="1"/>
  <c r="BU18" i="1"/>
  <c r="BT18" i="1"/>
  <c r="BS18" i="1"/>
  <c r="BU17" i="1"/>
  <c r="BT17" i="1"/>
  <c r="BS17" i="1"/>
  <c r="BU16" i="1"/>
  <c r="BT16" i="1"/>
  <c r="BS16" i="1"/>
  <c r="BU15" i="1"/>
  <c r="BT15" i="1"/>
  <c r="BS15" i="1"/>
  <c r="BU14" i="1"/>
  <c r="BT14" i="1"/>
  <c r="BS14" i="1"/>
  <c r="BU13" i="1"/>
  <c r="BT13" i="1"/>
  <c r="BS13" i="1"/>
  <c r="BU12" i="1"/>
  <c r="BT12" i="1"/>
  <c r="BS12" i="1"/>
  <c r="BU11" i="1"/>
  <c r="BT11" i="1"/>
  <c r="BS11" i="1"/>
  <c r="BU10" i="1"/>
  <c r="BT10" i="1"/>
  <c r="BS10" i="1"/>
  <c r="BU9" i="1"/>
  <c r="BT9" i="1"/>
  <c r="BS9" i="1"/>
  <c r="BU8" i="1"/>
  <c r="BT8" i="1"/>
  <c r="BS8" i="1"/>
  <c r="BU7" i="1"/>
  <c r="BT7" i="1"/>
  <c r="BS7" i="1"/>
  <c r="BU6" i="1"/>
  <c r="BT6" i="1"/>
  <c r="BS6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BU5" i="1"/>
  <c r="BT5" i="1"/>
  <c r="BS5" i="1"/>
  <c r="D4" i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S96" i="1" l="1"/>
  <c r="BU97" i="1"/>
  <c r="BS98" i="1"/>
  <c r="BT101" i="1"/>
  <c r="BT98" i="1"/>
  <c r="BI64" i="1"/>
  <c r="BI65" i="1" s="1"/>
  <c r="BB65" i="1" s="1"/>
  <c r="BB66" i="1" s="1"/>
  <c r="BS95" i="1"/>
  <c r="BU99" i="1"/>
  <c r="BT97" i="1"/>
  <c r="BU94" i="1"/>
  <c r="BS100" i="1"/>
  <c r="BS101" i="1"/>
  <c r="BU96" i="1"/>
  <c r="BT100" i="1"/>
  <c r="BT95" i="1"/>
  <c r="BU100" i="1"/>
  <c r="BT94" i="1"/>
  <c r="BU95" i="1"/>
  <c r="BU98" i="1"/>
  <c r="BS99" i="1"/>
  <c r="BT99" i="1"/>
  <c r="BJ61" i="2"/>
  <c r="BI61" i="2"/>
  <c r="BI4" i="1"/>
  <c r="BJ4" i="1" s="1"/>
  <c r="BK4" i="1" s="1"/>
  <c r="BL4" i="1" s="1"/>
  <c r="BM4" i="1" s="1"/>
  <c r="BN4" i="1" s="1"/>
  <c r="BO4" i="1" s="1"/>
  <c r="BP4" i="1" s="1"/>
  <c r="BQ4" i="1" s="1"/>
  <c r="BH4" i="1"/>
  <c r="BW71" i="1"/>
  <c r="BX69" i="1"/>
  <c r="AR65" i="1"/>
  <c r="AR66" i="1" s="1"/>
  <c r="AG65" i="1"/>
  <c r="AG66" i="1" s="1"/>
  <c r="G65" i="1"/>
  <c r="G66" i="1" s="1"/>
  <c r="BS94" i="1"/>
  <c r="BU101" i="1"/>
  <c r="BC65" i="1" l="1"/>
  <c r="BC66" i="1" s="1"/>
  <c r="AP65" i="1"/>
  <c r="AP66" i="1" s="1"/>
  <c r="P65" i="1"/>
  <c r="P66" i="1" s="1"/>
  <c r="AA65" i="1"/>
  <c r="AA66" i="1" s="1"/>
  <c r="F65" i="1"/>
  <c r="F66" i="1" s="1"/>
  <c r="BA65" i="1"/>
  <c r="BA66" i="1" s="1"/>
  <c r="X65" i="1"/>
  <c r="X66" i="1" s="1"/>
  <c r="AQ65" i="1"/>
  <c r="AQ66" i="1" s="1"/>
  <c r="AH65" i="1"/>
  <c r="AH66" i="1" s="1"/>
  <c r="AK65" i="1"/>
  <c r="AK66" i="1" s="1"/>
  <c r="AY65" i="1"/>
  <c r="AY66" i="1" s="1"/>
  <c r="O65" i="1"/>
  <c r="O66" i="1" s="1"/>
  <c r="R65" i="1"/>
  <c r="R66" i="1" s="1"/>
  <c r="AZ65" i="1"/>
  <c r="AZ66" i="1" s="1"/>
  <c r="AE65" i="1"/>
  <c r="AE66" i="1" s="1"/>
  <c r="I65" i="1"/>
  <c r="I66" i="1" s="1"/>
  <c r="Y65" i="1"/>
  <c r="Y66" i="1" s="1"/>
  <c r="AB65" i="1"/>
  <c r="AB66" i="1" s="1"/>
  <c r="W65" i="1"/>
  <c r="W66" i="1" s="1"/>
  <c r="AF65" i="1"/>
  <c r="AF66" i="1" s="1"/>
  <c r="AO65" i="1"/>
  <c r="AO66" i="1" s="1"/>
  <c r="AX65" i="1"/>
  <c r="AX66" i="1" s="1"/>
  <c r="BG65" i="1"/>
  <c r="BG66" i="1" s="1"/>
  <c r="E65" i="1"/>
  <c r="E66" i="1" s="1"/>
  <c r="N65" i="1"/>
  <c r="N66" i="1" s="1"/>
  <c r="AW65" i="1"/>
  <c r="AW66" i="1" s="1"/>
  <c r="D65" i="1"/>
  <c r="D66" i="1" s="1"/>
  <c r="V65" i="1"/>
  <c r="V66" i="1" s="1"/>
  <c r="AM65" i="1"/>
  <c r="AM66" i="1" s="1"/>
  <c r="AV65" i="1"/>
  <c r="AV66" i="1" s="1"/>
  <c r="BE65" i="1"/>
  <c r="BE66" i="1" s="1"/>
  <c r="K65" i="1"/>
  <c r="K66" i="1" s="1"/>
  <c r="L65" i="1"/>
  <c r="L66" i="1" s="1"/>
  <c r="U65" i="1"/>
  <c r="U66" i="1" s="1"/>
  <c r="AD65" i="1"/>
  <c r="AD66" i="1" s="1"/>
  <c r="AN65" i="1"/>
  <c r="AN66" i="1" s="1"/>
  <c r="BF65" i="1"/>
  <c r="BF66" i="1" s="1"/>
  <c r="M65" i="1"/>
  <c r="M66" i="1" s="1"/>
  <c r="AU65" i="1"/>
  <c r="AU66" i="1" s="1"/>
  <c r="BD65" i="1"/>
  <c r="BD66" i="1" s="1"/>
  <c r="J65" i="1"/>
  <c r="J66" i="1" s="1"/>
  <c r="S65" i="1"/>
  <c r="S66" i="1" s="1"/>
  <c r="T65" i="1"/>
  <c r="T66" i="1" s="1"/>
  <c r="AC65" i="1"/>
  <c r="AC66" i="1" s="1"/>
  <c r="AL65" i="1"/>
  <c r="AL66" i="1" s="1"/>
  <c r="AT65" i="1"/>
  <c r="AT66" i="1" s="1"/>
  <c r="H65" i="1"/>
  <c r="H66" i="1" s="1"/>
  <c r="Q65" i="1"/>
  <c r="Q66" i="1" s="1"/>
  <c r="Z65" i="1"/>
  <c r="Z66" i="1" s="1"/>
  <c r="AI65" i="1"/>
  <c r="AI66" i="1" s="1"/>
  <c r="AJ65" i="1"/>
  <c r="AJ66" i="1" s="1"/>
  <c r="AS65" i="1"/>
  <c r="AS6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<sst xmlns="http://schemas.openxmlformats.org/spreadsheetml/2006/main" count="656" uniqueCount="179">
  <si>
    <t>CÓDIGO</t>
  </si>
  <si>
    <t>DESCRIÇÃO</t>
  </si>
  <si>
    <t>PRODUTO</t>
  </si>
  <si>
    <t>0101</t>
  </si>
  <si>
    <t>0102</t>
  </si>
  <si>
    <t>0201</t>
  </si>
  <si>
    <t>0202</t>
  </si>
  <si>
    <t>0203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</si>
  <si>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</si>
  <si>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</si>
  <si>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</si>
  <si>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</si>
  <si>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</si>
  <si>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</si>
  <si>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</si>
  <si>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</si>
  <si>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</si>
  <si>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</si>
  <si>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</si>
  <si>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</si>
  <si>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</si>
  <si>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</si>
  <si>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</si>
  <si>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</si>
  <si>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</si>
  <si>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</si>
  <si>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</si>
  <si>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</si>
  <si>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</si>
  <si>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</si>
  <si>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</si>
  <si>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</si>
  <si>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</si>
  <si>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</si>
  <si>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</si>
  <si>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</si>
  <si>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</si>
  <si>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</si>
  <si>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</si>
  <si>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</si>
  <si>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</si>
  <si>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</si>
  <si>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0401</t>
  </si>
  <si>
    <t>0501</t>
  </si>
  <si>
    <t>0601</t>
  </si>
  <si>
    <t>0701</t>
  </si>
  <si>
    <t>0801</t>
  </si>
  <si>
    <t>0901</t>
  </si>
  <si>
    <t>1001</t>
  </si>
  <si>
    <t>1101</t>
  </si>
  <si>
    <t>1102</t>
  </si>
  <si>
    <t>1103</t>
  </si>
  <si>
    <t>1104</t>
  </si>
  <si>
    <t>1105</t>
  </si>
  <si>
    <t>1106</t>
  </si>
  <si>
    <t>1201</t>
  </si>
  <si>
    <t>1202</t>
  </si>
  <si>
    <t>1203</t>
  </si>
  <si>
    <t>NIVEL 80</t>
  </si>
  <si>
    <t>Agricultura, silvicultura, exploração florestal</t>
  </si>
  <si>
    <t>Pecuária e pesca</t>
  </si>
  <si>
    <t>Petróleo e gás natural</t>
  </si>
  <si>
    <t>Minério de ferro</t>
  </si>
  <si>
    <t>Outros da indústria extrativa</t>
  </si>
  <si>
    <t>Alimentos e Bebidas</t>
  </si>
  <si>
    <t>Produtos do fumo</t>
  </si>
  <si>
    <t>Têxteis</t>
  </si>
  <si>
    <t>Artigos do vestuário e acessórios</t>
  </si>
  <si>
    <t>Artefatos de couro e calçados</t>
  </si>
  <si>
    <t>Produtos de madeira - exclusive móveis</t>
  </si>
  <si>
    <t>Celulose e produtos de papel</t>
  </si>
  <si>
    <t>Jornais, revistas, discos</t>
  </si>
  <si>
    <t>Refino de petróleo e coque</t>
  </si>
  <si>
    <t>Álcool</t>
  </si>
  <si>
    <t>Produtos  químicos</t>
  </si>
  <si>
    <t>Fabricação de resina e elastômeros</t>
  </si>
  <si>
    <t>Produtos farmacêuticos</t>
  </si>
  <si>
    <t>Defensivos agrícolas</t>
  </si>
  <si>
    <t>Perfumaria, higiene e limpeza</t>
  </si>
  <si>
    <t>Tintas, vernizes, esmaltes e lacas</t>
  </si>
  <si>
    <t>Produtos e preparados químicos diversos</t>
  </si>
  <si>
    <t>Artigos de borracha e plástico</t>
  </si>
  <si>
    <t>Cimento</t>
  </si>
  <si>
    <t>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</si>
  <si>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</si>
  <si>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</si>
  <si>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</si>
  <si>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equipamentos, inclusive manutenção e reparos</t>
  </si>
  <si>
    <t>Eletrodomésticos</t>
  </si>
  <si>
    <t>Máquinas para escritório e equipamentos de informática</t>
  </si>
  <si>
    <t>Máquinas, aparelhos e materiais elétricos</t>
  </si>
  <si>
    <t>Material eletrônico e equipamentos de comunicações</t>
  </si>
  <si>
    <t>Aparelhos/instrumentos médico-hospitalar, medida e óptico</t>
  </si>
  <si>
    <t>Automóveis, camionetas e utilitários</t>
  </si>
  <si>
    <t>Caminhões e ônibus</t>
  </si>
  <si>
    <t>Peças e acessórios para veículos automotores</t>
  </si>
  <si>
    <t>Outros equipamentos de transporte</t>
  </si>
  <si>
    <t>Móveis e produtos das indústrias diversas</t>
  </si>
  <si>
    <t>Eletricidade e gás, água, esgoto e limpeza urbana</t>
  </si>
  <si>
    <t>Construção</t>
  </si>
  <si>
    <t>Comércio</t>
  </si>
  <si>
    <t>Transporte, armazenagem e correio</t>
  </si>
  <si>
    <t>Serviços de informação</t>
  </si>
  <si>
    <t>Intermediação financeira e seguros</t>
  </si>
  <si>
    <t>Serviços imobiliários e aluguel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</si>
  <si>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</si>
  <si>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</si>
  <si>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</si>
  <si>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</si>
  <si>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</si>
  <si>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 e associativas</t>
  </si>
  <si>
    <t>Serviços domésticos</t>
  </si>
  <si>
    <t>Educação pública</t>
  </si>
  <si>
    <t>Saúde pública</t>
  </si>
  <si>
    <t>Administração pública e seguridade social</t>
  </si>
  <si>
    <t>Consumo 
das famílias</t>
  </si>
  <si>
    <t>Consumo Intermediário total</t>
  </si>
  <si>
    <t>Exportação
de bens e serviços</t>
  </si>
  <si>
    <t>Consumo
da administração pública</t>
  </si>
  <si>
    <t>Consumo
das
 ISFLSF</t>
  </si>
  <si>
    <t>Formação bruta
de capital fixo</t>
  </si>
  <si>
    <t>Variação
de estoque</t>
  </si>
  <si>
    <t>Demanda
final</t>
  </si>
  <si>
    <t>Demanda
total</t>
  </si>
  <si>
    <t>Renda das famílias</t>
  </si>
  <si>
    <t xml:space="preserve">   Salários</t>
  </si>
  <si>
    <t xml:space="preserve">   Rendimento misto bruto</t>
  </si>
  <si>
    <t>Total</t>
  </si>
  <si>
    <t>Prod Nac</t>
  </si>
  <si>
    <t>Importado</t>
  </si>
  <si>
    <t>Imp Import</t>
  </si>
  <si>
    <t>ICM Nac + Importado</t>
  </si>
  <si>
    <t>Zeros (ICM Impot incl acima)</t>
  </si>
  <si>
    <t>IPI Nac + Importado</t>
  </si>
  <si>
    <t>Zeros (IPI Import incl acima)</t>
  </si>
  <si>
    <t>Outros IIL Nac + Importado</t>
  </si>
  <si>
    <t>Zeros (Outros IIL Import incl acima)</t>
  </si>
  <si>
    <t>CONSUMO INTERMEDIÁRIO</t>
  </si>
  <si>
    <t>R10</t>
  </si>
  <si>
    <t>Remunerações</t>
  </si>
  <si>
    <t>R11</t>
  </si>
  <si>
    <t>R12</t>
  </si>
  <si>
    <t xml:space="preserve">   Contribuições sociais efetivas</t>
  </si>
  <si>
    <t xml:space="preserve">      Previdência oficial /FGTS</t>
  </si>
  <si>
    <t xml:space="preserve">      Previdência privada</t>
  </si>
  <si>
    <t>R13</t>
  </si>
  <si>
    <t xml:space="preserve">   Contribuições sociais imputadas</t>
  </si>
  <si>
    <t>N2</t>
  </si>
  <si>
    <t>Excedente operacional bruto e rendimento misto bruto</t>
  </si>
  <si>
    <t xml:space="preserve">   Excedente operacional bruto (EOB)</t>
  </si>
  <si>
    <t>N0</t>
  </si>
  <si>
    <t>VALOR ADICIONADO CUSTO FATORES</t>
  </si>
  <si>
    <t>R22</t>
  </si>
  <si>
    <t>Outros impostos sobre a produção</t>
  </si>
  <si>
    <t>R32</t>
  </si>
  <si>
    <t>Outros subsídios à produção</t>
  </si>
  <si>
    <t>N1</t>
  </si>
  <si>
    <t>Valor adicionado bruto ( PIB )</t>
  </si>
  <si>
    <t>P10</t>
  </si>
  <si>
    <t>VALOR DA PRODUÇÃO</t>
  </si>
  <si>
    <t>Pessoal Ocupado</t>
  </si>
  <si>
    <t>Choque de 20%</t>
  </si>
  <si>
    <t>Novo Consumo</t>
  </si>
  <si>
    <t>Delta</t>
  </si>
  <si>
    <t>Delta Produção</t>
  </si>
  <si>
    <t>Vj</t>
  </si>
  <si>
    <t>Coeficiente de Emprego</t>
  </si>
  <si>
    <t>Delta Emprego</t>
  </si>
  <si>
    <t>Total do Consumo Intermediário</t>
  </si>
  <si>
    <t>Consumo Nacional</t>
  </si>
  <si>
    <t>Importações</t>
  </si>
  <si>
    <t>II</t>
  </si>
  <si>
    <t>IPI</t>
  </si>
  <si>
    <t>ICMS</t>
  </si>
  <si>
    <t>OILL</t>
  </si>
  <si>
    <t>Consumo Intermediário Total</t>
  </si>
  <si>
    <t>Valor da produção</t>
  </si>
  <si>
    <t>Fator trabalho (ocupações)</t>
  </si>
  <si>
    <t>Diferença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</si>
</sst>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;[Red]\-#,##0.00000"/>
    <numFmt numFmtId="165" formatCode="#,##0.0000;[Red]\-#,##0.0000"/>
    <numFmt numFmtId="166" formatCode="#,##0.00000000;[Red]\-#,##0.00000000"/>
  </numFmts>
  <fonts count="7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Border="1"/>
    <xf numFmtId="1" fontId="5" fillId="0" borderId="0" xfId="0" applyNumberFormat="1" applyFont="1" applyBorder="1" applyAlignment="1">
      <alignment horizontal="right"/>
    </xf>
    <xf numFmtId="38" fontId="0" fillId="0" borderId="0" xfId="0" applyNumberFormat="1"/>
    <xf numFmtId="1" fontId="5" fillId="0" borderId="0" xfId="0" quotePrefix="1" applyNumberFormat="1" applyFont="1" applyBorder="1" applyAlignment="1">
      <alignment horizontal="right"/>
    </xf>
    <xf numFmtId="0" fontId="0" fillId="2" borderId="0" xfId="0" applyFill="1"/>
    <xf numFmtId="1" fontId="6" fillId="0" borderId="0" xfId="0" applyNumberFormat="1" applyFont="1"/>
    <xf numFmtId="38" fontId="5" fillId="0" borderId="0" xfId="0" applyNumberFormat="1" applyFont="1" applyBorder="1"/>
    <xf numFmtId="0" fontId="2" fillId="0" borderId="0" xfId="0" quotePrefix="1" applyFont="1" applyBorder="1" applyAlignment="1">
      <alignment horizontal="center"/>
    </xf>
    <xf numFmtId="1" fontId="5" fillId="0" borderId="0" xfId="0" applyNumberFormat="1" applyFont="1" applyBorder="1" applyAlignment="1">
      <alignment horizontal="left"/>
    </xf>
    <xf numFmtId="1" fontId="1" fillId="0" borderId="0" xfId="0" applyNumberFormat="1" applyFont="1"/>
    <xf numFmtId="164" fontId="0" fillId="0" borderId="0" xfId="0" applyNumberFormat="1"/>
    <xf numFmtId="40" fontId="0" fillId="0" borderId="0" xfId="0" applyNumberFormat="1"/>
    <xf numFmtId="165" fontId="0" fillId="0" borderId="0" xfId="0" applyNumberFormat="1"/>
    <xf numFmtId="0" fontId="6" fillId="0" borderId="0" xfId="0" applyFont="1" applyBorder="1"/>
    <xf numFmtId="38" fontId="5" fillId="0" borderId="0" xfId="0" applyNumberFormat="1" applyFont="1"/>
    <xf numFmtId="166" fontId="0" fillId="0" borderId="0" xfId="0" applyNumberFormat="1"/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1"/>
  <sheetViews>
    <sheetView zoomScale="84" zoomScaleNormal="84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G61" sqref="AG61"/>
    </sheetView>
  </sheetViews>
  <sheetFormatPr baseColWidth="10" defaultColWidth="8.83203125" defaultRowHeight="13" x14ac:dyDescent="0.15"/>
  <cols>
    <col min="2" max="2" width="22.33203125" bestFit="1" customWidth="1"/>
    <col min="4" max="12" width="10.6640625" bestFit="1" customWidth="1"/>
    <col min="13" max="59" width="12.33203125" bestFit="1" customWidth="1"/>
    <col min="60" max="60" width="11.33203125" bestFit="1" customWidth="1"/>
    <col min="61" max="64" width="12.33203125" bestFit="1" customWidth="1"/>
    <col min="65" max="65" width="9.33203125" bestFit="1" customWidth="1"/>
    <col min="66" max="68" width="12.33203125" bestFit="1" customWidth="1"/>
  </cols>
  <sheetData>
    <row r="1" spans="1:59" ht="12.75" customHeight="1" x14ac:dyDescent="0.15">
      <c r="A1" s="1" t="s">
        <v>0</v>
      </c>
      <c r="B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 spans="1:59" ht="12.75" customHeight="1" x14ac:dyDescent="0.15">
      <c r="A2" s="1" t="s">
        <v>2</v>
      </c>
      <c r="B2" s="2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>
        <v>1107</v>
      </c>
      <c r="BE2" s="5" t="s">
        <v>55</v>
      </c>
      <c r="BF2" s="5" t="s">
        <v>56</v>
      </c>
      <c r="BG2" s="5" t="s">
        <v>57</v>
      </c>
    </row>
    <row r="3" spans="1:59" ht="123.75" customHeight="1" x14ac:dyDescent="0.15">
      <c r="A3" s="1" t="s">
        <v>58</v>
      </c>
      <c r="B3" s="2" t="s">
        <v>58</v>
      </c>
      <c r="D3" s="9" t="s">
        <v>59</v>
      </c>
      <c r="E3" s="9" t="s">
        <v>60</v>
      </c>
      <c r="F3" s="9" t="s">
        <v>61</v>
      </c>
      <c r="G3" s="9" t="s">
        <v>62</v>
      </c>
      <c r="H3" s="9" t="s">
        <v>63</v>
      </c>
      <c r="I3" s="9" t="s">
        <v>64</v>
      </c>
      <c r="J3" s="9" t="s">
        <v>65</v>
      </c>
      <c r="K3" s="9" t="s">
        <v>66</v>
      </c>
      <c r="L3" s="9" t="s">
        <v>67</v>
      </c>
      <c r="M3" s="9" t="s">
        <v>68</v>
      </c>
      <c r="N3" s="9" t="s">
        <v>69</v>
      </c>
      <c r="O3" s="9" t="s">
        <v>70</v>
      </c>
      <c r="P3" s="9" t="s">
        <v>71</v>
      </c>
      <c r="Q3" s="9" t="s">
        <v>72</v>
      </c>
      <c r="R3" s="9" t="s">
        <v>73</v>
      </c>
      <c r="S3" s="9" t="s">
        <v>74</v>
      </c>
      <c r="T3" s="9" t="s">
        <v>75</v>
      </c>
      <c r="U3" s="9" t="s">
        <v>76</v>
      </c>
      <c r="V3" s="9" t="s">
        <v>77</v>
      </c>
      <c r="W3" s="9" t="s">
        <v>78</v>
      </c>
      <c r="X3" s="9" t="s">
        <v>79</v>
      </c>
      <c r="Y3" s="9" t="s">
        <v>80</v>
      </c>
      <c r="Z3" s="9" t="s">
        <v>81</v>
      </c>
      <c r="AA3" s="9" t="s">
        <v>82</v>
      </c>
      <c r="AB3" s="9" t="s">
        <v>83</v>
      </c>
      <c r="AC3" s="9" t="s">
        <v>84</v>
      </c>
      <c r="AD3" s="9" t="s">
        <v>85</v>
      </c>
      <c r="AE3" s="9" t="s">
        <v>86</v>
      </c>
      <c r="AF3" s="9" t="s">
        <v>87</v>
      </c>
      <c r="AG3" s="9" t="s">
        <v>88</v>
      </c>
      <c r="AH3" s="9" t="s">
        <v>89</v>
      </c>
      <c r="AI3" s="9" t="s">
        <v>90</v>
      </c>
      <c r="AJ3" s="9" t="s">
        <v>91</v>
      </c>
      <c r="AK3" s="9" t="s">
        <v>92</v>
      </c>
      <c r="AL3" s="9" t="s">
        <v>93</v>
      </c>
      <c r="AM3" s="9" t="s">
        <v>94</v>
      </c>
      <c r="AN3" s="9" t="s">
        <v>95</v>
      </c>
      <c r="AO3" s="9" t="s">
        <v>96</v>
      </c>
      <c r="AP3" s="9" t="s">
        <v>97</v>
      </c>
      <c r="AQ3" s="9" t="s">
        <v>98</v>
      </c>
      <c r="AR3" s="9" t="s">
        <v>99</v>
      </c>
      <c r="AS3" s="9" t="s">
        <v>100</v>
      </c>
      <c r="AT3" s="9" t="s">
        <v>101</v>
      </c>
      <c r="AU3" s="9" t="s">
        <v>102</v>
      </c>
      <c r="AV3" s="9" t="s">
        <v>103</v>
      </c>
      <c r="AW3" s="9" t="s">
        <v>104</v>
      </c>
      <c r="AX3" s="9" t="s">
        <v>105</v>
      </c>
      <c r="AY3" s="9" t="s">
        <v>106</v>
      </c>
      <c r="AZ3" s="9" t="s">
        <v>107</v>
      </c>
      <c r="BA3" s="9" t="s">
        <v>108</v>
      </c>
      <c r="BB3" s="9" t="s">
        <v>109</v>
      </c>
      <c r="BC3" s="9" t="s">
        <v>110</v>
      </c>
      <c r="BD3" s="9" t="s">
        <v>111</v>
      </c>
      <c r="BE3" s="9" t="s">
        <v>112</v>
      </c>
      <c r="BF3" s="9" t="s">
        <v>113</v>
      </c>
      <c r="BG3" s="9" t="s">
        <v>114</v>
      </c>
    </row>
    <row r="4" spans="1:59" x14ac:dyDescent="0.15">
      <c r="A4" s="11"/>
      <c r="B4" s="11"/>
      <c r="C4">
        <v>0</v>
      </c>
      <c r="D4">
        <f>C4+1</f>
        <v>1</v>
      </c>
      <c r="E4">
        <f t="shared" ref="E4:BG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</row>
    <row r="5" spans="1:59" x14ac:dyDescent="0.15">
      <c r="A5" s="5" t="s">
        <v>3</v>
      </c>
      <c r="B5" t="s">
        <v>59</v>
      </c>
      <c r="C5" s="12">
        <v>1</v>
      </c>
      <c r="D5" s="26">
        <v>1.0719578556575735</v>
      </c>
      <c r="E5" s="26">
        <v>0.11007664921056838</v>
      </c>
      <c r="F5" s="26">
        <v>3.2407459022207033E-3</v>
      </c>
      <c r="G5" s="26">
        <v>4.7437688014627648E-3</v>
      </c>
      <c r="H5" s="26">
        <v>9.2684739059485152E-3</v>
      </c>
      <c r="I5" s="26">
        <v>0.24661844322074281</v>
      </c>
      <c r="J5" s="26">
        <v>0.45321066903952262</v>
      </c>
      <c r="K5" s="26">
        <v>9.9800927963077685E-2</v>
      </c>
      <c r="L5" s="26">
        <v>3.3042376422447568E-2</v>
      </c>
      <c r="M5" s="26">
        <v>3.0269859669787427E-2</v>
      </c>
      <c r="N5" s="26">
        <v>0.15340600579615751</v>
      </c>
      <c r="O5" s="26">
        <v>0.14528833492611568</v>
      </c>
      <c r="P5" s="26">
        <v>1.9761558816124573E-2</v>
      </c>
      <c r="Q5" s="26">
        <v>2.2434949791262111E-2</v>
      </c>
      <c r="R5" s="26">
        <v>0.50962136347951703</v>
      </c>
      <c r="S5" s="26">
        <v>1.0929776032693517E-2</v>
      </c>
      <c r="T5" s="26">
        <v>1.7239190584043936E-2</v>
      </c>
      <c r="U5" s="26">
        <v>1.5295216264631598E-2</v>
      </c>
      <c r="V5" s="26">
        <v>4.3737806541279359E-2</v>
      </c>
      <c r="W5" s="26">
        <v>6.8041384557388049E-2</v>
      </c>
      <c r="X5" s="26">
        <v>1.8614889003367021E-2</v>
      </c>
      <c r="Y5" s="26">
        <v>2.015268770346388E-2</v>
      </c>
      <c r="Z5" s="26">
        <v>1.6237041278728354E-2</v>
      </c>
      <c r="AA5" s="26">
        <v>8.7933549890634281E-3</v>
      </c>
      <c r="AB5" s="26">
        <v>1.3078215467708014E-2</v>
      </c>
      <c r="AC5" s="26">
        <v>3.9000175781996917E-3</v>
      </c>
      <c r="AD5" s="26">
        <v>5.4185369807832019E-3</v>
      </c>
      <c r="AE5" s="26">
        <v>4.6945675648028522E-3</v>
      </c>
      <c r="AF5" s="26">
        <v>4.13469226126322E-3</v>
      </c>
      <c r="AG5" s="26">
        <v>7.7310390043416931E-3</v>
      </c>
      <c r="AH5" s="26">
        <v>3.3704686831176993E-3</v>
      </c>
      <c r="AI5" s="26">
        <v>4.8408234755115817E-3</v>
      </c>
      <c r="AJ5" s="26">
        <v>6.2110602920907353E-3</v>
      </c>
      <c r="AK5" s="26">
        <v>3.5641246832107446E-3</v>
      </c>
      <c r="AL5" s="26">
        <v>4.8154936857104568E-3</v>
      </c>
      <c r="AM5" s="26">
        <v>3.9926264682173694E-3</v>
      </c>
      <c r="AN5" s="26">
        <v>4.4367191717673057E-3</v>
      </c>
      <c r="AO5" s="26">
        <v>3.9052746788199666E-3</v>
      </c>
      <c r="AP5" s="26">
        <v>2.8332033714863553E-2</v>
      </c>
      <c r="AQ5" s="26">
        <v>2.7399734356448845E-3</v>
      </c>
      <c r="AR5" s="26">
        <v>7.257368516143674E-3</v>
      </c>
      <c r="AS5" s="26">
        <v>5.1782450043551531E-3</v>
      </c>
      <c r="AT5" s="26">
        <v>5.7389663658301577E-3</v>
      </c>
      <c r="AU5" s="26">
        <v>2.6740080540891488E-3</v>
      </c>
      <c r="AV5" s="26">
        <v>2.1067544439215421E-3</v>
      </c>
      <c r="AW5" s="26">
        <v>1.0943496328548661E-3</v>
      </c>
      <c r="AX5" s="26">
        <v>2.2086800560513196E-3</v>
      </c>
      <c r="AY5" s="26">
        <v>8.0281061821652289E-2</v>
      </c>
      <c r="AZ5" s="26">
        <v>3.0535681624843151E-3</v>
      </c>
      <c r="BA5" s="26">
        <v>5.7680847938158791E-3</v>
      </c>
      <c r="BB5" s="26">
        <v>9.0248192149593193E-3</v>
      </c>
      <c r="BC5" s="26">
        <v>1.8512141286592485E-2</v>
      </c>
      <c r="BD5" s="26">
        <v>0</v>
      </c>
      <c r="BE5" s="26">
        <v>7.8653159044327226E-3</v>
      </c>
      <c r="BF5" s="26">
        <v>5.7739129578077983E-3</v>
      </c>
      <c r="BG5" s="26">
        <v>4.8491034483616538E-3</v>
      </c>
    </row>
    <row r="6" spans="1:59" x14ac:dyDescent="0.15">
      <c r="A6" s="5" t="s">
        <v>4</v>
      </c>
      <c r="B6" t="s">
        <v>60</v>
      </c>
      <c r="C6" s="14">
        <f>C5+1</f>
        <v>2</v>
      </c>
      <c r="D6" s="26">
        <v>8.3315485770675182E-3</v>
      </c>
      <c r="E6" s="26">
        <v>1.0954242443104225</v>
      </c>
      <c r="F6" s="26">
        <v>8.5996761165485003E-4</v>
      </c>
      <c r="G6" s="26">
        <v>1.6191209141473099E-3</v>
      </c>
      <c r="H6" s="26">
        <v>1.3553492702825006E-3</v>
      </c>
      <c r="I6" s="26">
        <v>0.21101860003058404</v>
      </c>
      <c r="J6" s="26">
        <v>7.949345372102767E-3</v>
      </c>
      <c r="K6" s="26">
        <v>1.0021989973737067E-2</v>
      </c>
      <c r="L6" s="26">
        <v>3.3969276733125638E-3</v>
      </c>
      <c r="M6" s="26">
        <v>2.0659694310971349E-2</v>
      </c>
      <c r="N6" s="26">
        <v>5.7672593021057808E-3</v>
      </c>
      <c r="O6" s="26">
        <v>6.3608328879576443E-3</v>
      </c>
      <c r="P6" s="26">
        <v>1.3199379827996726E-3</v>
      </c>
      <c r="Q6" s="26">
        <v>2.4249430124385031E-3</v>
      </c>
      <c r="R6" s="26">
        <v>2.0262197998081908E-2</v>
      </c>
      <c r="S6" s="26">
        <v>1.3938273238003215E-3</v>
      </c>
      <c r="T6" s="26">
        <v>1.6444412006795925E-3</v>
      </c>
      <c r="U6" s="26">
        <v>3.3873167908006793E-3</v>
      </c>
      <c r="V6" s="26">
        <v>4.1540657569091987E-3</v>
      </c>
      <c r="W6" s="26">
        <v>1.9171705818545281E-2</v>
      </c>
      <c r="X6" s="26">
        <v>5.025532865666143E-3</v>
      </c>
      <c r="Y6" s="26">
        <v>2.4118366051849396E-3</v>
      </c>
      <c r="Z6" s="26">
        <v>1.6233938429527871E-3</v>
      </c>
      <c r="AA6" s="26">
        <v>1.4764856016421936E-3</v>
      </c>
      <c r="AB6" s="26">
        <v>1.1772548208711247E-3</v>
      </c>
      <c r="AC6" s="26">
        <v>6.797443983533602E-4</v>
      </c>
      <c r="AD6" s="26">
        <v>1.0822585717435468E-3</v>
      </c>
      <c r="AE6" s="26">
        <v>6.0756253114946357E-4</v>
      </c>
      <c r="AF6" s="26">
        <v>6.2416962773210105E-4</v>
      </c>
      <c r="AG6" s="26">
        <v>7.7386548536053626E-4</v>
      </c>
      <c r="AH6" s="26">
        <v>5.4356847561053785E-4</v>
      </c>
      <c r="AI6" s="26">
        <v>8.0679034920090608E-4</v>
      </c>
      <c r="AJ6" s="26">
        <v>7.4958278289747856E-4</v>
      </c>
      <c r="AK6" s="26">
        <v>6.4585235327097544E-4</v>
      </c>
      <c r="AL6" s="26">
        <v>8.5705451909686174E-4</v>
      </c>
      <c r="AM6" s="26">
        <v>6.690929495823685E-4</v>
      </c>
      <c r="AN6" s="26">
        <v>6.5245161521777307E-4</v>
      </c>
      <c r="AO6" s="26">
        <v>7.4897180762673748E-4</v>
      </c>
      <c r="AP6" s="26">
        <v>3.6424863234760041E-3</v>
      </c>
      <c r="AQ6" s="26">
        <v>8.4556410761107525E-4</v>
      </c>
      <c r="AR6" s="26">
        <v>8.5270947807290472E-4</v>
      </c>
      <c r="AS6" s="26">
        <v>9.0240199300403669E-4</v>
      </c>
      <c r="AT6" s="26">
        <v>1.0379804407079729E-3</v>
      </c>
      <c r="AU6" s="26">
        <v>7.082257967956705E-4</v>
      </c>
      <c r="AV6" s="26">
        <v>5.3754850668935811E-4</v>
      </c>
      <c r="AW6" s="26">
        <v>1.6024292749500281E-4</v>
      </c>
      <c r="AX6" s="26">
        <v>2.8512720316810802E-4</v>
      </c>
      <c r="AY6" s="26">
        <v>6.1745820316392537E-2</v>
      </c>
      <c r="AZ6" s="26">
        <v>5.8086574341899646E-4</v>
      </c>
      <c r="BA6" s="26">
        <v>2.2497501015447509E-3</v>
      </c>
      <c r="BB6" s="26">
        <v>3.7504654144521004E-3</v>
      </c>
      <c r="BC6" s="26">
        <v>1.1809501791739965E-2</v>
      </c>
      <c r="BD6" s="26">
        <v>0</v>
      </c>
      <c r="BE6" s="26">
        <v>4.5169362167276784E-3</v>
      </c>
      <c r="BF6" s="26">
        <v>3.1776792894045204E-3</v>
      </c>
      <c r="BG6" s="26">
        <v>2.5502175954713337E-3</v>
      </c>
    </row>
    <row r="7" spans="1:59" x14ac:dyDescent="0.15">
      <c r="A7" s="5" t="s">
        <v>5</v>
      </c>
      <c r="B7" t="s">
        <v>61</v>
      </c>
      <c r="C7" s="14">
        <f t="shared" ref="C7:C61" si="1">C6+1</f>
        <v>3</v>
      </c>
      <c r="D7" s="26">
        <v>2.3914220195674296E-2</v>
      </c>
      <c r="E7" s="26">
        <v>2.0043013311293795E-2</v>
      </c>
      <c r="F7" s="26">
        <v>1.0486687836343527</v>
      </c>
      <c r="G7" s="26">
        <v>3.0370273735764879E-2</v>
      </c>
      <c r="H7" s="26">
        <v>4.0687264625506321E-2</v>
      </c>
      <c r="I7" s="26">
        <v>2.0057125864738748E-2</v>
      </c>
      <c r="J7" s="26">
        <v>1.7185026202342243E-2</v>
      </c>
      <c r="K7" s="26">
        <v>1.9176914606970942E-2</v>
      </c>
      <c r="L7" s="26">
        <v>1.0353039171624737E-2</v>
      </c>
      <c r="M7" s="26">
        <v>1.3096229987925576E-2</v>
      </c>
      <c r="N7" s="26">
        <v>2.0654342728332605E-2</v>
      </c>
      <c r="O7" s="26">
        <v>1.9270527606351229E-2</v>
      </c>
      <c r="P7" s="26">
        <v>9.1299729711246547E-3</v>
      </c>
      <c r="Q7" s="26">
        <v>0.43850548181602939</v>
      </c>
      <c r="R7" s="26">
        <v>1.9359864022764166E-2</v>
      </c>
      <c r="S7" s="26">
        <v>6.7298271904473295E-2</v>
      </c>
      <c r="T7" s="26">
        <v>3.6283053126600413E-2</v>
      </c>
      <c r="U7" s="26">
        <v>1.1444835522357652E-2</v>
      </c>
      <c r="V7" s="26">
        <v>1.808223646897883E-2</v>
      </c>
      <c r="W7" s="26">
        <v>1.5173198771385628E-2</v>
      </c>
      <c r="X7" s="26">
        <v>2.6256617568274371E-2</v>
      </c>
      <c r="Y7" s="26">
        <v>1.9884475007721805E-2</v>
      </c>
      <c r="Z7" s="26">
        <v>2.5483926016910595E-2</v>
      </c>
      <c r="AA7" s="26">
        <v>4.4691145698994343E-2</v>
      </c>
      <c r="AB7" s="26">
        <v>2.8536458493737392E-2</v>
      </c>
      <c r="AC7" s="26">
        <v>1.9166087263515815E-2</v>
      </c>
      <c r="AD7" s="26">
        <v>3.020119556944555E-2</v>
      </c>
      <c r="AE7" s="26">
        <v>1.328935842276394E-2</v>
      </c>
      <c r="AF7" s="26">
        <v>1.6530792508655145E-2</v>
      </c>
      <c r="AG7" s="26">
        <v>1.9787275409372553E-2</v>
      </c>
      <c r="AH7" s="26">
        <v>1.4344455323373943E-2</v>
      </c>
      <c r="AI7" s="26">
        <v>2.6968125083760147E-2</v>
      </c>
      <c r="AJ7" s="26">
        <v>1.7602792761332132E-2</v>
      </c>
      <c r="AK7" s="26">
        <v>7.5817752649819633E-3</v>
      </c>
      <c r="AL7" s="26">
        <v>1.4767626146649808E-2</v>
      </c>
      <c r="AM7" s="26">
        <v>1.366711581489149E-2</v>
      </c>
      <c r="AN7" s="26">
        <v>1.445783121873297E-2</v>
      </c>
      <c r="AO7" s="26">
        <v>2.0643712792480895E-2</v>
      </c>
      <c r="AP7" s="26">
        <v>1.3605753013044224E-2</v>
      </c>
      <c r="AQ7" s="26">
        <v>5.3674945009971296E-2</v>
      </c>
      <c r="AR7" s="26">
        <v>1.4876899076009165E-2</v>
      </c>
      <c r="AS7" s="26">
        <v>1.0491989595191478E-2</v>
      </c>
      <c r="AT7" s="26">
        <v>6.1517930075646043E-2</v>
      </c>
      <c r="AU7" s="26">
        <v>5.9703559305268996E-3</v>
      </c>
      <c r="AV7" s="26">
        <v>3.321029540830446E-3</v>
      </c>
      <c r="AW7" s="26">
        <v>1.323581657427514E-3</v>
      </c>
      <c r="AX7" s="26">
        <v>4.4436503785844567E-3</v>
      </c>
      <c r="AY7" s="26">
        <v>9.4348727718658269E-3</v>
      </c>
      <c r="AZ7" s="26">
        <v>6.0691021872774599E-3</v>
      </c>
      <c r="BA7" s="26">
        <v>8.133761230875055E-3</v>
      </c>
      <c r="BB7" s="26">
        <v>8.6612612883904053E-3</v>
      </c>
      <c r="BC7" s="26">
        <v>1.2144237894529767E-2</v>
      </c>
      <c r="BD7" s="26">
        <v>0</v>
      </c>
      <c r="BE7" s="26">
        <v>4.0736317120400722E-3</v>
      </c>
      <c r="BF7" s="26">
        <v>5.7187221543381741E-3</v>
      </c>
      <c r="BG7" s="26">
        <v>6.5016403435822906E-3</v>
      </c>
    </row>
    <row r="8" spans="1:59" x14ac:dyDescent="0.15">
      <c r="A8" s="5" t="s">
        <v>6</v>
      </c>
      <c r="B8" t="s">
        <v>62</v>
      </c>
      <c r="C8" s="14">
        <f t="shared" si="1"/>
        <v>4</v>
      </c>
      <c r="D8" s="26">
        <v>3.5376818906509427E-4</v>
      </c>
      <c r="E8" s="26">
        <v>2.8777495258798058E-4</v>
      </c>
      <c r="F8" s="26">
        <v>1.6492780180179588E-3</v>
      </c>
      <c r="G8" s="26">
        <v>1.0779768851331764</v>
      </c>
      <c r="H8" s="26">
        <v>1.7555915255265612E-3</v>
      </c>
      <c r="I8" s="26">
        <v>6.5206437062476639E-4</v>
      </c>
      <c r="J8" s="26">
        <v>4.2978714973610708E-4</v>
      </c>
      <c r="K8" s="26">
        <v>3.4621679856002095E-4</v>
      </c>
      <c r="L8" s="26">
        <v>2.4523421096540713E-4</v>
      </c>
      <c r="M8" s="26">
        <v>6.2020370116026781E-4</v>
      </c>
      <c r="N8" s="26">
        <v>7.6810849314490608E-4</v>
      </c>
      <c r="O8" s="26">
        <v>8.635026332976714E-4</v>
      </c>
      <c r="P8" s="26">
        <v>3.6999514553491748E-4</v>
      </c>
      <c r="Q8" s="26">
        <v>9.4385610128111801E-4</v>
      </c>
      <c r="R8" s="26">
        <v>6.133055136558394E-4</v>
      </c>
      <c r="S8" s="26">
        <v>1.0376165175836512E-3</v>
      </c>
      <c r="T8" s="26">
        <v>6.6839639960784966E-4</v>
      </c>
      <c r="U8" s="26">
        <v>6.1095141231201871E-4</v>
      </c>
      <c r="V8" s="26">
        <v>9.9071675552676896E-4</v>
      </c>
      <c r="W8" s="26">
        <v>5.3443472251548643E-4</v>
      </c>
      <c r="X8" s="26">
        <v>1.0520726432097984E-3</v>
      </c>
      <c r="Y8" s="26">
        <v>9.9578679705601258E-4</v>
      </c>
      <c r="Z8" s="26">
        <v>1.4846551858600059E-3</v>
      </c>
      <c r="AA8" s="26">
        <v>4.1608718950927664E-3</v>
      </c>
      <c r="AB8" s="26">
        <v>9.9375032734530747E-3</v>
      </c>
      <c r="AC8" s="26">
        <v>8.6394879924901455E-2</v>
      </c>
      <c r="AD8" s="26">
        <v>8.1576730107295603E-3</v>
      </c>
      <c r="AE8" s="26">
        <v>1.3959605318078308E-2</v>
      </c>
      <c r="AF8" s="26">
        <v>1.6610343555892391E-2</v>
      </c>
      <c r="AG8" s="26">
        <v>1.3318250189483282E-2</v>
      </c>
      <c r="AH8" s="26">
        <v>1.480816576606021E-3</v>
      </c>
      <c r="AI8" s="26">
        <v>7.3648266784138942E-3</v>
      </c>
      <c r="AJ8" s="26">
        <v>2.8062077394531478E-3</v>
      </c>
      <c r="AK8" s="26">
        <v>2.74535806488241E-3</v>
      </c>
      <c r="AL8" s="26">
        <v>8.8349392328871002E-3</v>
      </c>
      <c r="AM8" s="26">
        <v>8.2793297342751149E-3</v>
      </c>
      <c r="AN8" s="26">
        <v>1.2199342527842705E-2</v>
      </c>
      <c r="AO8" s="26">
        <v>8.2708731997818401E-3</v>
      </c>
      <c r="AP8" s="26">
        <v>4.0259676200385865E-3</v>
      </c>
      <c r="AQ8" s="26">
        <v>4.0368173356098379E-4</v>
      </c>
      <c r="AR8" s="26">
        <v>4.1898253025730069E-3</v>
      </c>
      <c r="AS8" s="26">
        <v>2.9958716541354205E-4</v>
      </c>
      <c r="AT8" s="26">
        <v>6.7677656647099655E-4</v>
      </c>
      <c r="AU8" s="26">
        <v>3.817337867117084E-4</v>
      </c>
      <c r="AV8" s="26">
        <v>1.3343594691913875E-4</v>
      </c>
      <c r="AW8" s="26">
        <v>1.5049661563490863E-4</v>
      </c>
      <c r="AX8" s="26">
        <v>1.2488504349119313E-3</v>
      </c>
      <c r="AY8" s="26">
        <v>2.7003059632714255E-4</v>
      </c>
      <c r="AZ8" s="26">
        <v>2.3872997214259046E-4</v>
      </c>
      <c r="BA8" s="26">
        <v>3.98340085133441E-4</v>
      </c>
      <c r="BB8" s="26">
        <v>4.2537589097876551E-4</v>
      </c>
      <c r="BC8" s="26">
        <v>4.2290897436643448E-4</v>
      </c>
      <c r="BD8" s="26">
        <v>0</v>
      </c>
      <c r="BE8" s="26">
        <v>3.3293156736146203E-4</v>
      </c>
      <c r="BF8" s="26">
        <v>3.0711575141138283E-4</v>
      </c>
      <c r="BG8" s="26">
        <v>2.6060687452888012E-4</v>
      </c>
    </row>
    <row r="9" spans="1:59" x14ac:dyDescent="0.15">
      <c r="A9" s="5" t="s">
        <v>7</v>
      </c>
      <c r="B9" t="s">
        <v>63</v>
      </c>
      <c r="C9" s="14">
        <f t="shared" si="1"/>
        <v>5</v>
      </c>
      <c r="D9" s="26">
        <v>8.6302545929841865E-3</v>
      </c>
      <c r="E9" s="26">
        <v>1.3692501478028501E-2</v>
      </c>
      <c r="F9" s="26">
        <v>3.8696247653973066E-3</v>
      </c>
      <c r="G9" s="26">
        <v>1.0552805057059156E-2</v>
      </c>
      <c r="H9" s="26">
        <v>1.0587034809284213</v>
      </c>
      <c r="I9" s="26">
        <v>6.0771904370860571E-3</v>
      </c>
      <c r="J9" s="26">
        <v>4.6365957017286954E-3</v>
      </c>
      <c r="K9" s="26">
        <v>3.711644408069377E-3</v>
      </c>
      <c r="L9" s="26">
        <v>1.5509784011376571E-3</v>
      </c>
      <c r="M9" s="26">
        <v>5.6643501379721331E-3</v>
      </c>
      <c r="N9" s="26">
        <v>2.9487975473650361E-3</v>
      </c>
      <c r="O9" s="26">
        <v>8.0749326405710961E-3</v>
      </c>
      <c r="P9" s="26">
        <v>3.1057942314368456E-3</v>
      </c>
      <c r="Q9" s="26">
        <v>2.8270854958173993E-3</v>
      </c>
      <c r="R9" s="26">
        <v>5.1300612870142483E-3</v>
      </c>
      <c r="S9" s="26">
        <v>7.1746065393759731E-2</v>
      </c>
      <c r="T9" s="26">
        <v>2.2675775578846095E-2</v>
      </c>
      <c r="U9" s="26">
        <v>5.1506352193719171E-3</v>
      </c>
      <c r="V9" s="26">
        <v>1.3313715835849437E-2</v>
      </c>
      <c r="W9" s="26">
        <v>8.4819973768449353E-3</v>
      </c>
      <c r="X9" s="26">
        <v>2.1164081876044828E-2</v>
      </c>
      <c r="Y9" s="26">
        <v>1.73708400577645E-2</v>
      </c>
      <c r="Z9" s="26">
        <v>8.9151235808444286E-3</v>
      </c>
      <c r="AA9" s="26">
        <v>2.5300358695981184E-2</v>
      </c>
      <c r="AB9" s="26">
        <v>5.6143277126536474E-2</v>
      </c>
      <c r="AC9" s="26">
        <v>3.2142817143319277E-2</v>
      </c>
      <c r="AD9" s="26">
        <v>0.11382850829765399</v>
      </c>
      <c r="AE9" s="26">
        <v>1.7921527647916966E-2</v>
      </c>
      <c r="AF9" s="26">
        <v>1.4428170133400406E-2</v>
      </c>
      <c r="AG9" s="26">
        <v>9.5555740720381348E-3</v>
      </c>
      <c r="AH9" s="26">
        <v>2.3222124520967872E-3</v>
      </c>
      <c r="AI9" s="26">
        <v>1.2002289631734001E-2</v>
      </c>
      <c r="AJ9" s="26">
        <v>5.2689811338706696E-3</v>
      </c>
      <c r="AK9" s="26">
        <v>6.6121651447461046E-3</v>
      </c>
      <c r="AL9" s="26">
        <v>7.556918663136139E-3</v>
      </c>
      <c r="AM9" s="26">
        <v>6.6444041920732753E-3</v>
      </c>
      <c r="AN9" s="26">
        <v>9.7481223847984029E-3</v>
      </c>
      <c r="AO9" s="26">
        <v>6.1736145990404128E-3</v>
      </c>
      <c r="AP9" s="26">
        <v>7.6691293743307576E-3</v>
      </c>
      <c r="AQ9" s="26">
        <v>1.9163158286914167E-3</v>
      </c>
      <c r="AR9" s="26">
        <v>2.0082191876937664E-2</v>
      </c>
      <c r="AS9" s="26">
        <v>5.6223287083268002E-4</v>
      </c>
      <c r="AT9" s="26">
        <v>1.1515336081562085E-3</v>
      </c>
      <c r="AU9" s="26">
        <v>1.4665654298540852E-3</v>
      </c>
      <c r="AV9" s="26">
        <v>4.6961280134067925E-4</v>
      </c>
      <c r="AW9" s="26">
        <v>6.0009823070052203E-4</v>
      </c>
      <c r="AX9" s="26">
        <v>1.3939164669717894E-3</v>
      </c>
      <c r="AY9" s="26">
        <v>2.0892004575925318E-3</v>
      </c>
      <c r="AZ9" s="26">
        <v>7.9387356144244132E-4</v>
      </c>
      <c r="BA9" s="26">
        <v>1.1838131328731831E-3</v>
      </c>
      <c r="BB9" s="26">
        <v>2.4530913974260523E-3</v>
      </c>
      <c r="BC9" s="26">
        <v>1.8951021595911052E-3</v>
      </c>
      <c r="BD9" s="26">
        <v>0</v>
      </c>
      <c r="BE9" s="26">
        <v>1.4646083470881361E-3</v>
      </c>
      <c r="BF9" s="26">
        <v>1.9347687509330296E-3</v>
      </c>
      <c r="BG9" s="26">
        <v>1.0247367730451993E-3</v>
      </c>
    </row>
    <row r="10" spans="1:59" x14ac:dyDescent="0.15">
      <c r="A10" s="5" t="s">
        <v>8</v>
      </c>
      <c r="B10" t="s">
        <v>64</v>
      </c>
      <c r="C10" s="14">
        <f t="shared" si="1"/>
        <v>6</v>
      </c>
      <c r="D10" s="26">
        <v>1.8461084828284086E-2</v>
      </c>
      <c r="E10" s="26">
        <v>0.22833106109070234</v>
      </c>
      <c r="F10" s="26">
        <v>4.0000633323806802E-3</v>
      </c>
      <c r="G10" s="26">
        <v>8.0357346755328338E-3</v>
      </c>
      <c r="H10" s="26">
        <v>5.433746734939039E-3</v>
      </c>
      <c r="I10" s="26">
        <v>1.2547195587103801</v>
      </c>
      <c r="J10" s="26">
        <v>1.0819908111048123E-2</v>
      </c>
      <c r="K10" s="26">
        <v>5.6561640203787967E-3</v>
      </c>
      <c r="L10" s="26">
        <v>3.6492552501874078E-3</v>
      </c>
      <c r="M10" s="26">
        <v>9.4680841797136914E-2</v>
      </c>
      <c r="N10" s="26">
        <v>7.1114168142455561E-3</v>
      </c>
      <c r="O10" s="26">
        <v>1.1840621779334492E-2</v>
      </c>
      <c r="P10" s="26">
        <v>4.0744455756412477E-3</v>
      </c>
      <c r="Q10" s="26">
        <v>1.0918296912206782E-2</v>
      </c>
      <c r="R10" s="26">
        <v>4.5686114510576123E-2</v>
      </c>
      <c r="S10" s="26">
        <v>6.2625075079244721E-3</v>
      </c>
      <c r="T10" s="26">
        <v>6.3718302510852387E-3</v>
      </c>
      <c r="U10" s="26">
        <v>1.5581557873819525E-2</v>
      </c>
      <c r="V10" s="26">
        <v>1.7944694551553734E-2</v>
      </c>
      <c r="W10" s="26">
        <v>9.2528748509661404E-2</v>
      </c>
      <c r="X10" s="26">
        <v>2.7357153859555245E-2</v>
      </c>
      <c r="Y10" s="26">
        <v>8.934199652023982E-3</v>
      </c>
      <c r="Z10" s="26">
        <v>4.4470280008344718E-3</v>
      </c>
      <c r="AA10" s="26">
        <v>6.5955726784907021E-3</v>
      </c>
      <c r="AB10" s="26">
        <v>4.2595301070923464E-3</v>
      </c>
      <c r="AC10" s="26">
        <v>2.9936311684897149E-3</v>
      </c>
      <c r="AD10" s="26">
        <v>4.9936159447019415E-3</v>
      </c>
      <c r="AE10" s="26">
        <v>2.530061448899455E-3</v>
      </c>
      <c r="AF10" s="26">
        <v>2.6073661448059865E-3</v>
      </c>
      <c r="AG10" s="26">
        <v>2.9337485443495805E-3</v>
      </c>
      <c r="AH10" s="26">
        <v>2.3677357342955395E-3</v>
      </c>
      <c r="AI10" s="26">
        <v>3.5663239766830024E-3</v>
      </c>
      <c r="AJ10" s="26">
        <v>3.0830689615967623E-3</v>
      </c>
      <c r="AK10" s="26">
        <v>2.9945184011218682E-3</v>
      </c>
      <c r="AL10" s="26">
        <v>3.7111280782521931E-3</v>
      </c>
      <c r="AM10" s="26">
        <v>2.8274554456070244E-3</v>
      </c>
      <c r="AN10" s="26">
        <v>2.7277525486489006E-3</v>
      </c>
      <c r="AO10" s="26">
        <v>3.3767826594046251E-3</v>
      </c>
      <c r="AP10" s="26">
        <v>6.165677386988283E-3</v>
      </c>
      <c r="AQ10" s="26">
        <v>4.4721459084830408E-3</v>
      </c>
      <c r="AR10" s="26">
        <v>3.5262657312926955E-3</v>
      </c>
      <c r="AS10" s="26">
        <v>4.2731684361631836E-3</v>
      </c>
      <c r="AT10" s="26">
        <v>4.8437726399391534E-3</v>
      </c>
      <c r="AU10" s="26">
        <v>3.2414493929344276E-3</v>
      </c>
      <c r="AV10" s="26">
        <v>2.4635439338355535E-3</v>
      </c>
      <c r="AW10" s="26">
        <v>7.1205672659813309E-4</v>
      </c>
      <c r="AX10" s="26">
        <v>1.0574262288248688E-3</v>
      </c>
      <c r="AY10" s="26">
        <v>0.3179484074145596</v>
      </c>
      <c r="AZ10" s="26">
        <v>2.5200448353681353E-3</v>
      </c>
      <c r="BA10" s="26">
        <v>1.1625873474590155E-2</v>
      </c>
      <c r="BB10" s="26">
        <v>1.7680176124618037E-2</v>
      </c>
      <c r="BC10" s="26">
        <v>4.6613270582307187E-2</v>
      </c>
      <c r="BD10" s="26">
        <v>0</v>
      </c>
      <c r="BE10" s="26">
        <v>2.0618377082501783E-2</v>
      </c>
      <c r="BF10" s="26">
        <v>1.5149491619945442E-2</v>
      </c>
      <c r="BG10" s="26">
        <v>1.1973254341181032E-2</v>
      </c>
    </row>
    <row r="11" spans="1:59" x14ac:dyDescent="0.15">
      <c r="A11" s="5" t="s">
        <v>9</v>
      </c>
      <c r="B11" t="s">
        <v>65</v>
      </c>
      <c r="C11" s="14">
        <f t="shared" si="1"/>
        <v>7</v>
      </c>
      <c r="D11" s="26">
        <v>2.805993413288301E-7</v>
      </c>
      <c r="E11" s="26">
        <v>1.8112787293421437E-6</v>
      </c>
      <c r="F11" s="26">
        <v>2.2264892095765172E-6</v>
      </c>
      <c r="G11" s="26">
        <v>3.5305604063969431E-7</v>
      </c>
      <c r="H11" s="26">
        <v>4.1132192630196122E-7</v>
      </c>
      <c r="I11" s="26">
        <v>9.399966352763422E-6</v>
      </c>
      <c r="J11" s="26">
        <v>1.0229360297127057</v>
      </c>
      <c r="K11" s="26">
        <v>2.6515903999584587E-7</v>
      </c>
      <c r="L11" s="26">
        <v>3.6085729451442968E-7</v>
      </c>
      <c r="M11" s="26">
        <v>9.2647288798187196E-7</v>
      </c>
      <c r="N11" s="26">
        <v>2.4456077549184526E-7</v>
      </c>
      <c r="O11" s="26">
        <v>3.8188741839836843E-7</v>
      </c>
      <c r="P11" s="26">
        <v>3.5656500707457624E-7</v>
      </c>
      <c r="Q11" s="26">
        <v>1.1061641964640858E-6</v>
      </c>
      <c r="R11" s="26">
        <v>5.2232919780111888E-7</v>
      </c>
      <c r="S11" s="26">
        <v>5.2221196623368469E-7</v>
      </c>
      <c r="T11" s="26">
        <v>3.4438058765874052E-7</v>
      </c>
      <c r="U11" s="26">
        <v>3.6407702534987852E-7</v>
      </c>
      <c r="V11" s="26">
        <v>4.1973836674960867E-7</v>
      </c>
      <c r="W11" s="26">
        <v>9.1968921092744548E-7</v>
      </c>
      <c r="X11" s="26">
        <v>4.7216454224002343E-7</v>
      </c>
      <c r="Y11" s="26">
        <v>3.9692381488585729E-7</v>
      </c>
      <c r="Z11" s="26">
        <v>3.2585304705134535E-7</v>
      </c>
      <c r="AA11" s="26">
        <v>4.0049005057446561E-7</v>
      </c>
      <c r="AB11" s="26">
        <v>3.4445197245283456E-7</v>
      </c>
      <c r="AC11" s="26">
        <v>2.5929413430696612E-7</v>
      </c>
      <c r="AD11" s="26">
        <v>2.9528303136123781E-7</v>
      </c>
      <c r="AE11" s="26">
        <v>2.4835556666192892E-7</v>
      </c>
      <c r="AF11" s="26">
        <v>2.9550054850983993E-7</v>
      </c>
      <c r="AG11" s="26">
        <v>2.9711648023167939E-7</v>
      </c>
      <c r="AH11" s="26">
        <v>2.6616779859100068E-7</v>
      </c>
      <c r="AI11" s="26">
        <v>3.1636049544773093E-7</v>
      </c>
      <c r="AJ11" s="26">
        <v>2.8056303331849483E-7</v>
      </c>
      <c r="AK11" s="26">
        <v>2.0109485079263408E-7</v>
      </c>
      <c r="AL11" s="26">
        <v>2.7835728566972604E-7</v>
      </c>
      <c r="AM11" s="26">
        <v>2.6115252624262394E-7</v>
      </c>
      <c r="AN11" s="26">
        <v>2.6242916132749558E-7</v>
      </c>
      <c r="AO11" s="26">
        <v>2.8271808670391098E-7</v>
      </c>
      <c r="AP11" s="26">
        <v>2.8722673204620127E-7</v>
      </c>
      <c r="AQ11" s="26">
        <v>2.9718974565204126E-7</v>
      </c>
      <c r="AR11" s="26">
        <v>2.2941040371689183E-7</v>
      </c>
      <c r="AS11" s="26">
        <v>5.7529172360091171E-7</v>
      </c>
      <c r="AT11" s="26">
        <v>4.2105996266730728E-7</v>
      </c>
      <c r="AU11" s="26">
        <v>7.2841235070754462E-7</v>
      </c>
      <c r="AV11" s="26">
        <v>2.2906781245973412E-7</v>
      </c>
      <c r="AW11" s="26">
        <v>1.0267268609277034E-7</v>
      </c>
      <c r="AX11" s="26">
        <v>2.0121406758623229E-7</v>
      </c>
      <c r="AY11" s="26">
        <v>2.7075465519738011E-6</v>
      </c>
      <c r="AZ11" s="26">
        <v>4.4261414377622317E-7</v>
      </c>
      <c r="BA11" s="26">
        <v>5.426271715029293E-7</v>
      </c>
      <c r="BB11" s="26">
        <v>4.8413421948962039E-7</v>
      </c>
      <c r="BC11" s="26">
        <v>8.1307367771797214E-7</v>
      </c>
      <c r="BD11" s="26">
        <v>0</v>
      </c>
      <c r="BE11" s="26">
        <v>4.3057074819571939E-7</v>
      </c>
      <c r="BF11" s="26">
        <v>4.1262148920107022E-7</v>
      </c>
      <c r="BG11" s="26">
        <v>5.3746897094549992E-7</v>
      </c>
    </row>
    <row r="12" spans="1:59" x14ac:dyDescent="0.15">
      <c r="A12" s="5" t="s">
        <v>10</v>
      </c>
      <c r="B12" t="s">
        <v>66</v>
      </c>
      <c r="C12" s="14">
        <f t="shared" si="1"/>
        <v>8</v>
      </c>
      <c r="D12" s="26">
        <v>2.4461214947747345E-3</v>
      </c>
      <c r="E12" s="26">
        <v>3.6651027107662496E-3</v>
      </c>
      <c r="F12" s="26">
        <v>1.5335462545586745E-3</v>
      </c>
      <c r="G12" s="26">
        <v>1.2426968915696783E-3</v>
      </c>
      <c r="H12" s="26">
        <v>2.7471536534033961E-2</v>
      </c>
      <c r="I12" s="26">
        <v>2.6224762254427642E-3</v>
      </c>
      <c r="J12" s="26">
        <v>4.0736154134432136E-2</v>
      </c>
      <c r="K12" s="26">
        <v>1.2078476741398823</v>
      </c>
      <c r="L12" s="26">
        <v>0.35477494646384916</v>
      </c>
      <c r="M12" s="26">
        <v>3.3643277105860091E-2</v>
      </c>
      <c r="N12" s="26">
        <v>1.4066594161171724E-3</v>
      </c>
      <c r="O12" s="26">
        <v>1.3105737047655634E-2</v>
      </c>
      <c r="P12" s="26">
        <v>2.8475587416550625E-3</v>
      </c>
      <c r="Q12" s="26">
        <v>1.0517268206068342E-3</v>
      </c>
      <c r="R12" s="26">
        <v>3.5983813740271004E-3</v>
      </c>
      <c r="S12" s="26">
        <v>4.0105352671366461E-3</v>
      </c>
      <c r="T12" s="26">
        <v>2.8631645153475893E-3</v>
      </c>
      <c r="U12" s="26">
        <v>5.35008843737164E-3</v>
      </c>
      <c r="V12" s="26">
        <v>2.8576480499198642E-3</v>
      </c>
      <c r="W12" s="26">
        <v>2.5636002718399469E-3</v>
      </c>
      <c r="X12" s="26">
        <v>2.3779894167203467E-3</v>
      </c>
      <c r="Y12" s="26">
        <v>1.0925164649339566E-2</v>
      </c>
      <c r="Z12" s="26">
        <v>1.4727246990815642E-2</v>
      </c>
      <c r="AA12" s="26">
        <v>6.4000702256063148E-3</v>
      </c>
      <c r="AB12" s="26">
        <v>9.7308254306789424E-3</v>
      </c>
      <c r="AC12" s="26">
        <v>2.0467602588576761E-3</v>
      </c>
      <c r="AD12" s="26">
        <v>4.2374711869932729E-3</v>
      </c>
      <c r="AE12" s="26">
        <v>1.816599663905918E-3</v>
      </c>
      <c r="AF12" s="26">
        <v>4.7129900946001222E-3</v>
      </c>
      <c r="AG12" s="26">
        <v>2.7324010710086397E-3</v>
      </c>
      <c r="AH12" s="26">
        <v>1.2522944500071122E-3</v>
      </c>
      <c r="AI12" s="26">
        <v>2.4746070849034889E-3</v>
      </c>
      <c r="AJ12" s="26">
        <v>1.6594056130723239E-3</v>
      </c>
      <c r="AK12" s="26">
        <v>1.5433203320705214E-3</v>
      </c>
      <c r="AL12" s="26">
        <v>2.8250687097086248E-3</v>
      </c>
      <c r="AM12" s="26">
        <v>2.633359187783233E-3</v>
      </c>
      <c r="AN12" s="26">
        <v>2.6630715895787711E-3</v>
      </c>
      <c r="AO12" s="26">
        <v>1.5993251432215186E-3</v>
      </c>
      <c r="AP12" s="26">
        <v>2.3640342450791416E-2</v>
      </c>
      <c r="AQ12" s="26">
        <v>7.4389347006763892E-4</v>
      </c>
      <c r="AR12" s="26">
        <v>3.205715691549611E-3</v>
      </c>
      <c r="AS12" s="26">
        <v>2.3591660758494454E-3</v>
      </c>
      <c r="AT12" s="26">
        <v>3.3485965369450706E-3</v>
      </c>
      <c r="AU12" s="26">
        <v>1.2205428378563624E-3</v>
      </c>
      <c r="AV12" s="26">
        <v>9.0435424355079521E-4</v>
      </c>
      <c r="AW12" s="26">
        <v>2.500935735084964E-4</v>
      </c>
      <c r="AX12" s="26">
        <v>4.2090805243595554E-3</v>
      </c>
      <c r="AY12" s="26">
        <v>4.6285705451868204E-3</v>
      </c>
      <c r="AZ12" s="26">
        <v>1.7666638221607762E-3</v>
      </c>
      <c r="BA12" s="26">
        <v>8.3808943281079987E-4</v>
      </c>
      <c r="BB12" s="26">
        <v>8.8387754621771803E-3</v>
      </c>
      <c r="BC12" s="26">
        <v>1.6764192601572404E-2</v>
      </c>
      <c r="BD12" s="26">
        <v>0</v>
      </c>
      <c r="BE12" s="26">
        <v>8.6471426378961151E-4</v>
      </c>
      <c r="BF12" s="26">
        <v>1.193043610034978E-3</v>
      </c>
      <c r="BG12" s="26">
        <v>7.6079322675987352E-4</v>
      </c>
    </row>
    <row r="13" spans="1:59" x14ac:dyDescent="0.15">
      <c r="A13" s="5" t="s">
        <v>11</v>
      </c>
      <c r="B13" t="s">
        <v>67</v>
      </c>
      <c r="C13" s="14">
        <f t="shared" si="1"/>
        <v>9</v>
      </c>
      <c r="D13" s="26">
        <v>2.042207931239751E-4</v>
      </c>
      <c r="E13" s="26">
        <v>2.3573407349064082E-4</v>
      </c>
      <c r="F13" s="26">
        <v>7.7130687356342508E-4</v>
      </c>
      <c r="G13" s="26">
        <v>4.8196405424575235E-4</v>
      </c>
      <c r="H13" s="26">
        <v>1.1977167481051917E-3</v>
      </c>
      <c r="I13" s="26">
        <v>4.3510798449313719E-4</v>
      </c>
      <c r="J13" s="26">
        <v>4.4362359458874324E-4</v>
      </c>
      <c r="K13" s="26">
        <v>5.4155109476277568E-4</v>
      </c>
      <c r="L13" s="26">
        <v>1.0066691164802426</v>
      </c>
      <c r="M13" s="26">
        <v>4.3952697581520482E-4</v>
      </c>
      <c r="N13" s="26">
        <v>2.7892446656488899E-4</v>
      </c>
      <c r="O13" s="26">
        <v>4.0622488553125158E-4</v>
      </c>
      <c r="P13" s="26">
        <v>4.056394540091848E-4</v>
      </c>
      <c r="Q13" s="26">
        <v>4.4985346056042558E-4</v>
      </c>
      <c r="R13" s="26">
        <v>2.5427870591741863E-4</v>
      </c>
      <c r="S13" s="26">
        <v>5.2183199273345973E-4</v>
      </c>
      <c r="T13" s="26">
        <v>4.5668461509952931E-4</v>
      </c>
      <c r="U13" s="26">
        <v>4.9638449777612435E-4</v>
      </c>
      <c r="V13" s="26">
        <v>4.8812687225508448E-4</v>
      </c>
      <c r="W13" s="26">
        <v>4.7057142199602496E-4</v>
      </c>
      <c r="X13" s="26">
        <v>3.9249440353042496E-4</v>
      </c>
      <c r="Y13" s="26">
        <v>4.662785365103273E-4</v>
      </c>
      <c r="Z13" s="26">
        <v>3.9579043035998368E-4</v>
      </c>
      <c r="AA13" s="26">
        <v>5.9934046516617215E-4</v>
      </c>
      <c r="AB13" s="26">
        <v>4.4759211717496615E-4</v>
      </c>
      <c r="AC13" s="26">
        <v>4.3630108285163218E-4</v>
      </c>
      <c r="AD13" s="26">
        <v>5.0449582198740424E-4</v>
      </c>
      <c r="AE13" s="26">
        <v>5.1993080361638897E-4</v>
      </c>
      <c r="AF13" s="26">
        <v>4.3790322502374672E-4</v>
      </c>
      <c r="AG13" s="26">
        <v>4.8360855428660648E-4</v>
      </c>
      <c r="AH13" s="26">
        <v>5.3408350350078119E-4</v>
      </c>
      <c r="AI13" s="26">
        <v>4.4687065028724878E-4</v>
      </c>
      <c r="AJ13" s="26">
        <v>5.2219063170165112E-4</v>
      </c>
      <c r="AK13" s="26">
        <v>2.8223545897215242E-4</v>
      </c>
      <c r="AL13" s="26">
        <v>7.0793547141114995E-4</v>
      </c>
      <c r="AM13" s="26">
        <v>7.2101148379411992E-4</v>
      </c>
      <c r="AN13" s="26">
        <v>1.1110676892417861E-3</v>
      </c>
      <c r="AO13" s="26">
        <v>4.0350719013745558E-4</v>
      </c>
      <c r="AP13" s="26">
        <v>3.8118428298723127E-4</v>
      </c>
      <c r="AQ13" s="26">
        <v>6.3553695330685264E-4</v>
      </c>
      <c r="AR13" s="26">
        <v>4.3377026227635628E-4</v>
      </c>
      <c r="AS13" s="26">
        <v>8.1855762993130333E-4</v>
      </c>
      <c r="AT13" s="26">
        <v>1.9145425642382754E-3</v>
      </c>
      <c r="AU13" s="26">
        <v>8.7025917711075409E-4</v>
      </c>
      <c r="AV13" s="26">
        <v>1.0717058027896137E-3</v>
      </c>
      <c r="AW13" s="26">
        <v>8.2125652760986083E-5</v>
      </c>
      <c r="AX13" s="26">
        <v>1.8495855613404386E-4</v>
      </c>
      <c r="AY13" s="26">
        <v>1.2818007861808405E-3</v>
      </c>
      <c r="AZ13" s="26">
        <v>2.6920186510422683E-3</v>
      </c>
      <c r="BA13" s="26">
        <v>3.8849101117108986E-4</v>
      </c>
      <c r="BB13" s="26">
        <v>3.2284419119218977E-3</v>
      </c>
      <c r="BC13" s="26">
        <v>6.3101557581639713E-3</v>
      </c>
      <c r="BD13" s="26">
        <v>0</v>
      </c>
      <c r="BE13" s="26">
        <v>2.6656651933836136E-4</v>
      </c>
      <c r="BF13" s="26">
        <v>6.1163230157229955E-4</v>
      </c>
      <c r="BG13" s="26">
        <v>6.3963631658604228E-4</v>
      </c>
    </row>
    <row r="14" spans="1:59" x14ac:dyDescent="0.15">
      <c r="A14" s="5" t="s">
        <v>12</v>
      </c>
      <c r="B14" t="s">
        <v>68</v>
      </c>
      <c r="C14" s="14">
        <f t="shared" si="1"/>
        <v>10</v>
      </c>
      <c r="D14" s="26">
        <v>2.4213696917295456E-5</v>
      </c>
      <c r="E14" s="26">
        <v>1.9686239467676609E-5</v>
      </c>
      <c r="F14" s="26">
        <v>7.5794192360289006E-5</v>
      </c>
      <c r="G14" s="26">
        <v>3.8675397467047144E-4</v>
      </c>
      <c r="H14" s="26">
        <v>6.5790470999021637E-5</v>
      </c>
      <c r="I14" s="26">
        <v>4.0305491978468213E-5</v>
      </c>
      <c r="J14" s="26">
        <v>4.8389614050367195E-5</v>
      </c>
      <c r="K14" s="26">
        <v>2.964904976401204E-5</v>
      </c>
      <c r="L14" s="26">
        <v>1.3840508333859841E-3</v>
      </c>
      <c r="M14" s="26">
        <v>1.1872459956874453</v>
      </c>
      <c r="N14" s="26">
        <v>3.9827999587890172E-5</v>
      </c>
      <c r="O14" s="26">
        <v>5.9989718708380445E-4</v>
      </c>
      <c r="P14" s="26">
        <v>1.0125605055764244E-4</v>
      </c>
      <c r="Q14" s="26">
        <v>4.2823658042704142E-5</v>
      </c>
      <c r="R14" s="26">
        <v>3.4668019371838031E-5</v>
      </c>
      <c r="S14" s="26">
        <v>5.5126033839782221E-5</v>
      </c>
      <c r="T14" s="26">
        <v>1.1752242071430721E-4</v>
      </c>
      <c r="U14" s="26">
        <v>1.0404425089335052E-4</v>
      </c>
      <c r="V14" s="26">
        <v>7.2500597111035218E-5</v>
      </c>
      <c r="W14" s="26">
        <v>5.9834740113349272E-5</v>
      </c>
      <c r="X14" s="26">
        <v>5.8099585816047331E-5</v>
      </c>
      <c r="Y14" s="26">
        <v>6.9465185190420521E-5</v>
      </c>
      <c r="Z14" s="26">
        <v>8.0349620749471722E-5</v>
      </c>
      <c r="AA14" s="26">
        <v>5.5344824669924556E-5</v>
      </c>
      <c r="AB14" s="26">
        <v>4.6930618238443614E-5</v>
      </c>
      <c r="AC14" s="26">
        <v>8.6285346090760452E-5</v>
      </c>
      <c r="AD14" s="26">
        <v>6.9968869991829545E-5</v>
      </c>
      <c r="AE14" s="26">
        <v>5.6858372292794505E-4</v>
      </c>
      <c r="AF14" s="26">
        <v>6.556439266343538E-4</v>
      </c>
      <c r="AG14" s="26">
        <v>1.2248781061338399E-4</v>
      </c>
      <c r="AH14" s="26">
        <v>4.1135016530998763E-5</v>
      </c>
      <c r="AI14" s="26">
        <v>7.1653557670671862E-5</v>
      </c>
      <c r="AJ14" s="26">
        <v>5.9374379875957585E-5</v>
      </c>
      <c r="AK14" s="26">
        <v>1.7340660281376058E-3</v>
      </c>
      <c r="AL14" s="26">
        <v>1.3647198601212138E-3</v>
      </c>
      <c r="AM14" s="26">
        <v>1.0631825277047452E-4</v>
      </c>
      <c r="AN14" s="26">
        <v>5.9698000877080909E-5</v>
      </c>
      <c r="AO14" s="26">
        <v>4.9299175758812117E-5</v>
      </c>
      <c r="AP14" s="26">
        <v>1.2389114796587121E-4</v>
      </c>
      <c r="AQ14" s="26">
        <v>1.8034765737163948E-5</v>
      </c>
      <c r="AR14" s="26">
        <v>6.9174399880580809E-5</v>
      </c>
      <c r="AS14" s="26">
        <v>2.1303224854781376E-5</v>
      </c>
      <c r="AT14" s="26">
        <v>2.5087829571361734E-5</v>
      </c>
      <c r="AU14" s="26">
        <v>3.296324112231055E-5</v>
      </c>
      <c r="AV14" s="26">
        <v>1.7466102292415476E-5</v>
      </c>
      <c r="AW14" s="26">
        <v>5.7542358533327555E-6</v>
      </c>
      <c r="AX14" s="26">
        <v>9.1947654983097008E-5</v>
      </c>
      <c r="AY14" s="26">
        <v>2.8836595856551582E-5</v>
      </c>
      <c r="AZ14" s="26">
        <v>3.4457716051929555E-5</v>
      </c>
      <c r="BA14" s="26">
        <v>3.1347051404385126E-5</v>
      </c>
      <c r="BB14" s="26">
        <v>6.228869293046798E-5</v>
      </c>
      <c r="BC14" s="26">
        <v>1.053668961981113E-3</v>
      </c>
      <c r="BD14" s="26">
        <v>0</v>
      </c>
      <c r="BE14" s="26">
        <v>1.823890218468716E-5</v>
      </c>
      <c r="BF14" s="26">
        <v>3.5613476662696638E-5</v>
      </c>
      <c r="BG14" s="26">
        <v>2.3113714371082302E-5</v>
      </c>
    </row>
    <row r="15" spans="1:59" x14ac:dyDescent="0.15">
      <c r="A15" s="5" t="s">
        <v>13</v>
      </c>
      <c r="B15" t="s">
        <v>69</v>
      </c>
      <c r="C15" s="14">
        <f t="shared" si="1"/>
        <v>11</v>
      </c>
      <c r="D15" s="26">
        <v>3.1054764168020987E-3</v>
      </c>
      <c r="E15" s="26">
        <v>7.5364889193048974E-4</v>
      </c>
      <c r="F15" s="26">
        <v>1.5523758408752337E-3</v>
      </c>
      <c r="G15" s="26">
        <v>5.2063708164641653E-4</v>
      </c>
      <c r="H15" s="26">
        <v>1.1788971251188555E-3</v>
      </c>
      <c r="I15" s="26">
        <v>1.8078059238239676E-3</v>
      </c>
      <c r="J15" s="26">
        <v>2.2380775907719494E-3</v>
      </c>
      <c r="K15" s="26">
        <v>7.8809812110004665E-4</v>
      </c>
      <c r="L15" s="26">
        <v>1.2428820978948229E-3</v>
      </c>
      <c r="M15" s="26">
        <v>2.1370881239220316E-3</v>
      </c>
      <c r="N15" s="26">
        <v>1.2524986716835214</v>
      </c>
      <c r="O15" s="26">
        <v>1.2712924739770858E-2</v>
      </c>
      <c r="P15" s="26">
        <v>3.4994127194920271E-3</v>
      </c>
      <c r="Q15" s="26">
        <v>8.8117395171079845E-4</v>
      </c>
      <c r="R15" s="26">
        <v>1.7835254759270642E-3</v>
      </c>
      <c r="S15" s="26">
        <v>1.9845522318559816E-3</v>
      </c>
      <c r="T15" s="26">
        <v>1.7063511921223988E-3</v>
      </c>
      <c r="U15" s="26">
        <v>1.3354874614543396E-3</v>
      </c>
      <c r="V15" s="26">
        <v>3.3547260630717546E-3</v>
      </c>
      <c r="W15" s="26">
        <v>9.7860952108610021E-3</v>
      </c>
      <c r="X15" s="26">
        <v>1.3761789563113572E-3</v>
      </c>
      <c r="Y15" s="26">
        <v>2.1677600660760066E-2</v>
      </c>
      <c r="Z15" s="26">
        <v>1.5404411696176318E-3</v>
      </c>
      <c r="AA15" s="26">
        <v>1.8072701994318542E-3</v>
      </c>
      <c r="AB15" s="26">
        <v>2.3293400155522611E-2</v>
      </c>
      <c r="AC15" s="26">
        <v>1.9569734321529448E-3</v>
      </c>
      <c r="AD15" s="26">
        <v>1.9035662932940034E-3</v>
      </c>
      <c r="AE15" s="26">
        <v>4.6453261517825258E-3</v>
      </c>
      <c r="AF15" s="26">
        <v>2.9619249828936609E-3</v>
      </c>
      <c r="AG15" s="26">
        <v>2.7521856069829117E-3</v>
      </c>
      <c r="AH15" s="26">
        <v>3.4053838870295324E-3</v>
      </c>
      <c r="AI15" s="26">
        <v>1.7190189763958989E-3</v>
      </c>
      <c r="AJ15" s="26">
        <v>1.4031610958768518E-2</v>
      </c>
      <c r="AK15" s="26">
        <v>1.578737423933461E-3</v>
      </c>
      <c r="AL15" s="26">
        <v>2.1183390539256863E-3</v>
      </c>
      <c r="AM15" s="26">
        <v>1.9919882691266234E-3</v>
      </c>
      <c r="AN15" s="26">
        <v>3.7946303128947125E-3</v>
      </c>
      <c r="AO15" s="26">
        <v>3.3439677720371701E-3</v>
      </c>
      <c r="AP15" s="26">
        <v>0.11188629809303703</v>
      </c>
      <c r="AQ15" s="26">
        <v>3.9750207059575373E-4</v>
      </c>
      <c r="AR15" s="26">
        <v>2.6616662383776562E-2</v>
      </c>
      <c r="AS15" s="26">
        <v>8.0365736060166273E-4</v>
      </c>
      <c r="AT15" s="26">
        <v>6.426228437045662E-4</v>
      </c>
      <c r="AU15" s="26">
        <v>7.6816473380100249E-4</v>
      </c>
      <c r="AV15" s="26">
        <v>1.1237585290502534E-3</v>
      </c>
      <c r="AW15" s="26">
        <v>7.8478177613995354E-4</v>
      </c>
      <c r="AX15" s="26">
        <v>1.1918416726840718E-3</v>
      </c>
      <c r="AY15" s="26">
        <v>7.267494738922456E-4</v>
      </c>
      <c r="AZ15" s="26">
        <v>7.0571064812658779E-4</v>
      </c>
      <c r="BA15" s="26">
        <v>1.300181027543826E-3</v>
      </c>
      <c r="BB15" s="26">
        <v>1.0007352157797153E-3</v>
      </c>
      <c r="BC15" s="26">
        <v>2.803300387763951E-3</v>
      </c>
      <c r="BD15" s="26">
        <v>0</v>
      </c>
      <c r="BE15" s="26">
        <v>3.1507834667435287E-3</v>
      </c>
      <c r="BF15" s="26">
        <v>1.0973756410904063E-3</v>
      </c>
      <c r="BG15" s="26">
        <v>1.1371677259455512E-3</v>
      </c>
    </row>
    <row r="16" spans="1:59" x14ac:dyDescent="0.15">
      <c r="A16" s="5" t="s">
        <v>14</v>
      </c>
      <c r="B16" t="s">
        <v>70</v>
      </c>
      <c r="C16" s="14">
        <f t="shared" si="1"/>
        <v>12</v>
      </c>
      <c r="D16" s="26">
        <v>2.9533942563136155E-3</v>
      </c>
      <c r="E16" s="26">
        <v>3.7543531549147852E-3</v>
      </c>
      <c r="F16" s="26">
        <v>3.8588860545221179E-3</v>
      </c>
      <c r="G16" s="26">
        <v>7.1095471711691335E-3</v>
      </c>
      <c r="H16" s="26">
        <v>1.2384683601924308E-2</v>
      </c>
      <c r="I16" s="26">
        <v>1.1751500932247085E-2</v>
      </c>
      <c r="J16" s="26">
        <v>4.9084245363100805E-2</v>
      </c>
      <c r="K16" s="26">
        <v>7.5609860193282842E-3</v>
      </c>
      <c r="L16" s="26">
        <v>5.5028906253879288E-3</v>
      </c>
      <c r="M16" s="26">
        <v>3.2717069070056053E-2</v>
      </c>
      <c r="N16" s="26">
        <v>1.545901416366432E-2</v>
      </c>
      <c r="O16" s="26">
        <v>1.1793903088009274</v>
      </c>
      <c r="P16" s="26">
        <v>0.13948390223006565</v>
      </c>
      <c r="Q16" s="26">
        <v>2.5388659899335292E-3</v>
      </c>
      <c r="R16" s="26">
        <v>4.8216894476982766E-3</v>
      </c>
      <c r="S16" s="26">
        <v>8.4394632002070761E-3</v>
      </c>
      <c r="T16" s="26">
        <v>5.5974764622580839E-3</v>
      </c>
      <c r="U16" s="26">
        <v>2.128214190692208E-2</v>
      </c>
      <c r="V16" s="26">
        <v>1.9300983196674049E-2</v>
      </c>
      <c r="W16" s="26">
        <v>2.9582653816797585E-2</v>
      </c>
      <c r="X16" s="26">
        <v>5.0794974453690937E-3</v>
      </c>
      <c r="Y16" s="26">
        <v>2.828184728130026E-2</v>
      </c>
      <c r="Z16" s="26">
        <v>2.2681399004645011E-2</v>
      </c>
      <c r="AA16" s="26">
        <v>2.8671362789442031E-2</v>
      </c>
      <c r="AB16" s="26">
        <v>1.400812223335667E-2</v>
      </c>
      <c r="AC16" s="26">
        <v>3.9562273670993063E-3</v>
      </c>
      <c r="AD16" s="26">
        <v>6.1915942703022146E-3</v>
      </c>
      <c r="AE16" s="26">
        <v>9.7247108721252532E-3</v>
      </c>
      <c r="AF16" s="26">
        <v>8.0337290977194574E-3</v>
      </c>
      <c r="AG16" s="26">
        <v>3.4346483336830484E-2</v>
      </c>
      <c r="AH16" s="26">
        <v>7.0078960969237481E-3</v>
      </c>
      <c r="AI16" s="26">
        <v>1.031991373506661E-2</v>
      </c>
      <c r="AJ16" s="26">
        <v>1.3904825312870021E-2</v>
      </c>
      <c r="AK16" s="26">
        <v>1.060396332905076E-2</v>
      </c>
      <c r="AL16" s="26">
        <v>8.6507558249318047E-3</v>
      </c>
      <c r="AM16" s="26">
        <v>5.679717103567742E-3</v>
      </c>
      <c r="AN16" s="26">
        <v>6.0754940356526317E-3</v>
      </c>
      <c r="AO16" s="26">
        <v>5.7081529520687461E-3</v>
      </c>
      <c r="AP16" s="26">
        <v>3.4964194799303301E-2</v>
      </c>
      <c r="AQ16" s="26">
        <v>2.636743183806895E-3</v>
      </c>
      <c r="AR16" s="26">
        <v>5.5287823610766377E-3</v>
      </c>
      <c r="AS16" s="26">
        <v>6.0915688946003325E-3</v>
      </c>
      <c r="AT16" s="26">
        <v>3.4209113553042374E-3</v>
      </c>
      <c r="AU16" s="26">
        <v>7.8657505686068781E-3</v>
      </c>
      <c r="AV16" s="26">
        <v>7.4456556324897271E-3</v>
      </c>
      <c r="AW16" s="26">
        <v>1.9842975396576956E-3</v>
      </c>
      <c r="AX16" s="26">
        <v>6.8576060972091032E-3</v>
      </c>
      <c r="AY16" s="26">
        <v>5.8287594579105456E-3</v>
      </c>
      <c r="AZ16" s="26">
        <v>1.1685461099519024E-2</v>
      </c>
      <c r="BA16" s="26">
        <v>6.5537514901089413E-3</v>
      </c>
      <c r="BB16" s="26">
        <v>1.4562672799266171E-2</v>
      </c>
      <c r="BC16" s="26">
        <v>1.4590594160909206E-2</v>
      </c>
      <c r="BD16" s="26">
        <v>0</v>
      </c>
      <c r="BE16" s="26">
        <v>3.8081890387455411E-3</v>
      </c>
      <c r="BF16" s="26">
        <v>5.8135290718291316E-3</v>
      </c>
      <c r="BG16" s="26">
        <v>4.5041858248495662E-3</v>
      </c>
    </row>
    <row r="17" spans="1:59" x14ac:dyDescent="0.15">
      <c r="A17" s="5" t="s">
        <v>15</v>
      </c>
      <c r="B17" t="s">
        <v>71</v>
      </c>
      <c r="C17" s="14">
        <f t="shared" si="1"/>
        <v>13</v>
      </c>
      <c r="D17" s="26">
        <v>2.2953464725871376E-3</v>
      </c>
      <c r="E17" s="26">
        <v>2.3982097892586637E-3</v>
      </c>
      <c r="F17" s="26">
        <v>8.939200345051428E-3</v>
      </c>
      <c r="G17" s="26">
        <v>1.0651768618000008E-2</v>
      </c>
      <c r="H17" s="26">
        <v>4.5647447322270602E-3</v>
      </c>
      <c r="I17" s="26">
        <v>4.8724568413116088E-3</v>
      </c>
      <c r="J17" s="26">
        <v>1.3122500504625852E-2</v>
      </c>
      <c r="K17" s="26">
        <v>4.4356945883130498E-3</v>
      </c>
      <c r="L17" s="26">
        <v>3.3042805792624212E-3</v>
      </c>
      <c r="M17" s="26">
        <v>4.3477797701411058E-3</v>
      </c>
      <c r="N17" s="26">
        <v>2.8245459355894921E-3</v>
      </c>
      <c r="O17" s="26">
        <v>9.9349165646034979E-3</v>
      </c>
      <c r="P17" s="26">
        <v>1.0335645996644953</v>
      </c>
      <c r="Q17" s="26">
        <v>5.3463969909079328E-3</v>
      </c>
      <c r="R17" s="26">
        <v>2.8311857509649256E-3</v>
      </c>
      <c r="S17" s="26">
        <v>7.4135033385211305E-3</v>
      </c>
      <c r="T17" s="26">
        <v>6.0978740642315885E-3</v>
      </c>
      <c r="U17" s="26">
        <v>1.5557426676175283E-2</v>
      </c>
      <c r="V17" s="26">
        <v>1.1019779787749073E-2</v>
      </c>
      <c r="W17" s="26">
        <v>7.915237368932012E-3</v>
      </c>
      <c r="X17" s="26">
        <v>9.1018800625674873E-3</v>
      </c>
      <c r="Y17" s="26">
        <v>1.5947358898352745E-2</v>
      </c>
      <c r="Z17" s="26">
        <v>7.8230129814986001E-3</v>
      </c>
      <c r="AA17" s="26">
        <v>9.3711219157742096E-3</v>
      </c>
      <c r="AB17" s="26">
        <v>4.6888239104432503E-3</v>
      </c>
      <c r="AC17" s="26">
        <v>5.2074413922974308E-3</v>
      </c>
      <c r="AD17" s="26">
        <v>6.1955639928301266E-3</v>
      </c>
      <c r="AE17" s="26">
        <v>4.630803002182252E-3</v>
      </c>
      <c r="AF17" s="26">
        <v>4.6504551676175999E-3</v>
      </c>
      <c r="AG17" s="26">
        <v>6.0060376505855157E-3</v>
      </c>
      <c r="AH17" s="26">
        <v>7.6609089320431234E-3</v>
      </c>
      <c r="AI17" s="26">
        <v>5.3153220972418187E-3</v>
      </c>
      <c r="AJ17" s="26">
        <v>6.9462569398355553E-3</v>
      </c>
      <c r="AK17" s="26">
        <v>8.1284510403408731E-3</v>
      </c>
      <c r="AL17" s="26">
        <v>7.8744667761309877E-3</v>
      </c>
      <c r="AM17" s="26">
        <v>7.0229361779635176E-3</v>
      </c>
      <c r="AN17" s="26">
        <v>4.897965929435197E-3</v>
      </c>
      <c r="AO17" s="26">
        <v>8.2989004981577699E-3</v>
      </c>
      <c r="AP17" s="26">
        <v>3.553454934152927E-3</v>
      </c>
      <c r="AQ17" s="26">
        <v>6.4948937521072505E-3</v>
      </c>
      <c r="AR17" s="26">
        <v>4.0024026023596842E-3</v>
      </c>
      <c r="AS17" s="26">
        <v>6.9695702517511907E-3</v>
      </c>
      <c r="AT17" s="26">
        <v>6.2892546031974384E-3</v>
      </c>
      <c r="AU17" s="26">
        <v>2.429560271743143E-2</v>
      </c>
      <c r="AV17" s="26">
        <v>1.8836971448291169E-2</v>
      </c>
      <c r="AW17" s="26">
        <v>2.9247117844179494E-3</v>
      </c>
      <c r="AX17" s="26">
        <v>1.9405030198934429E-3</v>
      </c>
      <c r="AY17" s="26">
        <v>3.2710501854741692E-3</v>
      </c>
      <c r="AZ17" s="26">
        <v>5.9429753986383449E-2</v>
      </c>
      <c r="BA17" s="26">
        <v>7.9774821025964029E-3</v>
      </c>
      <c r="BB17" s="26">
        <v>1.2440283025416936E-2</v>
      </c>
      <c r="BC17" s="26">
        <v>1.5375082928756705E-2</v>
      </c>
      <c r="BD17" s="26">
        <v>0</v>
      </c>
      <c r="BE17" s="26">
        <v>9.9979083905481787E-3</v>
      </c>
      <c r="BF17" s="26">
        <v>1.248132711381906E-2</v>
      </c>
      <c r="BG17" s="26">
        <v>9.4056784202661455E-3</v>
      </c>
    </row>
    <row r="18" spans="1:59" x14ac:dyDescent="0.15">
      <c r="A18" s="5" t="s">
        <v>16</v>
      </c>
      <c r="B18" t="s">
        <v>72</v>
      </c>
      <c r="C18" s="14">
        <f t="shared" si="1"/>
        <v>14</v>
      </c>
      <c r="D18" s="26">
        <v>6.2473522075795755E-2</v>
      </c>
      <c r="E18" s="26">
        <v>5.1615054475347519E-2</v>
      </c>
      <c r="F18" s="26">
        <v>3.8475284559850588E-2</v>
      </c>
      <c r="G18" s="26">
        <v>7.9075314531539403E-2</v>
      </c>
      <c r="H18" s="26">
        <v>0.10489907285267047</v>
      </c>
      <c r="I18" s="26">
        <v>5.0156536722510123E-2</v>
      </c>
      <c r="J18" s="26">
        <v>4.3754416799508165E-2</v>
      </c>
      <c r="K18" s="26">
        <v>4.55325794361678E-2</v>
      </c>
      <c r="L18" s="26">
        <v>2.4484367126148647E-2</v>
      </c>
      <c r="M18" s="26">
        <v>3.1733135209326073E-2</v>
      </c>
      <c r="N18" s="26">
        <v>5.2350953211707386E-2</v>
      </c>
      <c r="O18" s="26">
        <v>4.544482905559339E-2</v>
      </c>
      <c r="P18" s="26">
        <v>2.1872866021124392E-2</v>
      </c>
      <c r="Q18" s="26">
        <v>1.1810126253920521</v>
      </c>
      <c r="R18" s="26">
        <v>4.9765249952202981E-2</v>
      </c>
      <c r="S18" s="26">
        <v>0.17208715027264629</v>
      </c>
      <c r="T18" s="26">
        <v>8.7732347024802232E-2</v>
      </c>
      <c r="U18" s="26">
        <v>2.8008229816247857E-2</v>
      </c>
      <c r="V18" s="26">
        <v>4.4367568265892721E-2</v>
      </c>
      <c r="W18" s="26">
        <v>3.7665008120020972E-2</v>
      </c>
      <c r="X18" s="26">
        <v>6.6179719136355022E-2</v>
      </c>
      <c r="Y18" s="26">
        <v>4.6647822304593758E-2</v>
      </c>
      <c r="Z18" s="26">
        <v>6.3364643116473496E-2</v>
      </c>
      <c r="AA18" s="26">
        <v>0.11358378151771563</v>
      </c>
      <c r="AB18" s="26">
        <v>6.8618394209647271E-2</v>
      </c>
      <c r="AC18" s="26">
        <v>4.5589139260489089E-2</v>
      </c>
      <c r="AD18" s="26">
        <v>7.0793596579174278E-2</v>
      </c>
      <c r="AE18" s="26">
        <v>3.1309039456601094E-2</v>
      </c>
      <c r="AF18" s="26">
        <v>4.0657563821340614E-2</v>
      </c>
      <c r="AG18" s="26">
        <v>4.961249418880985E-2</v>
      </c>
      <c r="AH18" s="26">
        <v>3.6536314384824145E-2</v>
      </c>
      <c r="AI18" s="26">
        <v>6.782800400601513E-2</v>
      </c>
      <c r="AJ18" s="26">
        <v>4.4687634002942477E-2</v>
      </c>
      <c r="AK18" s="26">
        <v>1.7467302023748302E-2</v>
      </c>
      <c r="AL18" s="26">
        <v>3.5905051562596824E-2</v>
      </c>
      <c r="AM18" s="26">
        <v>3.3029955995371098E-2</v>
      </c>
      <c r="AN18" s="26">
        <v>3.498334431175612E-2</v>
      </c>
      <c r="AO18" s="26">
        <v>5.2223614742010732E-2</v>
      </c>
      <c r="AP18" s="26">
        <v>3.3173638543405437E-2</v>
      </c>
      <c r="AQ18" s="26">
        <v>4.0854064871814207E-2</v>
      </c>
      <c r="AR18" s="26">
        <v>3.7915200867935615E-2</v>
      </c>
      <c r="AS18" s="26">
        <v>2.5947516341910538E-2</v>
      </c>
      <c r="AT18" s="26">
        <v>0.16384792922723829</v>
      </c>
      <c r="AU18" s="26">
        <v>1.3847303369005729E-2</v>
      </c>
      <c r="AV18" s="26">
        <v>7.8081006741493719E-3</v>
      </c>
      <c r="AW18" s="26">
        <v>3.2827884240889333E-3</v>
      </c>
      <c r="AX18" s="26">
        <v>1.0717245865846391E-2</v>
      </c>
      <c r="AY18" s="26">
        <v>2.1706519491901582E-2</v>
      </c>
      <c r="AZ18" s="26">
        <v>1.4665951603644029E-2</v>
      </c>
      <c r="BA18" s="26">
        <v>1.9512332258240811E-2</v>
      </c>
      <c r="BB18" s="26">
        <v>1.9569874246885374E-2</v>
      </c>
      <c r="BC18" s="26">
        <v>2.5880418483818012E-2</v>
      </c>
      <c r="BD18" s="26">
        <v>0</v>
      </c>
      <c r="BE18" s="26">
        <v>7.7555790671320138E-3</v>
      </c>
      <c r="BF18" s="26">
        <v>1.2635558759131268E-2</v>
      </c>
      <c r="BG18" s="26">
        <v>1.5243155523607225E-2</v>
      </c>
    </row>
    <row r="19" spans="1:59" x14ac:dyDescent="0.15">
      <c r="A19" s="5" t="s">
        <v>17</v>
      </c>
      <c r="B19" t="s">
        <v>73</v>
      </c>
      <c r="C19" s="14">
        <f t="shared" si="1"/>
        <v>15</v>
      </c>
      <c r="D19" s="26">
        <v>6.4957377839848776E-3</v>
      </c>
      <c r="E19" s="26">
        <v>3.8000100513150628E-3</v>
      </c>
      <c r="F19" s="26">
        <v>1.9588262063569895E-3</v>
      </c>
      <c r="G19" s="26">
        <v>3.1375086705783088E-3</v>
      </c>
      <c r="H19" s="26">
        <v>5.8765218365815957E-3</v>
      </c>
      <c r="I19" s="26">
        <v>4.5242631553333214E-3</v>
      </c>
      <c r="J19" s="26">
        <v>3.7751445312878915E-3</v>
      </c>
      <c r="K19" s="26">
        <v>3.1861106160397668E-3</v>
      </c>
      <c r="L19" s="26">
        <v>2.0657028434111868E-3</v>
      </c>
      <c r="M19" s="26">
        <v>3.0914280969505225E-3</v>
      </c>
      <c r="N19" s="26">
        <v>3.1017378718582438E-3</v>
      </c>
      <c r="O19" s="26">
        <v>3.720775096896849E-3</v>
      </c>
      <c r="P19" s="26">
        <v>1.7671394853117184E-3</v>
      </c>
      <c r="Q19" s="26">
        <v>3.8798978999223709E-2</v>
      </c>
      <c r="R19" s="26">
        <v>1.0044016284010702</v>
      </c>
      <c r="S19" s="26">
        <v>8.9261701536692117E-3</v>
      </c>
      <c r="T19" s="26">
        <v>5.1936360220381844E-3</v>
      </c>
      <c r="U19" s="26">
        <v>1.0930002364262476E-2</v>
      </c>
      <c r="V19" s="26">
        <v>6.3473452500861421E-2</v>
      </c>
      <c r="W19" s="26">
        <v>2.6913372092056423E-2</v>
      </c>
      <c r="X19" s="26">
        <v>1.5542832742809477E-2</v>
      </c>
      <c r="Y19" s="26">
        <v>2.9980235984071592E-3</v>
      </c>
      <c r="Z19" s="26">
        <v>3.5998084667663243E-3</v>
      </c>
      <c r="AA19" s="26">
        <v>4.7338378460730331E-3</v>
      </c>
      <c r="AB19" s="26">
        <v>3.3683543725342509E-3</v>
      </c>
      <c r="AC19" s="26">
        <v>2.2302061669645522E-3</v>
      </c>
      <c r="AD19" s="26">
        <v>3.5307470539100638E-3</v>
      </c>
      <c r="AE19" s="26">
        <v>1.8153223015669503E-3</v>
      </c>
      <c r="AF19" s="26">
        <v>2.1676023882897682E-3</v>
      </c>
      <c r="AG19" s="26">
        <v>2.8562099432691327E-3</v>
      </c>
      <c r="AH19" s="26">
        <v>2.231836323748581E-3</v>
      </c>
      <c r="AI19" s="26">
        <v>3.0024178975873047E-3</v>
      </c>
      <c r="AJ19" s="26">
        <v>2.9060450838417052E-3</v>
      </c>
      <c r="AK19" s="26">
        <v>1.1735729459142941E-3</v>
      </c>
      <c r="AL19" s="26">
        <v>2.3517159949293922E-3</v>
      </c>
      <c r="AM19" s="26">
        <v>2.0816404416037796E-3</v>
      </c>
      <c r="AN19" s="26">
        <v>2.0008346406108924E-3</v>
      </c>
      <c r="AO19" s="26">
        <v>2.4414979468094311E-3</v>
      </c>
      <c r="AP19" s="26">
        <v>2.7926245430451445E-3</v>
      </c>
      <c r="AQ19" s="26">
        <v>2.2577902061999915E-3</v>
      </c>
      <c r="AR19" s="26">
        <v>2.3123444702442676E-3</v>
      </c>
      <c r="AS19" s="26">
        <v>6.1534950213070301E-3</v>
      </c>
      <c r="AT19" s="26">
        <v>7.2126568959161586E-3</v>
      </c>
      <c r="AU19" s="26">
        <v>9.0507281774424172E-4</v>
      </c>
      <c r="AV19" s="26">
        <v>6.0076335143335099E-4</v>
      </c>
      <c r="AW19" s="26">
        <v>1.0479124673384277E-3</v>
      </c>
      <c r="AX19" s="26">
        <v>6.9665883195847852E-4</v>
      </c>
      <c r="AY19" s="26">
        <v>2.4979577607754334E-3</v>
      </c>
      <c r="AZ19" s="26">
        <v>1.0462504680861242E-3</v>
      </c>
      <c r="BA19" s="26">
        <v>1.3442055220703488E-3</v>
      </c>
      <c r="BB19" s="26">
        <v>2.8079815006859955E-3</v>
      </c>
      <c r="BC19" s="26">
        <v>1.9651066690294311E-3</v>
      </c>
      <c r="BD19" s="26">
        <v>0</v>
      </c>
      <c r="BE19" s="26">
        <v>7.3453703559569073E-4</v>
      </c>
      <c r="BF19" s="26">
        <v>1.6272036967176242E-3</v>
      </c>
      <c r="BG19" s="26">
        <v>2.0105689426636246E-3</v>
      </c>
    </row>
    <row r="20" spans="1:59" x14ac:dyDescent="0.15">
      <c r="A20" s="5" t="s">
        <v>18</v>
      </c>
      <c r="B20" t="s">
        <v>74</v>
      </c>
      <c r="C20" s="14">
        <f t="shared" si="1"/>
        <v>16</v>
      </c>
      <c r="D20" s="26">
        <v>0.11395961121182177</v>
      </c>
      <c r="E20" s="26">
        <v>3.776210430585749E-2</v>
      </c>
      <c r="F20" s="26">
        <v>1.4620731883255559E-2</v>
      </c>
      <c r="G20" s="26">
        <v>9.5324492262035369E-3</v>
      </c>
      <c r="H20" s="26">
        <v>2.7057327049338054E-2</v>
      </c>
      <c r="I20" s="26">
        <v>4.1133878836323051E-2</v>
      </c>
      <c r="J20" s="26">
        <v>5.5640527773281399E-2</v>
      </c>
      <c r="K20" s="26">
        <v>4.8593487069040209E-2</v>
      </c>
      <c r="L20" s="26">
        <v>1.8350765968081009E-2</v>
      </c>
      <c r="M20" s="26">
        <v>5.3213665374633928E-2</v>
      </c>
      <c r="N20" s="26">
        <v>2.9559763046376735E-2</v>
      </c>
      <c r="O20" s="26">
        <v>5.599450077717897E-2</v>
      </c>
      <c r="P20" s="26">
        <v>2.8510307226149775E-2</v>
      </c>
      <c r="Q20" s="26">
        <v>1.9255530621156348E-2</v>
      </c>
      <c r="R20" s="26">
        <v>5.8705851806913859E-2</v>
      </c>
      <c r="S20" s="26">
        <v>1.1575713772120306</v>
      </c>
      <c r="T20" s="26">
        <v>0.33642093155756708</v>
      </c>
      <c r="U20" s="26">
        <v>5.4291591526065983E-2</v>
      </c>
      <c r="V20" s="26">
        <v>0.15151652599597712</v>
      </c>
      <c r="W20" s="26">
        <v>0.10643608535450491</v>
      </c>
      <c r="X20" s="26">
        <v>0.19059681301907952</v>
      </c>
      <c r="Y20" s="26">
        <v>0.145182264050842</v>
      </c>
      <c r="Z20" s="26">
        <v>0.11781975180067204</v>
      </c>
      <c r="AA20" s="26">
        <v>2.6172843066779621E-2</v>
      </c>
      <c r="AB20" s="26">
        <v>3.5862955621070905E-2</v>
      </c>
      <c r="AC20" s="26">
        <v>3.7086700947320188E-2</v>
      </c>
      <c r="AD20" s="26">
        <v>5.5924022328387966E-2</v>
      </c>
      <c r="AE20" s="26">
        <v>3.8121835812941644E-2</v>
      </c>
      <c r="AF20" s="26">
        <v>2.6889606512273994E-2</v>
      </c>
      <c r="AG20" s="26">
        <v>2.5760293519459885E-2</v>
      </c>
      <c r="AH20" s="26">
        <v>7.2602958236584678E-3</v>
      </c>
      <c r="AI20" s="26">
        <v>2.7014806226939653E-2</v>
      </c>
      <c r="AJ20" s="26">
        <v>1.2824681783341198E-2</v>
      </c>
      <c r="AK20" s="26">
        <v>1.9638017344760738E-2</v>
      </c>
      <c r="AL20" s="26">
        <v>2.1431828464802169E-2</v>
      </c>
      <c r="AM20" s="26">
        <v>1.8374382580324151E-2</v>
      </c>
      <c r="AN20" s="26">
        <v>2.092425728548801E-2</v>
      </c>
      <c r="AO20" s="26">
        <v>1.4564938723646201E-2</v>
      </c>
      <c r="AP20" s="26">
        <v>3.460114561496281E-2</v>
      </c>
      <c r="AQ20" s="26">
        <v>9.3153153470799527E-3</v>
      </c>
      <c r="AR20" s="26">
        <v>1.6137529788261988E-2</v>
      </c>
      <c r="AS20" s="26">
        <v>2.975565170541481E-3</v>
      </c>
      <c r="AT20" s="26">
        <v>6.4542527321694984E-3</v>
      </c>
      <c r="AU20" s="26">
        <v>5.5134338432032033E-3</v>
      </c>
      <c r="AV20" s="26">
        <v>2.0569538097617657E-3</v>
      </c>
      <c r="AW20" s="26">
        <v>9.7586357897901837E-4</v>
      </c>
      <c r="AX20" s="26">
        <v>4.9929022924831328E-3</v>
      </c>
      <c r="AY20" s="26">
        <v>1.4118156066131525E-2</v>
      </c>
      <c r="AZ20" s="26">
        <v>5.2850474310641793E-3</v>
      </c>
      <c r="BA20" s="26">
        <v>4.4744112389288179E-3</v>
      </c>
      <c r="BB20" s="26">
        <v>1.9283999324652537E-2</v>
      </c>
      <c r="BC20" s="26">
        <v>8.0278674381978783E-3</v>
      </c>
      <c r="BD20" s="26">
        <v>0</v>
      </c>
      <c r="BE20" s="26">
        <v>3.9199934798805564E-3</v>
      </c>
      <c r="BF20" s="26">
        <v>1.5469037153459764E-2</v>
      </c>
      <c r="BG20" s="26">
        <v>2.9772432789933576E-3</v>
      </c>
    </row>
    <row r="21" spans="1:59" x14ac:dyDescent="0.15">
      <c r="A21" s="5" t="s">
        <v>19</v>
      </c>
      <c r="B21" t="s">
        <v>75</v>
      </c>
      <c r="C21" s="14">
        <f t="shared" si="1"/>
        <v>17</v>
      </c>
      <c r="D21" s="26">
        <v>2.673380371142656E-3</v>
      </c>
      <c r="E21" s="26">
        <v>2.0898917848827469E-3</v>
      </c>
      <c r="F21" s="26">
        <v>3.1083789071280656E-3</v>
      </c>
      <c r="G21" s="26">
        <v>2.0717992258433102E-3</v>
      </c>
      <c r="H21" s="26">
        <v>1.0754376245640036E-2</v>
      </c>
      <c r="I21" s="26">
        <v>5.5419364159262387E-3</v>
      </c>
      <c r="J21" s="26">
        <v>5.6926847027421691E-3</v>
      </c>
      <c r="K21" s="26">
        <v>4.4780427651305507E-2</v>
      </c>
      <c r="L21" s="26">
        <v>1.5415905174876931E-2</v>
      </c>
      <c r="M21" s="26">
        <v>1.9097620802174524E-2</v>
      </c>
      <c r="N21" s="26">
        <v>1.3190677860349451E-2</v>
      </c>
      <c r="O21" s="26">
        <v>1.4304288733724704E-2</v>
      </c>
      <c r="P21" s="26">
        <v>2.2239533393985864E-2</v>
      </c>
      <c r="Q21" s="26">
        <v>2.1174826173356986E-3</v>
      </c>
      <c r="R21" s="26">
        <v>3.5409567202968604E-3</v>
      </c>
      <c r="S21" s="26">
        <v>6.06125595968074E-3</v>
      </c>
      <c r="T21" s="26">
        <v>1.0400655840227746</v>
      </c>
      <c r="U21" s="26">
        <v>6.8381726579672484E-3</v>
      </c>
      <c r="V21" s="26">
        <v>1.4803782496573577E-2</v>
      </c>
      <c r="W21" s="26">
        <v>1.8656116701002572E-2</v>
      </c>
      <c r="X21" s="26">
        <v>4.1258610083629459E-2</v>
      </c>
      <c r="Y21" s="26">
        <v>8.8593853925102717E-2</v>
      </c>
      <c r="Z21" s="26">
        <v>0.15856453383570782</v>
      </c>
      <c r="AA21" s="26">
        <v>4.5642476344563464E-3</v>
      </c>
      <c r="AB21" s="26">
        <v>1.1749438827506575E-2</v>
      </c>
      <c r="AC21" s="26">
        <v>4.9654626055650429E-3</v>
      </c>
      <c r="AD21" s="26">
        <v>7.7154826603891289E-3</v>
      </c>
      <c r="AE21" s="26">
        <v>1.3474287522506415E-2</v>
      </c>
      <c r="AF21" s="26">
        <v>1.08334482209869E-2</v>
      </c>
      <c r="AG21" s="26">
        <v>3.1648350160777466E-2</v>
      </c>
      <c r="AH21" s="26">
        <v>5.994381783264024E-3</v>
      </c>
      <c r="AI21" s="26">
        <v>3.1809893441401837E-2</v>
      </c>
      <c r="AJ21" s="26">
        <v>1.0170116651519095E-2</v>
      </c>
      <c r="AK21" s="26">
        <v>1.3801058237756412E-2</v>
      </c>
      <c r="AL21" s="26">
        <v>1.7779324241532019E-2</v>
      </c>
      <c r="AM21" s="26">
        <v>1.6699160967842342E-2</v>
      </c>
      <c r="AN21" s="26">
        <v>1.5526127533516685E-2</v>
      </c>
      <c r="AO21" s="26">
        <v>1.3927427009607233E-2</v>
      </c>
      <c r="AP21" s="26">
        <v>3.0250681543751604E-2</v>
      </c>
      <c r="AQ21" s="26">
        <v>2.5040194075914876E-3</v>
      </c>
      <c r="AR21" s="26">
        <v>7.0485918984086659E-3</v>
      </c>
      <c r="AS21" s="26">
        <v>1.9106804265128165E-3</v>
      </c>
      <c r="AT21" s="26">
        <v>4.0353558090034771E-3</v>
      </c>
      <c r="AU21" s="26">
        <v>4.2114404446117627E-3</v>
      </c>
      <c r="AV21" s="26">
        <v>1.3416055710304437E-3</v>
      </c>
      <c r="AW21" s="26">
        <v>5.5812202171869594E-4</v>
      </c>
      <c r="AX21" s="26">
        <v>3.2702686001299438E-3</v>
      </c>
      <c r="AY21" s="26">
        <v>2.3727162503059882E-3</v>
      </c>
      <c r="AZ21" s="26">
        <v>4.3282682020881124E-3</v>
      </c>
      <c r="BA21" s="26">
        <v>1.7243357711509545E-3</v>
      </c>
      <c r="BB21" s="26">
        <v>6.5914580277790027E-3</v>
      </c>
      <c r="BC21" s="26">
        <v>3.5585764085595568E-3</v>
      </c>
      <c r="BD21" s="26">
        <v>0</v>
      </c>
      <c r="BE21" s="26">
        <v>1.6086567145788902E-3</v>
      </c>
      <c r="BF21" s="26">
        <v>2.2049569328672584E-3</v>
      </c>
      <c r="BG21" s="26">
        <v>1.2400323907775452E-3</v>
      </c>
    </row>
    <row r="22" spans="1:59" x14ac:dyDescent="0.15">
      <c r="A22" s="5" t="s">
        <v>20</v>
      </c>
      <c r="B22" t="s">
        <v>76</v>
      </c>
      <c r="C22" s="14">
        <f t="shared" si="1"/>
        <v>18</v>
      </c>
      <c r="D22" s="26">
        <v>2.3532553919847882E-3</v>
      </c>
      <c r="E22" s="26">
        <v>1.7491464862410051E-2</v>
      </c>
      <c r="F22" s="26">
        <v>2.6184664485790182E-4</v>
      </c>
      <c r="G22" s="26">
        <v>1.2673387565232701E-4</v>
      </c>
      <c r="H22" s="26">
        <v>3.3647645925234795E-4</v>
      </c>
      <c r="I22" s="26">
        <v>4.0755515810162101E-3</v>
      </c>
      <c r="J22" s="26">
        <v>1.1428126279527076E-3</v>
      </c>
      <c r="K22" s="26">
        <v>6.9077057012375989E-4</v>
      </c>
      <c r="L22" s="26">
        <v>2.7384421070754666E-4</v>
      </c>
      <c r="M22" s="26">
        <v>6.7851454384729528E-4</v>
      </c>
      <c r="N22" s="26">
        <v>5.4720967246200849E-4</v>
      </c>
      <c r="O22" s="26">
        <v>6.976086026542356E-4</v>
      </c>
      <c r="P22" s="26">
        <v>2.9386936859726056E-4</v>
      </c>
      <c r="Q22" s="26">
        <v>2.1782023439379474E-4</v>
      </c>
      <c r="R22" s="26">
        <v>1.4199483777210988E-3</v>
      </c>
      <c r="S22" s="26">
        <v>3.0080101524706225E-4</v>
      </c>
      <c r="T22" s="26">
        <v>7.526013615687091E-4</v>
      </c>
      <c r="U22" s="26">
        <v>1.0207787720251649</v>
      </c>
      <c r="V22" s="26">
        <v>1.2630093155581753E-3</v>
      </c>
      <c r="W22" s="26">
        <v>9.1384040020190348E-4</v>
      </c>
      <c r="X22" s="26">
        <v>5.0905087326081071E-4</v>
      </c>
      <c r="Y22" s="26">
        <v>1.302534142464274E-3</v>
      </c>
      <c r="Z22" s="26">
        <v>1.124711918606236E-3</v>
      </c>
      <c r="AA22" s="26">
        <v>1.9655539030388709E-4</v>
      </c>
      <c r="AB22" s="26">
        <v>2.1368781582561003E-4</v>
      </c>
      <c r="AC22" s="26">
        <v>1.4620504291067347E-4</v>
      </c>
      <c r="AD22" s="26">
        <v>2.0054557486354424E-4</v>
      </c>
      <c r="AE22" s="26">
        <v>1.8134795081714827E-4</v>
      </c>
      <c r="AF22" s="26">
        <v>1.7649235486272706E-4</v>
      </c>
      <c r="AG22" s="26">
        <v>3.5698785819367662E-4</v>
      </c>
      <c r="AH22" s="26">
        <v>1.4111930857176343E-4</v>
      </c>
      <c r="AI22" s="26">
        <v>2.9940513706388258E-4</v>
      </c>
      <c r="AJ22" s="26">
        <v>1.8204838666597051E-4</v>
      </c>
      <c r="AK22" s="26">
        <v>1.256271610372223E-3</v>
      </c>
      <c r="AL22" s="26">
        <v>5.3082048277396836E-4</v>
      </c>
      <c r="AM22" s="26">
        <v>4.4442057935241121E-4</v>
      </c>
      <c r="AN22" s="26">
        <v>3.5265332204185805E-4</v>
      </c>
      <c r="AO22" s="26">
        <v>2.6152440119727171E-4</v>
      </c>
      <c r="AP22" s="26">
        <v>3.9443790131713478E-4</v>
      </c>
      <c r="AQ22" s="26">
        <v>1.0944076366453797E-4</v>
      </c>
      <c r="AR22" s="26">
        <v>1.5077055600650158E-4</v>
      </c>
      <c r="AS22" s="26">
        <v>1.0826871888874545E-4</v>
      </c>
      <c r="AT22" s="26">
        <v>2.0594031818492865E-4</v>
      </c>
      <c r="AU22" s="26">
        <v>1.3473407122171561E-4</v>
      </c>
      <c r="AV22" s="26">
        <v>5.7783163616755824E-5</v>
      </c>
      <c r="AW22" s="26">
        <v>2.5374676151798767E-5</v>
      </c>
      <c r="AX22" s="26">
        <v>9.1687670571255768E-5</v>
      </c>
      <c r="AY22" s="26">
        <v>1.2565511058855359E-3</v>
      </c>
      <c r="AZ22" s="26">
        <v>1.0757527142048572E-4</v>
      </c>
      <c r="BA22" s="26">
        <v>8.2663795256047469E-4</v>
      </c>
      <c r="BB22" s="26">
        <v>1.8537126802273356E-2</v>
      </c>
      <c r="BC22" s="26">
        <v>6.8943917109262186E-4</v>
      </c>
      <c r="BD22" s="26">
        <v>0</v>
      </c>
      <c r="BE22" s="26">
        <v>1.4718371361551455E-3</v>
      </c>
      <c r="BF22" s="26">
        <v>3.7620451226588414E-2</v>
      </c>
      <c r="BG22" s="26">
        <v>2.2287214069881571E-3</v>
      </c>
    </row>
    <row r="23" spans="1:59" x14ac:dyDescent="0.15">
      <c r="A23" s="5" t="s">
        <v>21</v>
      </c>
      <c r="B23" t="s">
        <v>77</v>
      </c>
      <c r="C23" s="14">
        <f t="shared" si="1"/>
        <v>19</v>
      </c>
      <c r="D23" s="26">
        <v>6.2456752584890751E-2</v>
      </c>
      <c r="E23" s="26">
        <v>1.0549511063057522E-2</v>
      </c>
      <c r="F23" s="26">
        <v>9.3610656574575019E-4</v>
      </c>
      <c r="G23" s="26">
        <v>6.7462080308647245E-4</v>
      </c>
      <c r="H23" s="26">
        <v>1.452794621250205E-3</v>
      </c>
      <c r="I23" s="26">
        <v>1.6556440270765659E-2</v>
      </c>
      <c r="J23" s="26">
        <v>2.6928662726327705E-2</v>
      </c>
      <c r="K23" s="26">
        <v>7.8767762665210173E-3</v>
      </c>
      <c r="L23" s="26">
        <v>2.8426635290104874E-3</v>
      </c>
      <c r="M23" s="26">
        <v>1.6788572121582166E-2</v>
      </c>
      <c r="N23" s="26">
        <v>1.3090852424754759E-2</v>
      </c>
      <c r="O23" s="26">
        <v>1.2205980757819075E-2</v>
      </c>
      <c r="P23" s="26">
        <v>3.8796196989281857E-3</v>
      </c>
      <c r="Q23" s="26">
        <v>1.8173570280706638E-3</v>
      </c>
      <c r="R23" s="26">
        <v>3.0045658916714079E-2</v>
      </c>
      <c r="S23" s="26">
        <v>3.2409972474336975E-3</v>
      </c>
      <c r="T23" s="26">
        <v>9.3049395405026148E-3</v>
      </c>
      <c r="U23" s="26">
        <v>9.8540699052936144E-3</v>
      </c>
      <c r="V23" s="26">
        <v>1.1438386556697993</v>
      </c>
      <c r="W23" s="26">
        <v>7.2830715380774918E-3</v>
      </c>
      <c r="X23" s="26">
        <v>1.4866084136776418E-2</v>
      </c>
      <c r="Y23" s="26">
        <v>7.1778449962263974E-3</v>
      </c>
      <c r="Z23" s="26">
        <v>7.9758177915252911E-3</v>
      </c>
      <c r="AA23" s="26">
        <v>1.2695403094378035E-3</v>
      </c>
      <c r="AB23" s="26">
        <v>1.9330167208082808E-3</v>
      </c>
      <c r="AC23" s="26">
        <v>1.3189918276382264E-3</v>
      </c>
      <c r="AD23" s="26">
        <v>1.4940288084418813E-3</v>
      </c>
      <c r="AE23" s="26">
        <v>1.8134400300200274E-3</v>
      </c>
      <c r="AF23" s="26">
        <v>1.1985918327028493E-3</v>
      </c>
      <c r="AG23" s="26">
        <v>2.1121459050520057E-3</v>
      </c>
      <c r="AH23" s="26">
        <v>7.9184958992911669E-4</v>
      </c>
      <c r="AI23" s="26">
        <v>1.8195206289325766E-3</v>
      </c>
      <c r="AJ23" s="26">
        <v>1.1795714996541541E-3</v>
      </c>
      <c r="AK23" s="26">
        <v>1.274522596102464E-3</v>
      </c>
      <c r="AL23" s="26">
        <v>1.7598997763538864E-3</v>
      </c>
      <c r="AM23" s="26">
        <v>1.3262292063498193E-3</v>
      </c>
      <c r="AN23" s="26">
        <v>1.2846778062346536E-3</v>
      </c>
      <c r="AO23" s="26">
        <v>1.3257935122608184E-3</v>
      </c>
      <c r="AP23" s="26">
        <v>1.6756171928961748E-2</v>
      </c>
      <c r="AQ23" s="26">
        <v>5.6420257611534291E-4</v>
      </c>
      <c r="AR23" s="26">
        <v>2.2705102253112925E-3</v>
      </c>
      <c r="AS23" s="26">
        <v>5.9591287873894184E-4</v>
      </c>
      <c r="AT23" s="26">
        <v>8.4395198300704069E-4</v>
      </c>
      <c r="AU23" s="26">
        <v>7.1346548556447127E-4</v>
      </c>
      <c r="AV23" s="26">
        <v>5.3134234488825226E-4</v>
      </c>
      <c r="AW23" s="26">
        <v>1.8978996259433513E-4</v>
      </c>
      <c r="AX23" s="26">
        <v>4.7194998311087883E-4</v>
      </c>
      <c r="AY23" s="26">
        <v>7.3049211771524366E-3</v>
      </c>
      <c r="AZ23" s="26">
        <v>2.8077009310817423E-3</v>
      </c>
      <c r="BA23" s="26">
        <v>1.022849628909735E-3</v>
      </c>
      <c r="BB23" s="26">
        <v>5.9369034271572379E-3</v>
      </c>
      <c r="BC23" s="26">
        <v>1.8053655426708507E-3</v>
      </c>
      <c r="BD23" s="26">
        <v>0</v>
      </c>
      <c r="BE23" s="26">
        <v>1.0822683954867238E-3</v>
      </c>
      <c r="BF23" s="26">
        <v>1.3291225542131392E-3</v>
      </c>
      <c r="BG23" s="26">
        <v>6.9768994735803125E-4</v>
      </c>
    </row>
    <row r="24" spans="1:59" x14ac:dyDescent="0.15">
      <c r="A24" s="5" t="s">
        <v>22</v>
      </c>
      <c r="B24" t="s">
        <v>78</v>
      </c>
      <c r="C24" s="14">
        <f t="shared" si="1"/>
        <v>20</v>
      </c>
      <c r="D24" s="26">
        <v>7.2965912868959296E-4</v>
      </c>
      <c r="E24" s="26">
        <v>9.4106906492295004E-4</v>
      </c>
      <c r="F24" s="26">
        <v>6.9986608250287383E-4</v>
      </c>
      <c r="G24" s="26">
        <v>5.0498754408400055E-4</v>
      </c>
      <c r="H24" s="26">
        <v>2.4515084208698271E-3</v>
      </c>
      <c r="I24" s="26">
        <v>1.8237045629928639E-3</v>
      </c>
      <c r="J24" s="26">
        <v>5.8156122499882759E-4</v>
      </c>
      <c r="K24" s="26">
        <v>5.3411062545012059E-4</v>
      </c>
      <c r="L24" s="26">
        <v>5.6354625937453807E-4</v>
      </c>
      <c r="M24" s="26">
        <v>4.6352058688786174E-3</v>
      </c>
      <c r="N24" s="26">
        <v>5.4841740075050791E-4</v>
      </c>
      <c r="O24" s="26">
        <v>1.2071958940266514E-3</v>
      </c>
      <c r="P24" s="26">
        <v>6.8057773446731555E-4</v>
      </c>
      <c r="Q24" s="26">
        <v>4.7452301017771807E-4</v>
      </c>
      <c r="R24" s="26">
        <v>5.4046850683489242E-4</v>
      </c>
      <c r="S24" s="26">
        <v>5.0736157501039747E-3</v>
      </c>
      <c r="T24" s="26">
        <v>2.2256976527598293E-3</v>
      </c>
      <c r="U24" s="26">
        <v>3.8416470422544006E-3</v>
      </c>
      <c r="V24" s="26">
        <v>2.3773391530183484E-3</v>
      </c>
      <c r="W24" s="26">
        <v>1.0290873742690261</v>
      </c>
      <c r="X24" s="26">
        <v>2.0586152176452163E-3</v>
      </c>
      <c r="Y24" s="26">
        <v>2.681770125849265E-3</v>
      </c>
      <c r="Z24" s="26">
        <v>1.0058658893689475E-3</v>
      </c>
      <c r="AA24" s="26">
        <v>2.9350928755919269E-3</v>
      </c>
      <c r="AB24" s="26">
        <v>2.1216984535584534E-3</v>
      </c>
      <c r="AC24" s="26">
        <v>8.235251744631608E-4</v>
      </c>
      <c r="AD24" s="26">
        <v>3.3982017163718572E-3</v>
      </c>
      <c r="AE24" s="26">
        <v>1.4033480764345384E-3</v>
      </c>
      <c r="AF24" s="26">
        <v>1.8031838496228791E-3</v>
      </c>
      <c r="AG24" s="26">
        <v>6.7005962498962492E-4</v>
      </c>
      <c r="AH24" s="26">
        <v>1.2171813349329003E-3</v>
      </c>
      <c r="AI24" s="26">
        <v>7.3482909744490565E-4</v>
      </c>
      <c r="AJ24" s="26">
        <v>5.7688921466612778E-4</v>
      </c>
      <c r="AK24" s="26">
        <v>6.4380183559214219E-4</v>
      </c>
      <c r="AL24" s="26">
        <v>6.5906967640528473E-4</v>
      </c>
      <c r="AM24" s="26">
        <v>7.2286509355932614E-4</v>
      </c>
      <c r="AN24" s="26">
        <v>7.4665799491843601E-4</v>
      </c>
      <c r="AO24" s="26">
        <v>4.587455460841648E-4</v>
      </c>
      <c r="AP24" s="26">
        <v>7.7577767310550608E-4</v>
      </c>
      <c r="AQ24" s="26">
        <v>1.6679069318612731E-3</v>
      </c>
      <c r="AR24" s="26">
        <v>9.8223437247859182E-4</v>
      </c>
      <c r="AS24" s="26">
        <v>2.6715200357308274E-4</v>
      </c>
      <c r="AT24" s="26">
        <v>5.5500336855971106E-4</v>
      </c>
      <c r="AU24" s="26">
        <v>1.4560500487143513E-3</v>
      </c>
      <c r="AV24" s="26">
        <v>3.2535097108224561E-4</v>
      </c>
      <c r="AW24" s="26">
        <v>2.0984959409401139E-4</v>
      </c>
      <c r="AX24" s="26">
        <v>4.7871043465604469E-4</v>
      </c>
      <c r="AY24" s="26">
        <v>2.8292704043001542E-3</v>
      </c>
      <c r="AZ24" s="26">
        <v>1.57875498783232E-3</v>
      </c>
      <c r="BA24" s="26">
        <v>1.0176415685798671E-3</v>
      </c>
      <c r="BB24" s="26">
        <v>6.1598595488755545E-3</v>
      </c>
      <c r="BC24" s="26">
        <v>6.3403693383149605E-3</v>
      </c>
      <c r="BD24" s="26">
        <v>0</v>
      </c>
      <c r="BE24" s="26">
        <v>3.5641063323055841E-4</v>
      </c>
      <c r="BF24" s="26">
        <v>7.2022072077554064E-4</v>
      </c>
      <c r="BG24" s="26">
        <v>4.9612181846801675E-4</v>
      </c>
    </row>
    <row r="25" spans="1:59" x14ac:dyDescent="0.15">
      <c r="A25" s="5" t="s">
        <v>23</v>
      </c>
      <c r="B25" t="s">
        <v>79</v>
      </c>
      <c r="C25" s="14">
        <f t="shared" si="1"/>
        <v>21</v>
      </c>
      <c r="D25" s="26">
        <v>5.0735763082006616E-4</v>
      </c>
      <c r="E25" s="26">
        <v>3.2662019258064513E-4</v>
      </c>
      <c r="F25" s="26">
        <v>1.3651381566293895E-3</v>
      </c>
      <c r="G25" s="26">
        <v>4.9836125924962481E-4</v>
      </c>
      <c r="H25" s="26">
        <v>1.0291335177078302E-3</v>
      </c>
      <c r="I25" s="26">
        <v>6.6630845094524263E-4</v>
      </c>
      <c r="J25" s="26">
        <v>8.8010841898850014E-4</v>
      </c>
      <c r="K25" s="26">
        <v>1.2775708994452516E-3</v>
      </c>
      <c r="L25" s="26">
        <v>5.6671646179387949E-4</v>
      </c>
      <c r="M25" s="26">
        <v>2.8421400390882577E-3</v>
      </c>
      <c r="N25" s="26">
        <v>3.3211572608940962E-3</v>
      </c>
      <c r="O25" s="26">
        <v>8.5268056248168893E-3</v>
      </c>
      <c r="P25" s="26">
        <v>9.5325550972874505E-3</v>
      </c>
      <c r="Q25" s="26">
        <v>7.3305310432559135E-4</v>
      </c>
      <c r="R25" s="26">
        <v>5.2871487105530927E-4</v>
      </c>
      <c r="S25" s="26">
        <v>1.0788074973620036E-3</v>
      </c>
      <c r="T25" s="26">
        <v>1.5253806634909642E-3</v>
      </c>
      <c r="U25" s="26">
        <v>8.950363308945664E-4</v>
      </c>
      <c r="V25" s="26">
        <v>1.6235460932285E-3</v>
      </c>
      <c r="W25" s="26">
        <v>2.0252342955785988E-3</v>
      </c>
      <c r="X25" s="26">
        <v>1.0035499684755733</v>
      </c>
      <c r="Y25" s="26">
        <v>4.7006074035444946E-3</v>
      </c>
      <c r="Z25" s="26">
        <v>5.6817131268610951E-3</v>
      </c>
      <c r="AA25" s="26">
        <v>9.8326971110124944E-4</v>
      </c>
      <c r="AB25" s="26">
        <v>3.6473810542852767E-3</v>
      </c>
      <c r="AC25" s="26">
        <v>1.6193511731123593E-3</v>
      </c>
      <c r="AD25" s="26">
        <v>1.2444131015627064E-3</v>
      </c>
      <c r="AE25" s="26">
        <v>8.4518550701083352E-3</v>
      </c>
      <c r="AF25" s="26">
        <v>3.1406657314364261E-3</v>
      </c>
      <c r="AG25" s="26">
        <v>4.161190178809609E-3</v>
      </c>
      <c r="AH25" s="26">
        <v>6.9458367267592335E-4</v>
      </c>
      <c r="AI25" s="26">
        <v>2.1354168094953082E-3</v>
      </c>
      <c r="AJ25" s="26">
        <v>1.1812766853810087E-3</v>
      </c>
      <c r="AK25" s="26">
        <v>3.4007034447772672E-3</v>
      </c>
      <c r="AL25" s="26">
        <v>9.1939279933203368E-3</v>
      </c>
      <c r="AM25" s="26">
        <v>2.1490959218340069E-3</v>
      </c>
      <c r="AN25" s="26">
        <v>2.4300228477655899E-3</v>
      </c>
      <c r="AO25" s="26">
        <v>2.6136715675983621E-3</v>
      </c>
      <c r="AP25" s="26">
        <v>5.5376834546213517E-3</v>
      </c>
      <c r="AQ25" s="26">
        <v>3.3901389189490682E-4</v>
      </c>
      <c r="AR25" s="26">
        <v>2.1739666792699067E-2</v>
      </c>
      <c r="AS25" s="26">
        <v>3.0051156253562599E-4</v>
      </c>
      <c r="AT25" s="26">
        <v>6.9094193200557367E-4</v>
      </c>
      <c r="AU25" s="26">
        <v>6.6680855067165754E-4</v>
      </c>
      <c r="AV25" s="26">
        <v>4.6787682469792485E-4</v>
      </c>
      <c r="AW25" s="26">
        <v>6.8084813588959456E-4</v>
      </c>
      <c r="AX25" s="26">
        <v>1.3052971564237526E-3</v>
      </c>
      <c r="AY25" s="26">
        <v>3.0668859294589443E-4</v>
      </c>
      <c r="AZ25" s="26">
        <v>8.4313986015071099E-4</v>
      </c>
      <c r="BA25" s="26">
        <v>5.9706080165084306E-3</v>
      </c>
      <c r="BB25" s="26">
        <v>7.2817261851783257E-4</v>
      </c>
      <c r="BC25" s="26">
        <v>9.8441197546179741E-4</v>
      </c>
      <c r="BD25" s="26">
        <v>0</v>
      </c>
      <c r="BE25" s="26">
        <v>3.5729214518138096E-3</v>
      </c>
      <c r="BF25" s="26">
        <v>1.6705539637337178E-3</v>
      </c>
      <c r="BG25" s="26">
        <v>2.1763283517059273E-3</v>
      </c>
    </row>
    <row r="26" spans="1:59" x14ac:dyDescent="0.15">
      <c r="A26" s="5" t="s">
        <v>24</v>
      </c>
      <c r="B26" t="s">
        <v>80</v>
      </c>
      <c r="C26" s="14">
        <f t="shared" si="1"/>
        <v>22</v>
      </c>
      <c r="D26" s="26">
        <v>5.1633839861990986E-3</v>
      </c>
      <c r="E26" s="26">
        <v>2.5942473520003469E-3</v>
      </c>
      <c r="F26" s="26">
        <v>3.6802069892953914E-3</v>
      </c>
      <c r="G26" s="26">
        <v>1.435066402548001E-3</v>
      </c>
      <c r="H26" s="26">
        <v>1.5791548428891935E-2</v>
      </c>
      <c r="I26" s="26">
        <v>4.9795375244618516E-3</v>
      </c>
      <c r="J26" s="26">
        <v>4.7272544443016746E-3</v>
      </c>
      <c r="K26" s="26">
        <v>6.6844347658271573E-3</v>
      </c>
      <c r="L26" s="26">
        <v>3.6253755984794953E-3</v>
      </c>
      <c r="M26" s="26">
        <v>1.3496951540149864E-2</v>
      </c>
      <c r="N26" s="26">
        <v>5.96875237143989E-3</v>
      </c>
      <c r="O26" s="26">
        <v>2.7015075275177811E-2</v>
      </c>
      <c r="P26" s="26">
        <v>1.6411044320533023E-2</v>
      </c>
      <c r="Q26" s="26">
        <v>3.4687733548223491E-3</v>
      </c>
      <c r="R26" s="26">
        <v>3.7531437682754801E-3</v>
      </c>
      <c r="S26" s="26">
        <v>2.2394765615064014E-2</v>
      </c>
      <c r="T26" s="26">
        <v>3.3189871029114283E-2</v>
      </c>
      <c r="U26" s="26">
        <v>2.0280808435160853E-2</v>
      </c>
      <c r="V26" s="26">
        <v>3.7549055414872731E-2</v>
      </c>
      <c r="W26" s="26">
        <v>5.3676963146488087E-2</v>
      </c>
      <c r="X26" s="26">
        <v>1.6054014848030668E-2</v>
      </c>
      <c r="Y26" s="26">
        <v>1.0510630410190906</v>
      </c>
      <c r="Z26" s="26">
        <v>1.9517041956097114E-2</v>
      </c>
      <c r="AA26" s="26">
        <v>1.0100978954556581E-2</v>
      </c>
      <c r="AB26" s="26">
        <v>6.6676762604370009E-3</v>
      </c>
      <c r="AC26" s="26">
        <v>3.2622528164159745E-3</v>
      </c>
      <c r="AD26" s="26">
        <v>9.1366936179360543E-3</v>
      </c>
      <c r="AE26" s="26">
        <v>5.0074137459859922E-3</v>
      </c>
      <c r="AF26" s="26">
        <v>3.3378570233540783E-3</v>
      </c>
      <c r="AG26" s="26">
        <v>4.4442176318393763E-3</v>
      </c>
      <c r="AH26" s="26">
        <v>3.6443367440477698E-3</v>
      </c>
      <c r="AI26" s="26">
        <v>8.5792705477027338E-3</v>
      </c>
      <c r="AJ26" s="26">
        <v>1.2402760555761064E-2</v>
      </c>
      <c r="AK26" s="26">
        <v>3.1940326473451373E-2</v>
      </c>
      <c r="AL26" s="26">
        <v>4.05677283216903E-3</v>
      </c>
      <c r="AM26" s="26">
        <v>3.686295664300742E-3</v>
      </c>
      <c r="AN26" s="26">
        <v>5.0726593121076958E-3</v>
      </c>
      <c r="AO26" s="26">
        <v>2.3117870188665672E-3</v>
      </c>
      <c r="AP26" s="26">
        <v>1.0118695014044096E-2</v>
      </c>
      <c r="AQ26" s="26">
        <v>4.9309136599754392E-3</v>
      </c>
      <c r="AR26" s="26">
        <v>4.2779855345174657E-3</v>
      </c>
      <c r="AS26" s="26">
        <v>7.7865762423875247E-4</v>
      </c>
      <c r="AT26" s="26">
        <v>1.4018927608853466E-3</v>
      </c>
      <c r="AU26" s="26">
        <v>1.4847548122786085E-3</v>
      </c>
      <c r="AV26" s="26">
        <v>1.282954886038655E-3</v>
      </c>
      <c r="AW26" s="26">
        <v>2.8370803260798454E-4</v>
      </c>
      <c r="AX26" s="26">
        <v>2.1455513462926919E-3</v>
      </c>
      <c r="AY26" s="26">
        <v>1.8820964561973362E-3</v>
      </c>
      <c r="AZ26" s="26">
        <v>2.4046031331150307E-3</v>
      </c>
      <c r="BA26" s="26">
        <v>3.3746556695606485E-3</v>
      </c>
      <c r="BB26" s="26">
        <v>5.8062301062176075E-3</v>
      </c>
      <c r="BC26" s="26">
        <v>2.3041868759469141E-3</v>
      </c>
      <c r="BD26" s="26">
        <v>0</v>
      </c>
      <c r="BE26" s="26">
        <v>1.735359556777177E-3</v>
      </c>
      <c r="BF26" s="26">
        <v>8.0502175347247351E-3</v>
      </c>
      <c r="BG26" s="26">
        <v>1.3172676850022134E-3</v>
      </c>
    </row>
    <row r="27" spans="1:59" x14ac:dyDescent="0.15">
      <c r="A27" s="5" t="s">
        <v>25</v>
      </c>
      <c r="B27" t="s">
        <v>81</v>
      </c>
      <c r="C27" s="14">
        <f t="shared" si="1"/>
        <v>23</v>
      </c>
      <c r="D27" s="26">
        <v>1.144288318582967E-2</v>
      </c>
      <c r="E27" s="26">
        <v>8.454202087140374E-3</v>
      </c>
      <c r="F27" s="26">
        <v>1.025852915457239E-2</v>
      </c>
      <c r="G27" s="26">
        <v>8.4213426717814951E-3</v>
      </c>
      <c r="H27" s="26">
        <v>3.8282375103169147E-2</v>
      </c>
      <c r="I27" s="26">
        <v>2.3928829458980734E-2</v>
      </c>
      <c r="J27" s="26">
        <v>1.1946217814072459E-2</v>
      </c>
      <c r="K27" s="26">
        <v>1.4891969840906896E-2</v>
      </c>
      <c r="L27" s="26">
        <v>9.6839479677725236E-3</v>
      </c>
      <c r="M27" s="26">
        <v>2.8466578304753951E-2</v>
      </c>
      <c r="N27" s="26">
        <v>1.5772005994734002E-2</v>
      </c>
      <c r="O27" s="26">
        <v>2.728468356102302E-2</v>
      </c>
      <c r="P27" s="26">
        <v>3.4499857778373937E-2</v>
      </c>
      <c r="Q27" s="26">
        <v>6.9961885404677612E-3</v>
      </c>
      <c r="R27" s="26">
        <v>1.7254281338594243E-2</v>
      </c>
      <c r="S27" s="26">
        <v>1.2744195563220075E-2</v>
      </c>
      <c r="T27" s="26">
        <v>1.3307461548613307E-2</v>
      </c>
      <c r="U27" s="26">
        <v>2.6531309803760072E-2</v>
      </c>
      <c r="V27" s="26">
        <v>6.8252804316956836E-2</v>
      </c>
      <c r="W27" s="26">
        <v>2.9748554372386334E-2</v>
      </c>
      <c r="X27" s="26">
        <v>1.3133779185810194E-2</v>
      </c>
      <c r="Y27" s="26">
        <v>2.4307880906926097E-2</v>
      </c>
      <c r="Z27" s="26">
        <v>1.0513515184591962</v>
      </c>
      <c r="AA27" s="26">
        <v>1.3183015908185403E-2</v>
      </c>
      <c r="AB27" s="26">
        <v>9.9962249354536934E-3</v>
      </c>
      <c r="AC27" s="26">
        <v>1.4422111237686773E-2</v>
      </c>
      <c r="AD27" s="26">
        <v>2.6853014710320335E-2</v>
      </c>
      <c r="AE27" s="26">
        <v>2.777471595277094E-2</v>
      </c>
      <c r="AF27" s="26">
        <v>3.0995302554131313E-2</v>
      </c>
      <c r="AG27" s="26">
        <v>4.4651730068956376E-2</v>
      </c>
      <c r="AH27" s="26">
        <v>2.2099616843783827E-2</v>
      </c>
      <c r="AI27" s="26">
        <v>2.2033778934513897E-2</v>
      </c>
      <c r="AJ27" s="26">
        <v>2.7070566935950831E-2</v>
      </c>
      <c r="AK27" s="26">
        <v>2.6260154633350675E-2</v>
      </c>
      <c r="AL27" s="26">
        <v>8.8834404588981147E-2</v>
      </c>
      <c r="AM27" s="26">
        <v>8.1156010604547343E-2</v>
      </c>
      <c r="AN27" s="26">
        <v>4.2409679708783309E-2</v>
      </c>
      <c r="AO27" s="26">
        <v>4.717946221610432E-2</v>
      </c>
      <c r="AP27" s="26">
        <v>4.099043533435634E-2</v>
      </c>
      <c r="AQ27" s="26">
        <v>7.6615601017797569E-3</v>
      </c>
      <c r="AR27" s="26">
        <v>2.5793812637137554E-2</v>
      </c>
      <c r="AS27" s="26">
        <v>9.2555675846229327E-3</v>
      </c>
      <c r="AT27" s="26">
        <v>2.0568343461580672E-2</v>
      </c>
      <c r="AU27" s="26">
        <v>2.1385068570751297E-2</v>
      </c>
      <c r="AV27" s="26">
        <v>4.3271333869422815E-3</v>
      </c>
      <c r="AW27" s="26">
        <v>2.3938636073330575E-3</v>
      </c>
      <c r="AX27" s="26">
        <v>9.6745121397104183E-3</v>
      </c>
      <c r="AY27" s="26">
        <v>1.0192937628071577E-2</v>
      </c>
      <c r="AZ27" s="26">
        <v>1.9562526804272468E-2</v>
      </c>
      <c r="BA27" s="26">
        <v>5.103659263241165E-3</v>
      </c>
      <c r="BB27" s="26">
        <v>3.4243345738329913E-2</v>
      </c>
      <c r="BC27" s="26">
        <v>1.0585801246186785E-2</v>
      </c>
      <c r="BD27" s="26">
        <v>0</v>
      </c>
      <c r="BE27" s="26">
        <v>4.2244237554707577E-3</v>
      </c>
      <c r="BF27" s="26">
        <v>6.3899419721244761E-3</v>
      </c>
      <c r="BG27" s="26">
        <v>4.4502139813455133E-3</v>
      </c>
    </row>
    <row r="28" spans="1:59" x14ac:dyDescent="0.15">
      <c r="A28" s="5" t="s">
        <v>26</v>
      </c>
      <c r="B28" t="s">
        <v>82</v>
      </c>
      <c r="C28" s="14">
        <f t="shared" si="1"/>
        <v>24</v>
      </c>
      <c r="D28" s="26">
        <v>3.9924882012608043E-4</v>
      </c>
      <c r="E28" s="26">
        <v>3.9358401282556027E-4</v>
      </c>
      <c r="F28" s="26">
        <v>7.1607045843132622E-3</v>
      </c>
      <c r="G28" s="26">
        <v>3.9958485889969087E-4</v>
      </c>
      <c r="H28" s="26">
        <v>1.070213496956976E-3</v>
      </c>
      <c r="I28" s="26">
        <v>4.9928715849308135E-4</v>
      </c>
      <c r="J28" s="26">
        <v>3.00401269840824E-4</v>
      </c>
      <c r="K28" s="26">
        <v>2.8092822833381876E-4</v>
      </c>
      <c r="L28" s="26">
        <v>1.8660712216487545E-4</v>
      </c>
      <c r="M28" s="26">
        <v>5.2523917902223545E-4</v>
      </c>
      <c r="N28" s="26">
        <v>2.9744426439865912E-4</v>
      </c>
      <c r="O28" s="26">
        <v>4.9222792268511747E-4</v>
      </c>
      <c r="P28" s="26">
        <v>2.4957062789820919E-4</v>
      </c>
      <c r="Q28" s="26">
        <v>3.072179702987616E-3</v>
      </c>
      <c r="R28" s="26">
        <v>4.3699543772900091E-4</v>
      </c>
      <c r="S28" s="26">
        <v>1.5717825942987728E-3</v>
      </c>
      <c r="T28" s="26">
        <v>7.1770290359324414E-4</v>
      </c>
      <c r="U28" s="26">
        <v>9.5637335864206001E-4</v>
      </c>
      <c r="V28" s="26">
        <v>9.7163588373142906E-4</v>
      </c>
      <c r="W28" s="26">
        <v>7.4149673913982E-4</v>
      </c>
      <c r="X28" s="26">
        <v>2.1372714083785593E-3</v>
      </c>
      <c r="Y28" s="26">
        <v>9.7656421490507363E-4</v>
      </c>
      <c r="Z28" s="26">
        <v>5.1941921228087324E-4</v>
      </c>
      <c r="AA28" s="26">
        <v>1.0263723986714042</v>
      </c>
      <c r="AB28" s="26">
        <v>5.7010292766431728E-2</v>
      </c>
      <c r="AC28" s="26">
        <v>1.0413217646097327E-3</v>
      </c>
      <c r="AD28" s="26">
        <v>1.1525881821487507E-3</v>
      </c>
      <c r="AE28" s="26">
        <v>6.1598307134464196E-4</v>
      </c>
      <c r="AF28" s="26">
        <v>5.6153726006865441E-4</v>
      </c>
      <c r="AG28" s="26">
        <v>2.0803705196179335E-3</v>
      </c>
      <c r="AH28" s="26">
        <v>3.383923365622591E-4</v>
      </c>
      <c r="AI28" s="26">
        <v>1.1469439954752156E-3</v>
      </c>
      <c r="AJ28" s="26">
        <v>7.4051326986969781E-4</v>
      </c>
      <c r="AK28" s="26">
        <v>4.0931400922826348E-4</v>
      </c>
      <c r="AL28" s="26">
        <v>1.4606121924229298E-3</v>
      </c>
      <c r="AM28" s="26">
        <v>1.0172449511122773E-3</v>
      </c>
      <c r="AN28" s="26">
        <v>1.141330654111579E-3</v>
      </c>
      <c r="AO28" s="26">
        <v>4.4625923220469456E-4</v>
      </c>
      <c r="AP28" s="26">
        <v>1.7797053562259996E-3</v>
      </c>
      <c r="AQ28" s="26">
        <v>4.621521318407439E-4</v>
      </c>
      <c r="AR28" s="26">
        <v>3.5069998120750664E-2</v>
      </c>
      <c r="AS28" s="26">
        <v>2.0529265838544226E-4</v>
      </c>
      <c r="AT28" s="26">
        <v>5.3242322417488197E-4</v>
      </c>
      <c r="AU28" s="26">
        <v>3.8343651400553097E-4</v>
      </c>
      <c r="AV28" s="26">
        <v>3.0275932506297712E-4</v>
      </c>
      <c r="AW28" s="26">
        <v>9.0520676785147552E-4</v>
      </c>
      <c r="AX28" s="26">
        <v>1.8285693696664648E-4</v>
      </c>
      <c r="AY28" s="26">
        <v>2.2027069172908124E-4</v>
      </c>
      <c r="AZ28" s="26">
        <v>2.3659411109802468E-4</v>
      </c>
      <c r="BA28" s="26">
        <v>9.5545615377792717E-4</v>
      </c>
      <c r="BB28" s="26">
        <v>1.1028804916448814E-3</v>
      </c>
      <c r="BC28" s="26">
        <v>9.6131484589352006E-4</v>
      </c>
      <c r="BD28" s="26">
        <v>0</v>
      </c>
      <c r="BE28" s="26">
        <v>1.6787733314314877E-3</v>
      </c>
      <c r="BF28" s="26">
        <v>9.9247848979549928E-4</v>
      </c>
      <c r="BG28" s="26">
        <v>9.9171918255198965E-4</v>
      </c>
    </row>
    <row r="29" spans="1:59" x14ac:dyDescent="0.15">
      <c r="A29" s="5" t="s">
        <v>27</v>
      </c>
      <c r="B29" t="s">
        <v>83</v>
      </c>
      <c r="C29" s="14">
        <f t="shared" si="1"/>
        <v>25</v>
      </c>
      <c r="D29" s="26">
        <v>2.382757991284244E-3</v>
      </c>
      <c r="E29" s="26">
        <v>1.7790475911847968E-3</v>
      </c>
      <c r="F29" s="26">
        <v>9.8453285445211473E-3</v>
      </c>
      <c r="G29" s="26">
        <v>1.8148580020596241E-3</v>
      </c>
      <c r="H29" s="26">
        <v>4.289874637537992E-3</v>
      </c>
      <c r="I29" s="26">
        <v>4.1715939501442622E-3</v>
      </c>
      <c r="J29" s="26">
        <v>1.5831667683550883E-3</v>
      </c>
      <c r="K29" s="26">
        <v>1.1050520767333526E-3</v>
      </c>
      <c r="L29" s="26">
        <v>8.729525609635268E-4</v>
      </c>
      <c r="M29" s="26">
        <v>5.4293745353916059E-3</v>
      </c>
      <c r="N29" s="26">
        <v>1.4053253324539531E-3</v>
      </c>
      <c r="O29" s="26">
        <v>3.5513231600138211E-3</v>
      </c>
      <c r="P29" s="26">
        <v>1.5614876382321972E-3</v>
      </c>
      <c r="Q29" s="26">
        <v>4.6076559170745435E-3</v>
      </c>
      <c r="R29" s="26">
        <v>3.858273029106774E-3</v>
      </c>
      <c r="S29" s="26">
        <v>6.3612887775790815E-3</v>
      </c>
      <c r="T29" s="26">
        <v>3.2277674388041487E-3</v>
      </c>
      <c r="U29" s="26">
        <v>1.2410212321868242E-2</v>
      </c>
      <c r="V29" s="26">
        <v>1.0696894135439082E-2</v>
      </c>
      <c r="W29" s="26">
        <v>8.2344971796557073E-3</v>
      </c>
      <c r="X29" s="26">
        <v>1.0208615681216537E-2</v>
      </c>
      <c r="Y29" s="26">
        <v>9.9967636968547272E-3</v>
      </c>
      <c r="Z29" s="26">
        <v>2.4805278947891362E-3</v>
      </c>
      <c r="AA29" s="26">
        <v>3.4491021856654383E-2</v>
      </c>
      <c r="AB29" s="26">
        <v>1.0552759610083282</v>
      </c>
      <c r="AC29" s="26">
        <v>1.1976915885214583E-2</v>
      </c>
      <c r="AD29" s="26">
        <v>1.0396403214230422E-2</v>
      </c>
      <c r="AE29" s="26">
        <v>6.2710901575871968E-3</v>
      </c>
      <c r="AF29" s="26">
        <v>5.276865707143738E-3</v>
      </c>
      <c r="AG29" s="26">
        <v>2.9132447000717189E-2</v>
      </c>
      <c r="AH29" s="26">
        <v>2.5898027138425805E-3</v>
      </c>
      <c r="AI29" s="26">
        <v>1.291609934859737E-2</v>
      </c>
      <c r="AJ29" s="26">
        <v>7.492511823249612E-3</v>
      </c>
      <c r="AK29" s="26">
        <v>4.787664628415662E-3</v>
      </c>
      <c r="AL29" s="26">
        <v>1.5807318133671269E-2</v>
      </c>
      <c r="AM29" s="26">
        <v>1.174765424232147E-2</v>
      </c>
      <c r="AN29" s="26">
        <v>1.5011253252700182E-2</v>
      </c>
      <c r="AO29" s="26">
        <v>2.8987455566804434E-3</v>
      </c>
      <c r="AP29" s="26">
        <v>2.5571706448329231E-2</v>
      </c>
      <c r="AQ29" s="26">
        <v>1.3022214738391473E-3</v>
      </c>
      <c r="AR29" s="26">
        <v>9.8464296431975573E-2</v>
      </c>
      <c r="AS29" s="26">
        <v>1.0634000855268898E-3</v>
      </c>
      <c r="AT29" s="26">
        <v>1.5294110077494771E-3</v>
      </c>
      <c r="AU29" s="26">
        <v>1.4496286966601496E-3</v>
      </c>
      <c r="AV29" s="26">
        <v>1.0827584272663079E-3</v>
      </c>
      <c r="AW29" s="26">
        <v>2.5909303518614596E-3</v>
      </c>
      <c r="AX29" s="26">
        <v>1.8989562647150483E-3</v>
      </c>
      <c r="AY29" s="26">
        <v>1.4908422397187306E-3</v>
      </c>
      <c r="AZ29" s="26">
        <v>9.4511297189201632E-4</v>
      </c>
      <c r="BA29" s="26">
        <v>2.9500180317942283E-3</v>
      </c>
      <c r="BB29" s="26">
        <v>1.3859386319880542E-2</v>
      </c>
      <c r="BC29" s="26">
        <v>7.2306341524050674E-3</v>
      </c>
      <c r="BD29" s="26">
        <v>0</v>
      </c>
      <c r="BE29" s="26">
        <v>5.3903031367409874E-3</v>
      </c>
      <c r="BF29" s="26">
        <v>6.9960954790684125E-3</v>
      </c>
      <c r="BG29" s="26">
        <v>3.1988618671450362E-3</v>
      </c>
    </row>
    <row r="30" spans="1:59" x14ac:dyDescent="0.15">
      <c r="A30" s="5" t="s">
        <v>28</v>
      </c>
      <c r="B30" t="s">
        <v>84</v>
      </c>
      <c r="C30" s="14">
        <f t="shared" si="1"/>
        <v>26</v>
      </c>
      <c r="D30" s="26">
        <v>3.8300202605563338E-3</v>
      </c>
      <c r="E30" s="26">
        <v>3.1465650847154513E-3</v>
      </c>
      <c r="F30" s="26">
        <v>1.7362776256277569E-2</v>
      </c>
      <c r="G30" s="26">
        <v>8.0421060442089215E-3</v>
      </c>
      <c r="H30" s="26">
        <v>1.7174231384074451E-2</v>
      </c>
      <c r="I30" s="26">
        <v>7.2167828634876986E-3</v>
      </c>
      <c r="J30" s="26">
        <v>4.7738722642445882E-3</v>
      </c>
      <c r="K30" s="26">
        <v>3.5508078756146116E-3</v>
      </c>
      <c r="L30" s="26">
        <v>2.5294000694989515E-3</v>
      </c>
      <c r="M30" s="26">
        <v>6.6260011786853723E-3</v>
      </c>
      <c r="N30" s="26">
        <v>8.9898740070226395E-3</v>
      </c>
      <c r="O30" s="26">
        <v>9.3299282128324473E-3</v>
      </c>
      <c r="P30" s="26">
        <v>3.850785001130121E-3</v>
      </c>
      <c r="Q30" s="26">
        <v>1.0136927095092865E-2</v>
      </c>
      <c r="R30" s="26">
        <v>6.5452848616734784E-3</v>
      </c>
      <c r="S30" s="26">
        <v>9.7976560215355755E-3</v>
      </c>
      <c r="T30" s="26">
        <v>6.696933757268141E-3</v>
      </c>
      <c r="U30" s="26">
        <v>5.9234935690163099E-3</v>
      </c>
      <c r="V30" s="26">
        <v>1.0567239719027406E-2</v>
      </c>
      <c r="W30" s="26">
        <v>5.0170068805894513E-3</v>
      </c>
      <c r="X30" s="26">
        <v>1.0781091705188005E-2</v>
      </c>
      <c r="Y30" s="26">
        <v>7.3846380690400113E-3</v>
      </c>
      <c r="Z30" s="26">
        <v>1.7712718655665826E-2</v>
      </c>
      <c r="AA30" s="26">
        <v>3.4822604730406929E-2</v>
      </c>
      <c r="AB30" s="26">
        <v>1.748339994220403E-2</v>
      </c>
      <c r="AC30" s="26">
        <v>1.1140062082296969</v>
      </c>
      <c r="AD30" s="26">
        <v>6.4174924375020787E-2</v>
      </c>
      <c r="AE30" s="26">
        <v>0.17620124499524825</v>
      </c>
      <c r="AF30" s="26">
        <v>0.15831043026434985</v>
      </c>
      <c r="AG30" s="26">
        <v>0.16534379705299754</v>
      </c>
      <c r="AH30" s="26">
        <v>1.8020651827178796E-2</v>
      </c>
      <c r="AI30" s="26">
        <v>9.0602132632371629E-2</v>
      </c>
      <c r="AJ30" s="26">
        <v>3.3961371939383804E-2</v>
      </c>
      <c r="AK30" s="26">
        <v>3.3019810036607498E-2</v>
      </c>
      <c r="AL30" s="26">
        <v>0.11039616882008761</v>
      </c>
      <c r="AM30" s="26">
        <v>0.10329607231564807</v>
      </c>
      <c r="AN30" s="26">
        <v>0.15410716706266853</v>
      </c>
      <c r="AO30" s="26">
        <v>0.10489303287204378</v>
      </c>
      <c r="AP30" s="26">
        <v>4.780463316936142E-2</v>
      </c>
      <c r="AQ30" s="26">
        <v>4.5157586912645802E-3</v>
      </c>
      <c r="AR30" s="26">
        <v>4.2328918109560548E-2</v>
      </c>
      <c r="AS30" s="26">
        <v>3.3811352764866356E-3</v>
      </c>
      <c r="AT30" s="26">
        <v>8.0805559928325676E-3</v>
      </c>
      <c r="AU30" s="26">
        <v>3.9511925768557134E-3</v>
      </c>
      <c r="AV30" s="26">
        <v>1.4091400800961427E-3</v>
      </c>
      <c r="AW30" s="26">
        <v>1.5189539644069657E-3</v>
      </c>
      <c r="AX30" s="26">
        <v>1.5538385561433554E-2</v>
      </c>
      <c r="AY30" s="26">
        <v>2.9242819882020045E-3</v>
      </c>
      <c r="AZ30" s="26">
        <v>2.5510690473383082E-3</v>
      </c>
      <c r="BA30" s="26">
        <v>3.9024724077185518E-3</v>
      </c>
      <c r="BB30" s="26">
        <v>3.6010630863009562E-3</v>
      </c>
      <c r="BC30" s="26">
        <v>4.2342748520580314E-3</v>
      </c>
      <c r="BD30" s="26">
        <v>0</v>
      </c>
      <c r="BE30" s="26">
        <v>3.4095004114207059E-3</v>
      </c>
      <c r="BF30" s="26">
        <v>2.8826603033763631E-3</v>
      </c>
      <c r="BG30" s="26">
        <v>2.6430129083155605E-3</v>
      </c>
    </row>
    <row r="31" spans="1:59" x14ac:dyDescent="0.15">
      <c r="A31" s="5" t="s">
        <v>29</v>
      </c>
      <c r="B31" t="s">
        <v>85</v>
      </c>
      <c r="C31" s="14">
        <f t="shared" si="1"/>
        <v>27</v>
      </c>
      <c r="D31" s="26">
        <v>2.3524628642418257E-3</v>
      </c>
      <c r="E31" s="26">
        <v>1.7156467993767672E-3</v>
      </c>
      <c r="F31" s="26">
        <v>1.2635057886118326E-2</v>
      </c>
      <c r="G31" s="26">
        <v>3.6092794150147764E-3</v>
      </c>
      <c r="H31" s="26">
        <v>1.2669793916756477E-2</v>
      </c>
      <c r="I31" s="26">
        <v>3.4947565801768587E-3</v>
      </c>
      <c r="J31" s="26">
        <v>2.5764775938077497E-3</v>
      </c>
      <c r="K31" s="26">
        <v>1.9410287670839149E-3</v>
      </c>
      <c r="L31" s="26">
        <v>1.2430773541384397E-3</v>
      </c>
      <c r="M31" s="26">
        <v>3.3265037249984889E-3</v>
      </c>
      <c r="N31" s="26">
        <v>3.4016871017763955E-3</v>
      </c>
      <c r="O31" s="26">
        <v>7.7366725725060174E-3</v>
      </c>
      <c r="P31" s="26">
        <v>5.4485587295481598E-3</v>
      </c>
      <c r="Q31" s="26">
        <v>6.3775721478926432E-3</v>
      </c>
      <c r="R31" s="26">
        <v>3.191605379647227E-3</v>
      </c>
      <c r="S31" s="26">
        <v>5.7192177506387625E-3</v>
      </c>
      <c r="T31" s="26">
        <v>3.9764178710344454E-3</v>
      </c>
      <c r="U31" s="26">
        <v>3.2945109517038521E-3</v>
      </c>
      <c r="V31" s="26">
        <v>5.0219353761591316E-3</v>
      </c>
      <c r="W31" s="26">
        <v>2.6997629749478729E-3</v>
      </c>
      <c r="X31" s="26">
        <v>8.4500861335346147E-3</v>
      </c>
      <c r="Y31" s="26">
        <v>4.5723780061293811E-3</v>
      </c>
      <c r="Z31" s="26">
        <v>5.5985024371778712E-3</v>
      </c>
      <c r="AA31" s="26">
        <v>1.3950718366521276E-2</v>
      </c>
      <c r="AB31" s="26">
        <v>8.5037938086800074E-3</v>
      </c>
      <c r="AC31" s="26">
        <v>4.4940148472370052E-2</v>
      </c>
      <c r="AD31" s="26">
        <v>1.1040566350831287</v>
      </c>
      <c r="AE31" s="26">
        <v>6.2098244564391412E-2</v>
      </c>
      <c r="AF31" s="26">
        <v>6.9053150550035941E-2</v>
      </c>
      <c r="AG31" s="26">
        <v>2.2971856011231674E-2</v>
      </c>
      <c r="AH31" s="26">
        <v>1.020984582113724E-2</v>
      </c>
      <c r="AI31" s="26">
        <v>6.1410250851349116E-2</v>
      </c>
      <c r="AJ31" s="26">
        <v>2.7914178019018205E-2</v>
      </c>
      <c r="AK31" s="26">
        <v>3.9794380444068016E-2</v>
      </c>
      <c r="AL31" s="26">
        <v>1.9317759350663634E-2</v>
      </c>
      <c r="AM31" s="26">
        <v>1.7390916310902733E-2</v>
      </c>
      <c r="AN31" s="26">
        <v>2.0684053652867223E-2</v>
      </c>
      <c r="AO31" s="26">
        <v>2.5305006665515627E-2</v>
      </c>
      <c r="AP31" s="26">
        <v>1.6752656602451933E-2</v>
      </c>
      <c r="AQ31" s="26">
        <v>6.1015013373578357E-3</v>
      </c>
      <c r="AR31" s="26">
        <v>1.0539052493131234E-2</v>
      </c>
      <c r="AS31" s="26">
        <v>1.1300871935738381E-3</v>
      </c>
      <c r="AT31" s="26">
        <v>2.6336910424931393E-3</v>
      </c>
      <c r="AU31" s="26">
        <v>7.5977511385309634E-3</v>
      </c>
      <c r="AV31" s="26">
        <v>1.0293201075107219E-3</v>
      </c>
      <c r="AW31" s="26">
        <v>4.7404775051186913E-4</v>
      </c>
      <c r="AX31" s="26">
        <v>3.7617687773931372E-3</v>
      </c>
      <c r="AY31" s="26">
        <v>1.395552118527991E-3</v>
      </c>
      <c r="AZ31" s="26">
        <v>1.9665577862991506E-3</v>
      </c>
      <c r="BA31" s="26">
        <v>2.0108372618873665E-3</v>
      </c>
      <c r="BB31" s="26">
        <v>1.9913459170438062E-3</v>
      </c>
      <c r="BC31" s="26">
        <v>2.4526952351366384E-3</v>
      </c>
      <c r="BD31" s="26">
        <v>0</v>
      </c>
      <c r="BE31" s="26">
        <v>1.4122819132957633E-3</v>
      </c>
      <c r="BF31" s="26">
        <v>1.5830617858856562E-3</v>
      </c>
      <c r="BG31" s="26">
        <v>1.4772435701246589E-3</v>
      </c>
    </row>
    <row r="32" spans="1:59" x14ac:dyDescent="0.15">
      <c r="A32" s="5" t="s">
        <v>30</v>
      </c>
      <c r="B32" t="s">
        <v>86</v>
      </c>
      <c r="C32" s="14">
        <f t="shared" si="1"/>
        <v>28</v>
      </c>
      <c r="D32" s="26">
        <v>1.0364354692160169E-2</v>
      </c>
      <c r="E32" s="26">
        <v>7.9841019846518119E-3</v>
      </c>
      <c r="F32" s="26">
        <v>4.1456850299708477E-2</v>
      </c>
      <c r="G32" s="26">
        <v>1.6711218399305491E-2</v>
      </c>
      <c r="H32" s="26">
        <v>3.2318257880495277E-2</v>
      </c>
      <c r="I32" s="26">
        <v>1.9256945171191083E-2</v>
      </c>
      <c r="J32" s="26">
        <v>1.369837644516325E-2</v>
      </c>
      <c r="K32" s="26">
        <v>4.3808557645364631E-3</v>
      </c>
      <c r="L32" s="26">
        <v>2.6239836022065588E-3</v>
      </c>
      <c r="M32" s="26">
        <v>1.9741807742832858E-2</v>
      </c>
      <c r="N32" s="26">
        <v>2.0585183010914818E-2</v>
      </c>
      <c r="O32" s="26">
        <v>2.6301860728057982E-2</v>
      </c>
      <c r="P32" s="26">
        <v>5.9436473029070768E-3</v>
      </c>
      <c r="Q32" s="26">
        <v>2.3273798355749224E-2</v>
      </c>
      <c r="R32" s="26">
        <v>1.9001469126109904E-2</v>
      </c>
      <c r="S32" s="26">
        <v>2.0233827076686514E-2</v>
      </c>
      <c r="T32" s="26">
        <v>1.3790598223957161E-2</v>
      </c>
      <c r="U32" s="26">
        <v>1.3922401278869234E-2</v>
      </c>
      <c r="V32" s="26">
        <v>3.9101280454676583E-2</v>
      </c>
      <c r="W32" s="26">
        <v>1.0009726328055904E-2</v>
      </c>
      <c r="X32" s="26">
        <v>3.8047572485899385E-2</v>
      </c>
      <c r="Y32" s="26">
        <v>2.0149337064605113E-2</v>
      </c>
      <c r="Z32" s="26">
        <v>1.7512142482624896E-2</v>
      </c>
      <c r="AA32" s="26">
        <v>1.4716920256567763E-2</v>
      </c>
      <c r="AB32" s="26">
        <v>1.4984897777463842E-2</v>
      </c>
      <c r="AC32" s="26">
        <v>5.5390469185969425E-2</v>
      </c>
      <c r="AD32" s="26">
        <v>6.1633999385008284E-2</v>
      </c>
      <c r="AE32" s="26">
        <v>1.0678756141520001</v>
      </c>
      <c r="AF32" s="26">
        <v>8.3234419477465876E-2</v>
      </c>
      <c r="AG32" s="26">
        <v>4.4698232213512767E-2</v>
      </c>
      <c r="AH32" s="26">
        <v>3.0213724322061038E-2</v>
      </c>
      <c r="AI32" s="26">
        <v>6.0475231581627584E-2</v>
      </c>
      <c r="AJ32" s="26">
        <v>4.8952974002478687E-2</v>
      </c>
      <c r="AK32" s="26">
        <v>3.0942385375016954E-2</v>
      </c>
      <c r="AL32" s="26">
        <v>5.75048674107645E-2</v>
      </c>
      <c r="AM32" s="26">
        <v>2.6858378297629878E-2</v>
      </c>
      <c r="AN32" s="26">
        <v>3.6049822710125967E-2</v>
      </c>
      <c r="AO32" s="26">
        <v>2.9194892411060026E-2</v>
      </c>
      <c r="AP32" s="26">
        <v>3.4735354624715616E-2</v>
      </c>
      <c r="AQ32" s="26">
        <v>4.8389764593865245E-3</v>
      </c>
      <c r="AR32" s="26">
        <v>3.8332015075711712E-2</v>
      </c>
      <c r="AS32" s="26">
        <v>3.3774243527830588E-3</v>
      </c>
      <c r="AT32" s="26">
        <v>5.8725479240688333E-3</v>
      </c>
      <c r="AU32" s="26">
        <v>4.4876102534009334E-3</v>
      </c>
      <c r="AV32" s="26">
        <v>1.4044125443819027E-3</v>
      </c>
      <c r="AW32" s="26">
        <v>1.3124325532928869E-3</v>
      </c>
      <c r="AX32" s="26">
        <v>9.7392705771243374E-3</v>
      </c>
      <c r="AY32" s="26">
        <v>6.7823368590929555E-3</v>
      </c>
      <c r="AZ32" s="26">
        <v>2.3888786361860909E-3</v>
      </c>
      <c r="BA32" s="26">
        <v>3.5019817272441433E-3</v>
      </c>
      <c r="BB32" s="26">
        <v>7.2753221462136695E-3</v>
      </c>
      <c r="BC32" s="26">
        <v>4.8992519292469653E-3</v>
      </c>
      <c r="BD32" s="26">
        <v>0</v>
      </c>
      <c r="BE32" s="26">
        <v>3.7466571981381973E-3</v>
      </c>
      <c r="BF32" s="26">
        <v>6.2304041445796808E-3</v>
      </c>
      <c r="BG32" s="26">
        <v>4.9930265812932603E-3</v>
      </c>
    </row>
    <row r="33" spans="1:59" x14ac:dyDescent="0.15">
      <c r="A33" s="5" t="s">
        <v>31</v>
      </c>
      <c r="B33" t="s">
        <v>87</v>
      </c>
      <c r="C33" s="14">
        <f t="shared" si="1"/>
        <v>29</v>
      </c>
      <c r="D33" s="26">
        <v>3.4102408706927316E-3</v>
      </c>
      <c r="E33" s="26">
        <v>3.1584601009580237E-3</v>
      </c>
      <c r="F33" s="26">
        <v>2.4947556166261736E-2</v>
      </c>
      <c r="G33" s="26">
        <v>2.2107333439079495E-2</v>
      </c>
      <c r="H33" s="26">
        <v>3.2839060328804792E-2</v>
      </c>
      <c r="I33" s="26">
        <v>8.2429650005983995E-3</v>
      </c>
      <c r="J33" s="26">
        <v>6.0898976249197205E-3</v>
      </c>
      <c r="K33" s="26">
        <v>1.0599978922390268E-2</v>
      </c>
      <c r="L33" s="26">
        <v>5.9326220251011792E-3</v>
      </c>
      <c r="M33" s="26">
        <v>9.0987769324707042E-3</v>
      </c>
      <c r="N33" s="26">
        <v>9.971938675768054E-3</v>
      </c>
      <c r="O33" s="26">
        <v>1.6778219722111881E-2</v>
      </c>
      <c r="P33" s="26">
        <v>6.2396673906964829E-3</v>
      </c>
      <c r="Q33" s="26">
        <v>1.4780024643759904E-2</v>
      </c>
      <c r="R33" s="26">
        <v>1.3252765668746046E-2</v>
      </c>
      <c r="S33" s="26">
        <v>1.9912313763704195E-2</v>
      </c>
      <c r="T33" s="26">
        <v>1.534799194904201E-2</v>
      </c>
      <c r="U33" s="26">
        <v>5.5466014484469705E-3</v>
      </c>
      <c r="V33" s="26">
        <v>9.2716294295304199E-3</v>
      </c>
      <c r="W33" s="26">
        <v>9.7884875160460898E-3</v>
      </c>
      <c r="X33" s="26">
        <v>9.0292540698627341E-3</v>
      </c>
      <c r="Y33" s="26">
        <v>8.7263048875549937E-3</v>
      </c>
      <c r="Z33" s="26">
        <v>1.2989039170450949E-2</v>
      </c>
      <c r="AA33" s="26">
        <v>2.3649074462159265E-2</v>
      </c>
      <c r="AB33" s="26">
        <v>1.7646194263259547E-2</v>
      </c>
      <c r="AC33" s="26">
        <v>2.1143087931236943E-2</v>
      </c>
      <c r="AD33" s="26">
        <v>2.0300079457200221E-2</v>
      </c>
      <c r="AE33" s="26">
        <v>1.5581229600143876E-2</v>
      </c>
      <c r="AF33" s="26">
        <v>1.0365147640721257</v>
      </c>
      <c r="AG33" s="26">
        <v>5.7324618142987296E-2</v>
      </c>
      <c r="AH33" s="26">
        <v>6.4656631817388462E-3</v>
      </c>
      <c r="AI33" s="26">
        <v>1.3556760890645272E-2</v>
      </c>
      <c r="AJ33" s="26">
        <v>6.5949878985605915E-3</v>
      </c>
      <c r="AK33" s="26">
        <v>7.0076707093580321E-3</v>
      </c>
      <c r="AL33" s="26">
        <v>2.5733146407590793E-2</v>
      </c>
      <c r="AM33" s="26">
        <v>3.4051546218697548E-2</v>
      </c>
      <c r="AN33" s="26">
        <v>1.9519274579979824E-2</v>
      </c>
      <c r="AO33" s="26">
        <v>1.4994544655477417E-2</v>
      </c>
      <c r="AP33" s="26">
        <v>9.4804430960141271E-3</v>
      </c>
      <c r="AQ33" s="26">
        <v>3.5592424558788431E-3</v>
      </c>
      <c r="AR33" s="26">
        <v>1.3127490689478877E-2</v>
      </c>
      <c r="AS33" s="26">
        <v>1.3247197918015441E-3</v>
      </c>
      <c r="AT33" s="26">
        <v>3.9227428349157493E-3</v>
      </c>
      <c r="AU33" s="26">
        <v>3.9242679824272259E-3</v>
      </c>
      <c r="AV33" s="26">
        <v>9.0200693485471893E-4</v>
      </c>
      <c r="AW33" s="26">
        <v>1.1054011413750072E-3</v>
      </c>
      <c r="AX33" s="26">
        <v>2.9809148675017912E-3</v>
      </c>
      <c r="AY33" s="26">
        <v>2.6902798601392609E-3</v>
      </c>
      <c r="AZ33" s="26">
        <v>2.7524913157791391E-3</v>
      </c>
      <c r="BA33" s="26">
        <v>1.1581968640933363E-2</v>
      </c>
      <c r="BB33" s="26">
        <v>3.149200917242538E-3</v>
      </c>
      <c r="BC33" s="26">
        <v>2.3640909257234169E-3</v>
      </c>
      <c r="BD33" s="26">
        <v>0</v>
      </c>
      <c r="BE33" s="26">
        <v>1.3758017347753814E-3</v>
      </c>
      <c r="BF33" s="26">
        <v>1.6714734935796391E-3</v>
      </c>
      <c r="BG33" s="26">
        <v>1.5496982882636701E-3</v>
      </c>
    </row>
    <row r="34" spans="1:59" x14ac:dyDescent="0.15">
      <c r="A34" s="5" t="s">
        <v>32</v>
      </c>
      <c r="B34" t="s">
        <v>88</v>
      </c>
      <c r="C34" s="14">
        <f t="shared" si="1"/>
        <v>30</v>
      </c>
      <c r="D34" s="26">
        <v>3.2490582914106411E-5</v>
      </c>
      <c r="E34" s="26">
        <v>3.3272983081591836E-5</v>
      </c>
      <c r="F34" s="26">
        <v>1.5221592654942329E-4</v>
      </c>
      <c r="G34" s="26">
        <v>1.022239232065539E-4</v>
      </c>
      <c r="H34" s="26">
        <v>1.4033141427965902E-4</v>
      </c>
      <c r="I34" s="26">
        <v>6.8787063816123397E-5</v>
      </c>
      <c r="J34" s="26">
        <v>5.8482235246175072E-5</v>
      </c>
      <c r="K34" s="26">
        <v>4.6308343566788142E-5</v>
      </c>
      <c r="L34" s="26">
        <v>4.0582186440845576E-5</v>
      </c>
      <c r="M34" s="26">
        <v>7.0103651315192768E-5</v>
      </c>
      <c r="N34" s="26">
        <v>5.9702641775779023E-5</v>
      </c>
      <c r="O34" s="26">
        <v>8.6195252101524441E-5</v>
      </c>
      <c r="P34" s="26">
        <v>6.803724842449823E-5</v>
      </c>
      <c r="Q34" s="26">
        <v>9.4106806608766348E-5</v>
      </c>
      <c r="R34" s="26">
        <v>5.8387158500821167E-5</v>
      </c>
      <c r="S34" s="26">
        <v>9.5600232919371595E-5</v>
      </c>
      <c r="T34" s="26">
        <v>7.1610466122201804E-5</v>
      </c>
      <c r="U34" s="26">
        <v>7.8320240136507286E-5</v>
      </c>
      <c r="V34" s="26">
        <v>8.9196949241559126E-5</v>
      </c>
      <c r="W34" s="26">
        <v>6.434274298267014E-5</v>
      </c>
      <c r="X34" s="26">
        <v>9.385864360971703E-5</v>
      </c>
      <c r="Y34" s="26">
        <v>9.3584473818151181E-5</v>
      </c>
      <c r="Z34" s="26">
        <v>7.6618270604370025E-5</v>
      </c>
      <c r="AA34" s="26">
        <v>1.252346171092646E-4</v>
      </c>
      <c r="AB34" s="26">
        <v>8.7474167376817196E-5</v>
      </c>
      <c r="AC34" s="26">
        <v>1.4095813394694279E-4</v>
      </c>
      <c r="AD34" s="26">
        <v>2.1792723049193072E-4</v>
      </c>
      <c r="AE34" s="26">
        <v>1.7588913688810243E-4</v>
      </c>
      <c r="AF34" s="26">
        <v>3.8279605871038722E-4</v>
      </c>
      <c r="AG34" s="26">
        <v>1.012025151757068</v>
      </c>
      <c r="AH34" s="26">
        <v>5.2520096099668498E-4</v>
      </c>
      <c r="AI34" s="26">
        <v>2.710024399528682E-4</v>
      </c>
      <c r="AJ34" s="26">
        <v>1.9819009304987002E-3</v>
      </c>
      <c r="AK34" s="26">
        <v>1.3729754395656166E-4</v>
      </c>
      <c r="AL34" s="26">
        <v>1.8891775085463016E-4</v>
      </c>
      <c r="AM34" s="26">
        <v>1.4565222075478196E-4</v>
      </c>
      <c r="AN34" s="26">
        <v>1.1983182942337724E-4</v>
      </c>
      <c r="AO34" s="26">
        <v>1.17469701188834E-4</v>
      </c>
      <c r="AP34" s="26">
        <v>9.5092267656088445E-5</v>
      </c>
      <c r="AQ34" s="26">
        <v>6.6844619317526081E-5</v>
      </c>
      <c r="AR34" s="26">
        <v>2.2226998361907322E-4</v>
      </c>
      <c r="AS34" s="26">
        <v>4.2070886962494264E-5</v>
      </c>
      <c r="AT34" s="26">
        <v>1.5273208417754985E-4</v>
      </c>
      <c r="AU34" s="26">
        <v>1.7549423575937583E-4</v>
      </c>
      <c r="AV34" s="26">
        <v>5.9576696997445478E-5</v>
      </c>
      <c r="AW34" s="26">
        <v>2.1423661503565769E-5</v>
      </c>
      <c r="AX34" s="26">
        <v>5.679553403936344E-3</v>
      </c>
      <c r="AY34" s="26">
        <v>6.5910857542722068E-4</v>
      </c>
      <c r="AZ34" s="26">
        <v>8.2019042794426547E-5</v>
      </c>
      <c r="BA34" s="26">
        <v>1.2364820598406468E-4</v>
      </c>
      <c r="BB34" s="26">
        <v>1.3783294242355665E-4</v>
      </c>
      <c r="BC34" s="26">
        <v>1.2145802120200361E-3</v>
      </c>
      <c r="BD34" s="26">
        <v>0</v>
      </c>
      <c r="BE34" s="26">
        <v>3.3017420449622247E-5</v>
      </c>
      <c r="BF34" s="26">
        <v>7.2268511665379872E-5</v>
      </c>
      <c r="BG34" s="26">
        <v>5.6118734705741619E-5</v>
      </c>
    </row>
    <row r="35" spans="1:59" x14ac:dyDescent="0.15">
      <c r="A35" s="5" t="s">
        <v>33</v>
      </c>
      <c r="B35" t="s">
        <v>89</v>
      </c>
      <c r="C35" s="14">
        <f t="shared" si="1"/>
        <v>31</v>
      </c>
      <c r="D35" s="26">
        <v>2.4314373186590184E-4</v>
      </c>
      <c r="E35" s="26">
        <v>1.9072221138231621E-4</v>
      </c>
      <c r="F35" s="26">
        <v>5.1407144383536598E-4</v>
      </c>
      <c r="G35" s="26">
        <v>2.6096895321484634E-4</v>
      </c>
      <c r="H35" s="26">
        <v>7.806039170639358E-4</v>
      </c>
      <c r="I35" s="26">
        <v>3.4084808268903415E-4</v>
      </c>
      <c r="J35" s="26">
        <v>3.1884704056931508E-4</v>
      </c>
      <c r="K35" s="26">
        <v>3.7568770250186049E-4</v>
      </c>
      <c r="L35" s="26">
        <v>2.5237199529786435E-4</v>
      </c>
      <c r="M35" s="26">
        <v>6.2616230970994279E-4</v>
      </c>
      <c r="N35" s="26">
        <v>3.1236895991062445E-4</v>
      </c>
      <c r="O35" s="26">
        <v>1.102301130380222E-3</v>
      </c>
      <c r="P35" s="26">
        <v>2.5011044732192486E-3</v>
      </c>
      <c r="Q35" s="26">
        <v>4.0058331345770774E-4</v>
      </c>
      <c r="R35" s="26">
        <v>2.2081100196043915E-4</v>
      </c>
      <c r="S35" s="26">
        <v>9.8637109429858781E-4</v>
      </c>
      <c r="T35" s="26">
        <v>1.2612760597856545E-3</v>
      </c>
      <c r="U35" s="26">
        <v>9.5085633690621888E-4</v>
      </c>
      <c r="V35" s="26">
        <v>1.5381952645545211E-3</v>
      </c>
      <c r="W35" s="26">
        <v>2.0983006883228345E-3</v>
      </c>
      <c r="X35" s="26">
        <v>7.0644621441096013E-4</v>
      </c>
      <c r="Y35" s="26">
        <v>1.9826815292779626E-3</v>
      </c>
      <c r="Z35" s="26">
        <v>8.4970038208023561E-4</v>
      </c>
      <c r="AA35" s="26">
        <v>5.7479023203106021E-4</v>
      </c>
      <c r="AB35" s="26">
        <v>3.9183071577783633E-4</v>
      </c>
      <c r="AC35" s="26">
        <v>3.0191719722757321E-4</v>
      </c>
      <c r="AD35" s="26">
        <v>4.7751694978258276E-4</v>
      </c>
      <c r="AE35" s="26">
        <v>3.0550277908184909E-4</v>
      </c>
      <c r="AF35" s="26">
        <v>3.3815059012249883E-4</v>
      </c>
      <c r="AG35" s="26">
        <v>4.1539361298667765E-4</v>
      </c>
      <c r="AH35" s="26">
        <v>1.0319978551613227</v>
      </c>
      <c r="AI35" s="26">
        <v>5.8980690058058288E-4</v>
      </c>
      <c r="AJ35" s="26">
        <v>1.1366999718981736E-3</v>
      </c>
      <c r="AK35" s="26">
        <v>1.2615248369532732E-3</v>
      </c>
      <c r="AL35" s="26">
        <v>4.1812467199480222E-4</v>
      </c>
      <c r="AM35" s="26">
        <v>3.7774244053233465E-4</v>
      </c>
      <c r="AN35" s="26">
        <v>3.6731980544823535E-4</v>
      </c>
      <c r="AO35" s="26">
        <v>3.0604559102283258E-4</v>
      </c>
      <c r="AP35" s="26">
        <v>4.7476456829197221E-4</v>
      </c>
      <c r="AQ35" s="26">
        <v>3.3227707542988366E-4</v>
      </c>
      <c r="AR35" s="26">
        <v>2.7781097224617026E-4</v>
      </c>
      <c r="AS35" s="26">
        <v>6.3084892670707451E-4</v>
      </c>
      <c r="AT35" s="26">
        <v>2.245831388053192E-4</v>
      </c>
      <c r="AU35" s="26">
        <v>3.0592654342114262E-3</v>
      </c>
      <c r="AV35" s="26">
        <v>6.4700567528733807E-4</v>
      </c>
      <c r="AW35" s="26">
        <v>4.7116591307076546E-5</v>
      </c>
      <c r="AX35" s="26">
        <v>1.799261631889179E-4</v>
      </c>
      <c r="AY35" s="26">
        <v>2.12229769960281E-4</v>
      </c>
      <c r="AZ35" s="26">
        <v>1.0079257872195268E-3</v>
      </c>
      <c r="BA35" s="26">
        <v>3.9892144594469458E-4</v>
      </c>
      <c r="BB35" s="26">
        <v>9.48708994900541E-4</v>
      </c>
      <c r="BC35" s="26">
        <v>3.2888850960907613E-4</v>
      </c>
      <c r="BD35" s="26">
        <v>0</v>
      </c>
      <c r="BE35" s="26">
        <v>3.5283644581251238E-4</v>
      </c>
      <c r="BF35" s="26">
        <v>5.7051155898106738E-4</v>
      </c>
      <c r="BG35" s="26">
        <v>4.957858467043439E-4</v>
      </c>
    </row>
    <row r="36" spans="1:59" x14ac:dyDescent="0.15">
      <c r="A36" s="5" t="s">
        <v>34</v>
      </c>
      <c r="B36" t="s">
        <v>90</v>
      </c>
      <c r="C36" s="14">
        <f t="shared" si="1"/>
        <v>32</v>
      </c>
      <c r="D36" s="26">
        <v>2.0697594995909866E-3</v>
      </c>
      <c r="E36" s="26">
        <v>2.441424565245823E-3</v>
      </c>
      <c r="F36" s="26">
        <v>1.601772147557038E-2</v>
      </c>
      <c r="G36" s="26">
        <v>4.4716177622781813E-3</v>
      </c>
      <c r="H36" s="26">
        <v>1.0757814538749993E-2</v>
      </c>
      <c r="I36" s="26">
        <v>4.9373892280353262E-3</v>
      </c>
      <c r="J36" s="26">
        <v>3.5810934948564367E-3</v>
      </c>
      <c r="K36" s="26">
        <v>3.7767586658170025E-3</v>
      </c>
      <c r="L36" s="26">
        <v>2.3560923337682367E-3</v>
      </c>
      <c r="M36" s="26">
        <v>6.5075805862467454E-3</v>
      </c>
      <c r="N36" s="26">
        <v>4.0997287464763464E-3</v>
      </c>
      <c r="O36" s="26">
        <v>4.8457480847461593E-3</v>
      </c>
      <c r="P36" s="26">
        <v>2.7433193128238676E-3</v>
      </c>
      <c r="Q36" s="26">
        <v>1.0522876043268322E-2</v>
      </c>
      <c r="R36" s="26">
        <v>2.9589687527992597E-3</v>
      </c>
      <c r="S36" s="26">
        <v>7.1247586342865375E-3</v>
      </c>
      <c r="T36" s="26">
        <v>5.8182651120149654E-3</v>
      </c>
      <c r="U36" s="26">
        <v>8.1201274127896527E-3</v>
      </c>
      <c r="V36" s="26">
        <v>4.3728420718334689E-3</v>
      </c>
      <c r="W36" s="26">
        <v>3.759902439940942E-3</v>
      </c>
      <c r="X36" s="26">
        <v>4.4917983294126265E-3</v>
      </c>
      <c r="Y36" s="26">
        <v>7.9964350205911569E-3</v>
      </c>
      <c r="Z36" s="26">
        <v>7.8927113496894009E-3</v>
      </c>
      <c r="AA36" s="26">
        <v>2.0626790995420235E-2</v>
      </c>
      <c r="AB36" s="26">
        <v>7.6212356825736812E-3</v>
      </c>
      <c r="AC36" s="26">
        <v>5.4287840259266288E-3</v>
      </c>
      <c r="AD36" s="26">
        <v>8.2966075280327747E-3</v>
      </c>
      <c r="AE36" s="26">
        <v>4.2685517217689933E-3</v>
      </c>
      <c r="AF36" s="26">
        <v>3.5807528668306332E-2</v>
      </c>
      <c r="AG36" s="26">
        <v>4.0691877538189133E-2</v>
      </c>
      <c r="AH36" s="26">
        <v>6.4752485465125229E-2</v>
      </c>
      <c r="AI36" s="26">
        <v>1.0846515127154308</v>
      </c>
      <c r="AJ36" s="26">
        <v>0.12669994410794197</v>
      </c>
      <c r="AK36" s="26">
        <v>2.4482916945230977E-2</v>
      </c>
      <c r="AL36" s="26">
        <v>4.502818451890795E-2</v>
      </c>
      <c r="AM36" s="26">
        <v>2.9855030764008316E-2</v>
      </c>
      <c r="AN36" s="26">
        <v>9.5147965163214221E-3</v>
      </c>
      <c r="AO36" s="26">
        <v>1.3352392964544236E-2</v>
      </c>
      <c r="AP36" s="26">
        <v>1.1368397558342545E-2</v>
      </c>
      <c r="AQ36" s="26">
        <v>2.7764491635895113E-2</v>
      </c>
      <c r="AR36" s="26">
        <v>1.282335069618902E-2</v>
      </c>
      <c r="AS36" s="26">
        <v>2.9358315596584271E-3</v>
      </c>
      <c r="AT36" s="26">
        <v>8.5633871589144671E-3</v>
      </c>
      <c r="AU36" s="26">
        <v>1.2685249495636949E-2</v>
      </c>
      <c r="AV36" s="26">
        <v>2.1163569077865606E-3</v>
      </c>
      <c r="AW36" s="26">
        <v>9.8679581843739788E-4</v>
      </c>
      <c r="AX36" s="26">
        <v>1.846424568114417E-2</v>
      </c>
      <c r="AY36" s="26">
        <v>2.5167429563053637E-3</v>
      </c>
      <c r="AZ36" s="26">
        <v>4.1861080674575075E-3</v>
      </c>
      <c r="BA36" s="26">
        <v>2.9107163311399772E-3</v>
      </c>
      <c r="BB36" s="26">
        <v>5.4214182308852379E-3</v>
      </c>
      <c r="BC36" s="26">
        <v>1.3972352088327681E-2</v>
      </c>
      <c r="BD36" s="26">
        <v>0</v>
      </c>
      <c r="BE36" s="26">
        <v>2.315030009123701E-3</v>
      </c>
      <c r="BF36" s="26">
        <v>3.4628822031084862E-3</v>
      </c>
      <c r="BG36" s="26">
        <v>2.7425983036717008E-3</v>
      </c>
    </row>
    <row r="37" spans="1:59" x14ac:dyDescent="0.15">
      <c r="A37" s="5" t="s">
        <v>35</v>
      </c>
      <c r="B37" t="s">
        <v>91</v>
      </c>
      <c r="C37" s="14">
        <f t="shared" si="1"/>
        <v>33</v>
      </c>
      <c r="D37" s="26">
        <v>3.6796933436977536E-4</v>
      </c>
      <c r="E37" s="26">
        <v>4.0612916689532766E-4</v>
      </c>
      <c r="F37" s="26">
        <v>1.4703959262128764E-3</v>
      </c>
      <c r="G37" s="26">
        <v>9.0101065853534046E-4</v>
      </c>
      <c r="H37" s="26">
        <v>5.8723354098662471E-3</v>
      </c>
      <c r="I37" s="26">
        <v>6.9202267073948255E-4</v>
      </c>
      <c r="J37" s="26">
        <v>6.045259285298696E-4</v>
      </c>
      <c r="K37" s="26">
        <v>5.5452148307201608E-4</v>
      </c>
      <c r="L37" s="26">
        <v>4.0762365548233141E-4</v>
      </c>
      <c r="M37" s="26">
        <v>7.3122160248738496E-4</v>
      </c>
      <c r="N37" s="26">
        <v>4.9488813724337776E-4</v>
      </c>
      <c r="O37" s="26">
        <v>8.6124746485062012E-4</v>
      </c>
      <c r="P37" s="26">
        <v>1.188424506722337E-3</v>
      </c>
      <c r="Q37" s="26">
        <v>9.3009878261110241E-4</v>
      </c>
      <c r="R37" s="26">
        <v>4.7054855968786598E-4</v>
      </c>
      <c r="S37" s="26">
        <v>1.3147768266269504E-3</v>
      </c>
      <c r="T37" s="26">
        <v>1.0396351691196691E-3</v>
      </c>
      <c r="U37" s="26">
        <v>1.1233649297608987E-3</v>
      </c>
      <c r="V37" s="26">
        <v>1.1187568871401058E-3</v>
      </c>
      <c r="W37" s="26">
        <v>1.5416985621203845E-3</v>
      </c>
      <c r="X37" s="26">
        <v>8.9754859737021999E-4</v>
      </c>
      <c r="Y37" s="26">
        <v>1.3390832869184723E-3</v>
      </c>
      <c r="Z37" s="26">
        <v>9.2141104519716363E-4</v>
      </c>
      <c r="AA37" s="26">
        <v>1.4871799247703306E-3</v>
      </c>
      <c r="AB37" s="26">
        <v>1.4675815407944371E-3</v>
      </c>
      <c r="AC37" s="26">
        <v>1.0201429807286577E-3</v>
      </c>
      <c r="AD37" s="26">
        <v>1.3582175911287173E-3</v>
      </c>
      <c r="AE37" s="26">
        <v>7.1808943282406022E-4</v>
      </c>
      <c r="AF37" s="26">
        <v>3.6975445169947618E-3</v>
      </c>
      <c r="AG37" s="26">
        <v>2.0460896708757899E-3</v>
      </c>
      <c r="AH37" s="26">
        <v>0.22956170167230408</v>
      </c>
      <c r="AI37" s="26">
        <v>6.3119867610329766E-3</v>
      </c>
      <c r="AJ37" s="26">
        <v>1.1290676105986646</v>
      </c>
      <c r="AK37" s="26">
        <v>2.8448688191621617E-3</v>
      </c>
      <c r="AL37" s="26">
        <v>5.5397912289530992E-3</v>
      </c>
      <c r="AM37" s="26">
        <v>5.8620527047358786E-3</v>
      </c>
      <c r="AN37" s="26">
        <v>8.4856378733287174E-3</v>
      </c>
      <c r="AO37" s="26">
        <v>1.3696879466622307E-3</v>
      </c>
      <c r="AP37" s="26">
        <v>1.7661952357775025E-3</v>
      </c>
      <c r="AQ37" s="26">
        <v>1.2004189623354825E-3</v>
      </c>
      <c r="AR37" s="26">
        <v>8.8227374747166837E-4</v>
      </c>
      <c r="AS37" s="26">
        <v>7.9255836348198156E-4</v>
      </c>
      <c r="AT37" s="26">
        <v>1.7159035324368101E-3</v>
      </c>
      <c r="AU37" s="26">
        <v>8.3853725105760921E-3</v>
      </c>
      <c r="AV37" s="26">
        <v>9.6481623936769251E-4</v>
      </c>
      <c r="AW37" s="26">
        <v>2.8501640993846091E-4</v>
      </c>
      <c r="AX37" s="26">
        <v>1.1652526764551668E-2</v>
      </c>
      <c r="AY37" s="26">
        <v>4.2180960340313761E-4</v>
      </c>
      <c r="AZ37" s="26">
        <v>3.6156049146568391E-3</v>
      </c>
      <c r="BA37" s="26">
        <v>1.0811807089287963E-3</v>
      </c>
      <c r="BB37" s="26">
        <v>1.1534590248494082E-3</v>
      </c>
      <c r="BC37" s="26">
        <v>1.7581330298321067E-3</v>
      </c>
      <c r="BD37" s="26">
        <v>0</v>
      </c>
      <c r="BE37" s="26">
        <v>5.0362424623572662E-4</v>
      </c>
      <c r="BF37" s="26">
        <v>8.8854121397455548E-4</v>
      </c>
      <c r="BG37" s="26">
        <v>9.4573500520899769E-4</v>
      </c>
    </row>
    <row r="38" spans="1:59" x14ac:dyDescent="0.15">
      <c r="A38" s="5" t="s">
        <v>36</v>
      </c>
      <c r="B38" t="s">
        <v>92</v>
      </c>
      <c r="C38" s="14">
        <f t="shared" si="1"/>
        <v>34</v>
      </c>
      <c r="D38" s="26">
        <v>1.1602382298625785E-4</v>
      </c>
      <c r="E38" s="26">
        <v>1.1076685741404118E-4</v>
      </c>
      <c r="F38" s="26">
        <v>8.5396141158196142E-4</v>
      </c>
      <c r="G38" s="26">
        <v>2.6104377959672287E-4</v>
      </c>
      <c r="H38" s="26">
        <v>3.5842854103715078E-4</v>
      </c>
      <c r="I38" s="26">
        <v>2.1437905156678267E-4</v>
      </c>
      <c r="J38" s="26">
        <v>1.9899841842342564E-4</v>
      </c>
      <c r="K38" s="26">
        <v>1.885692494728273E-4</v>
      </c>
      <c r="L38" s="26">
        <v>1.4599855369178222E-4</v>
      </c>
      <c r="M38" s="26">
        <v>2.1861598652211949E-4</v>
      </c>
      <c r="N38" s="26">
        <v>1.663325067450816E-4</v>
      </c>
      <c r="O38" s="26">
        <v>3.0564388052793683E-4</v>
      </c>
      <c r="P38" s="26">
        <v>3.0294644340571439E-4</v>
      </c>
      <c r="Q38" s="26">
        <v>4.9759379577370101E-4</v>
      </c>
      <c r="R38" s="26">
        <v>1.719717491002472E-4</v>
      </c>
      <c r="S38" s="26">
        <v>2.9959796714549398E-4</v>
      </c>
      <c r="T38" s="26">
        <v>2.7576935255982203E-4</v>
      </c>
      <c r="U38" s="26">
        <v>3.2280008852307259E-4</v>
      </c>
      <c r="V38" s="26">
        <v>5.6036089055128949E-4</v>
      </c>
      <c r="W38" s="26">
        <v>2.6105128313570373E-4</v>
      </c>
      <c r="X38" s="26">
        <v>1.0425893590411913E-3</v>
      </c>
      <c r="Y38" s="26">
        <v>2.5105975304495851E-4</v>
      </c>
      <c r="Z38" s="26">
        <v>4.2692122766972343E-4</v>
      </c>
      <c r="AA38" s="26">
        <v>3.9083043354296785E-4</v>
      </c>
      <c r="AB38" s="26">
        <v>2.6127928440352271E-4</v>
      </c>
      <c r="AC38" s="26">
        <v>2.405811036266921E-4</v>
      </c>
      <c r="AD38" s="26">
        <v>2.5600971944736743E-4</v>
      </c>
      <c r="AE38" s="26">
        <v>2.0781165279052698E-4</v>
      </c>
      <c r="AF38" s="26">
        <v>4.3695703362741957E-3</v>
      </c>
      <c r="AG38" s="26">
        <v>1.2364572053733853E-2</v>
      </c>
      <c r="AH38" s="26">
        <v>6.2378089684032997E-4</v>
      </c>
      <c r="AI38" s="26">
        <v>1.9605854608314485E-3</v>
      </c>
      <c r="AJ38" s="26">
        <v>9.0289972387368157E-4</v>
      </c>
      <c r="AK38" s="26">
        <v>1.0379697753040056</v>
      </c>
      <c r="AL38" s="26">
        <v>2.0548913723607821E-3</v>
      </c>
      <c r="AM38" s="26">
        <v>1.5703445396672273E-3</v>
      </c>
      <c r="AN38" s="26">
        <v>9.7698796691717926E-4</v>
      </c>
      <c r="AO38" s="26">
        <v>2.887843738145783E-4</v>
      </c>
      <c r="AP38" s="26">
        <v>2.6958761014681323E-4</v>
      </c>
      <c r="AQ38" s="26">
        <v>2.4919754462005814E-4</v>
      </c>
      <c r="AR38" s="26">
        <v>8.540771344752975E-4</v>
      </c>
      <c r="AS38" s="26">
        <v>3.6476526527179907E-4</v>
      </c>
      <c r="AT38" s="26">
        <v>3.6796111278224522E-4</v>
      </c>
      <c r="AU38" s="26">
        <v>3.5600858533626166E-4</v>
      </c>
      <c r="AV38" s="26">
        <v>1.6872133843449434E-4</v>
      </c>
      <c r="AW38" s="26">
        <v>6.5492325233617845E-5</v>
      </c>
      <c r="AX38" s="26">
        <v>5.1984940440801151E-3</v>
      </c>
      <c r="AY38" s="26">
        <v>1.5111041548538016E-4</v>
      </c>
      <c r="AZ38" s="26">
        <v>1.249450679712543E-3</v>
      </c>
      <c r="BA38" s="26">
        <v>2.8089546396551285E-4</v>
      </c>
      <c r="BB38" s="26">
        <v>2.005185033258495E-3</v>
      </c>
      <c r="BC38" s="26">
        <v>1.4960963247741994E-3</v>
      </c>
      <c r="BD38" s="26">
        <v>0</v>
      </c>
      <c r="BE38" s="26">
        <v>4.1758974725554829E-4</v>
      </c>
      <c r="BF38" s="26">
        <v>2.1552259818192576E-3</v>
      </c>
      <c r="BG38" s="26">
        <v>2.6581464626746929E-4</v>
      </c>
    </row>
    <row r="39" spans="1:59" x14ac:dyDescent="0.15">
      <c r="A39" s="5" t="s">
        <v>37</v>
      </c>
      <c r="B39" t="s">
        <v>93</v>
      </c>
      <c r="C39" s="14">
        <f t="shared" si="1"/>
        <v>35</v>
      </c>
      <c r="D39" s="26">
        <v>4.3850362704848579E-5</v>
      </c>
      <c r="E39" s="26">
        <v>4.2043087385830374E-5</v>
      </c>
      <c r="F39" s="26">
        <v>1.78053594456523E-4</v>
      </c>
      <c r="G39" s="26">
        <v>1.7205984744748945E-4</v>
      </c>
      <c r="H39" s="26">
        <v>2.2096845261355096E-4</v>
      </c>
      <c r="I39" s="26">
        <v>8.9777811105575585E-5</v>
      </c>
      <c r="J39" s="26">
        <v>7.3688655207684539E-5</v>
      </c>
      <c r="K39" s="26">
        <v>8.2609133963780642E-5</v>
      </c>
      <c r="L39" s="26">
        <v>5.6346259790209289E-5</v>
      </c>
      <c r="M39" s="26">
        <v>8.5294064341998946E-5</v>
      </c>
      <c r="N39" s="26">
        <v>8.1604036973090781E-5</v>
      </c>
      <c r="O39" s="26">
        <v>1.2331859345925361E-4</v>
      </c>
      <c r="P39" s="26">
        <v>8.4078363927560996E-5</v>
      </c>
      <c r="Q39" s="26">
        <v>1.1382472653803304E-4</v>
      </c>
      <c r="R39" s="26">
        <v>9.4496605693089703E-5</v>
      </c>
      <c r="S39" s="26">
        <v>1.5102745278490961E-4</v>
      </c>
      <c r="T39" s="26">
        <v>1.1755306829745628E-4</v>
      </c>
      <c r="U39" s="26">
        <v>8.6223080048180288E-5</v>
      </c>
      <c r="V39" s="26">
        <v>9.1583038242618945E-5</v>
      </c>
      <c r="W39" s="26">
        <v>9.6755710076345546E-5</v>
      </c>
      <c r="X39" s="26">
        <v>9.2239343035416284E-5</v>
      </c>
      <c r="Y39" s="26">
        <v>1.0404809432550142E-4</v>
      </c>
      <c r="Z39" s="26">
        <v>1.1235894576290919E-4</v>
      </c>
      <c r="AA39" s="26">
        <v>2.0013741645998133E-4</v>
      </c>
      <c r="AB39" s="26">
        <v>1.354774864020479E-4</v>
      </c>
      <c r="AC39" s="26">
        <v>1.5852648832435611E-4</v>
      </c>
      <c r="AD39" s="26">
        <v>1.4483670138630677E-4</v>
      </c>
      <c r="AE39" s="26">
        <v>1.1003566579763889E-4</v>
      </c>
      <c r="AF39" s="26">
        <v>5.0978688376944626E-3</v>
      </c>
      <c r="AG39" s="26">
        <v>3.2716948202220073E-4</v>
      </c>
      <c r="AH39" s="26">
        <v>7.4890637815012105E-5</v>
      </c>
      <c r="AI39" s="26">
        <v>1.4360540301916472E-4</v>
      </c>
      <c r="AJ39" s="26">
        <v>8.3780784569885121E-5</v>
      </c>
      <c r="AK39" s="26">
        <v>7.6568001034970073E-5</v>
      </c>
      <c r="AL39" s="26">
        <v>1.0306712728172949</v>
      </c>
      <c r="AM39" s="26">
        <v>1.4356421176326096E-3</v>
      </c>
      <c r="AN39" s="26">
        <v>1.0494287146965338E-3</v>
      </c>
      <c r="AO39" s="26">
        <v>1.3057596574758351E-4</v>
      </c>
      <c r="AP39" s="26">
        <v>7.6601853898044606E-5</v>
      </c>
      <c r="AQ39" s="26">
        <v>4.8245322928578148E-5</v>
      </c>
      <c r="AR39" s="26">
        <v>9.6332091345136342E-5</v>
      </c>
      <c r="AS39" s="26">
        <v>8.78344846850408E-5</v>
      </c>
      <c r="AT39" s="26">
        <v>2.9211547352111757E-4</v>
      </c>
      <c r="AU39" s="26">
        <v>1.684097252253288E-4</v>
      </c>
      <c r="AV39" s="26">
        <v>5.7943797579427075E-5</v>
      </c>
      <c r="AW39" s="26">
        <v>2.351941576450825E-5</v>
      </c>
      <c r="AX39" s="26">
        <v>6.5221656300585035E-3</v>
      </c>
      <c r="AY39" s="26">
        <v>4.7153718870183758E-5</v>
      </c>
      <c r="AZ39" s="26">
        <v>9.3893808219766399E-5</v>
      </c>
      <c r="BA39" s="26">
        <v>1.5053827174063369E-4</v>
      </c>
      <c r="BB39" s="26">
        <v>1.3549897465183887E-4</v>
      </c>
      <c r="BC39" s="26">
        <v>8.3003665409222004E-5</v>
      </c>
      <c r="BD39" s="26">
        <v>0</v>
      </c>
      <c r="BE39" s="26">
        <v>2.5617706311427337E-5</v>
      </c>
      <c r="BF39" s="26">
        <v>4.7790041819000636E-5</v>
      </c>
      <c r="BG39" s="26">
        <v>4.3587585517935333E-5</v>
      </c>
    </row>
    <row r="40" spans="1:59" x14ac:dyDescent="0.15">
      <c r="A40" s="5" t="s">
        <v>38</v>
      </c>
      <c r="B40" t="s">
        <v>94</v>
      </c>
      <c r="C40" s="14">
        <f t="shared" si="1"/>
        <v>36</v>
      </c>
      <c r="D40" s="26">
        <v>1.3304076419162951E-4</v>
      </c>
      <c r="E40" s="26">
        <v>1.316440230710056E-4</v>
      </c>
      <c r="F40" s="26">
        <v>4.1076305205103901E-4</v>
      </c>
      <c r="G40" s="26">
        <v>3.7781988034429827E-4</v>
      </c>
      <c r="H40" s="26">
        <v>4.9955232372818033E-4</v>
      </c>
      <c r="I40" s="26">
        <v>2.6283498967607849E-4</v>
      </c>
      <c r="J40" s="26">
        <v>2.2079851564589433E-4</v>
      </c>
      <c r="K40" s="26">
        <v>1.7913647247621141E-4</v>
      </c>
      <c r="L40" s="26">
        <v>1.4354652897151382E-4</v>
      </c>
      <c r="M40" s="26">
        <v>1.9878469294063751E-4</v>
      </c>
      <c r="N40" s="26">
        <v>1.895931040492119E-4</v>
      </c>
      <c r="O40" s="26">
        <v>2.4588211413337419E-4</v>
      </c>
      <c r="P40" s="26">
        <v>1.524413653479292E-4</v>
      </c>
      <c r="Q40" s="26">
        <v>2.476710996829864E-4</v>
      </c>
      <c r="R40" s="26">
        <v>1.7059100549607565E-4</v>
      </c>
      <c r="S40" s="26">
        <v>2.7890517990206799E-4</v>
      </c>
      <c r="T40" s="26">
        <v>2.3876818765388187E-4</v>
      </c>
      <c r="U40" s="26">
        <v>1.8980415998162109E-4</v>
      </c>
      <c r="V40" s="26">
        <v>2.0743435379455471E-4</v>
      </c>
      <c r="W40" s="26">
        <v>2.1963557505945902E-4</v>
      </c>
      <c r="X40" s="26">
        <v>1.9908000711320428E-4</v>
      </c>
      <c r="Y40" s="26">
        <v>1.9986462972134824E-4</v>
      </c>
      <c r="Z40" s="26">
        <v>2.2325615371666634E-4</v>
      </c>
      <c r="AA40" s="26">
        <v>4.3118293928339814E-4</v>
      </c>
      <c r="AB40" s="26">
        <v>2.426009809819463E-4</v>
      </c>
      <c r="AC40" s="26">
        <v>3.2294351604913589E-4</v>
      </c>
      <c r="AD40" s="26">
        <v>3.0924995218301548E-4</v>
      </c>
      <c r="AE40" s="26">
        <v>2.2516237742182645E-4</v>
      </c>
      <c r="AF40" s="26">
        <v>4.3459651723806909E-4</v>
      </c>
      <c r="AG40" s="26">
        <v>3.8198564816112167E-4</v>
      </c>
      <c r="AH40" s="26">
        <v>2.0206052021934416E-4</v>
      </c>
      <c r="AI40" s="26">
        <v>3.2198106194571201E-4</v>
      </c>
      <c r="AJ40" s="26">
        <v>2.5288631204029222E-4</v>
      </c>
      <c r="AK40" s="26">
        <v>1.4851531168219608E-4</v>
      </c>
      <c r="AL40" s="26">
        <v>2.0074590383928766E-3</v>
      </c>
      <c r="AM40" s="26">
        <v>1.0415488231482777</v>
      </c>
      <c r="AN40" s="26">
        <v>6.8020103562637059E-3</v>
      </c>
      <c r="AO40" s="26">
        <v>1.1661647400690544E-2</v>
      </c>
      <c r="AP40" s="26">
        <v>1.6904492348348982E-4</v>
      </c>
      <c r="AQ40" s="26">
        <v>1.3040277127617989E-4</v>
      </c>
      <c r="AR40" s="26">
        <v>1.8552219275010622E-4</v>
      </c>
      <c r="AS40" s="26">
        <v>2.8935026007952748E-4</v>
      </c>
      <c r="AT40" s="26">
        <v>2.5253443230682884E-3</v>
      </c>
      <c r="AU40" s="26">
        <v>1.4226837343867029E-4</v>
      </c>
      <c r="AV40" s="26">
        <v>5.6986119692335246E-5</v>
      </c>
      <c r="AW40" s="26">
        <v>2.3038209613664485E-5</v>
      </c>
      <c r="AX40" s="26">
        <v>7.0204436385365432E-4</v>
      </c>
      <c r="AY40" s="26">
        <v>1.3825629839447256E-4</v>
      </c>
      <c r="AZ40" s="26">
        <v>1.1187549176033735E-4</v>
      </c>
      <c r="BA40" s="26">
        <v>1.1008625679103211E-4</v>
      </c>
      <c r="BB40" s="26">
        <v>1.1894441397566074E-4</v>
      </c>
      <c r="BC40" s="26">
        <v>1.69536324455289E-4</v>
      </c>
      <c r="BD40" s="26">
        <v>0</v>
      </c>
      <c r="BE40" s="26">
        <v>5.1265400735168144E-5</v>
      </c>
      <c r="BF40" s="26">
        <v>8.5249295616747386E-5</v>
      </c>
      <c r="BG40" s="26">
        <v>8.8720486607166173E-5</v>
      </c>
    </row>
    <row r="41" spans="1:59" x14ac:dyDescent="0.15">
      <c r="A41" s="5" t="s">
        <v>39</v>
      </c>
      <c r="B41" t="s">
        <v>95</v>
      </c>
      <c r="C41" s="14">
        <f t="shared" si="1"/>
        <v>37</v>
      </c>
      <c r="D41" s="26">
        <v>4.7263979813476874E-3</v>
      </c>
      <c r="E41" s="26">
        <v>4.1879262131306258E-3</v>
      </c>
      <c r="F41" s="26">
        <v>8.5892932335014122E-3</v>
      </c>
      <c r="G41" s="26">
        <v>8.1498383689692123E-3</v>
      </c>
      <c r="H41" s="26">
        <v>1.0455401478098125E-2</v>
      </c>
      <c r="I41" s="26">
        <v>7.5139301118680264E-3</v>
      </c>
      <c r="J41" s="26">
        <v>5.7920009975461675E-3</v>
      </c>
      <c r="K41" s="26">
        <v>4.8413182329363003E-3</v>
      </c>
      <c r="L41" s="26">
        <v>4.3030568215183355E-3</v>
      </c>
      <c r="M41" s="26">
        <v>5.7985283495879721E-3</v>
      </c>
      <c r="N41" s="26">
        <v>5.1908753358063603E-3</v>
      </c>
      <c r="O41" s="26">
        <v>6.2814141369707125E-3</v>
      </c>
      <c r="P41" s="26">
        <v>4.4243095799032768E-3</v>
      </c>
      <c r="Q41" s="26">
        <v>5.6397634015586309E-3</v>
      </c>
      <c r="R41" s="26">
        <v>4.8471956026473794E-3</v>
      </c>
      <c r="S41" s="26">
        <v>7.8629577820634716E-3</v>
      </c>
      <c r="T41" s="26">
        <v>6.0413037635313818E-3</v>
      </c>
      <c r="U41" s="26">
        <v>5.7332324715901042E-3</v>
      </c>
      <c r="V41" s="26">
        <v>6.6213688223404369E-3</v>
      </c>
      <c r="W41" s="26">
        <v>6.0112052972873678E-3</v>
      </c>
      <c r="X41" s="26">
        <v>6.0835982167232964E-3</v>
      </c>
      <c r="Y41" s="26">
        <v>6.3153183271342636E-3</v>
      </c>
      <c r="Z41" s="26">
        <v>8.12962267318839E-3</v>
      </c>
      <c r="AA41" s="26">
        <v>1.3701167184923776E-2</v>
      </c>
      <c r="AB41" s="26">
        <v>7.6145426084179403E-3</v>
      </c>
      <c r="AC41" s="26">
        <v>8.9410136920935364E-3</v>
      </c>
      <c r="AD41" s="26">
        <v>9.2171439679862941E-3</v>
      </c>
      <c r="AE41" s="26">
        <v>6.6293771706602772E-3</v>
      </c>
      <c r="AF41" s="26">
        <v>2.6562027268955891E-2</v>
      </c>
      <c r="AG41" s="26">
        <v>9.9713250333735466E-3</v>
      </c>
      <c r="AH41" s="26">
        <v>8.5020965219728562E-3</v>
      </c>
      <c r="AI41" s="26">
        <v>1.9236270671030578E-2</v>
      </c>
      <c r="AJ41" s="26">
        <v>1.17930539988397E-2</v>
      </c>
      <c r="AK41" s="26">
        <v>6.2783073956602939E-3</v>
      </c>
      <c r="AL41" s="26">
        <v>0.28538305633752376</v>
      </c>
      <c r="AM41" s="26">
        <v>0.34979400741975469</v>
      </c>
      <c r="AN41" s="26">
        <v>1.2617528628199313</v>
      </c>
      <c r="AO41" s="26">
        <v>1.252123482259382E-2</v>
      </c>
      <c r="AP41" s="26">
        <v>5.7410948702499593E-3</v>
      </c>
      <c r="AQ41" s="26">
        <v>5.484713715595657E-3</v>
      </c>
      <c r="AR41" s="26">
        <v>6.1021553631889847E-3</v>
      </c>
      <c r="AS41" s="26">
        <v>1.6946183934807381E-2</v>
      </c>
      <c r="AT41" s="26">
        <v>4.0383842442724652E-2</v>
      </c>
      <c r="AU41" s="26">
        <v>6.2300632390312454E-3</v>
      </c>
      <c r="AV41" s="26">
        <v>2.216681835507064E-3</v>
      </c>
      <c r="AW41" s="26">
        <v>1.6162913791186058E-3</v>
      </c>
      <c r="AX41" s="26">
        <v>8.807644544226749E-2</v>
      </c>
      <c r="AY41" s="26">
        <v>4.753723100248226E-3</v>
      </c>
      <c r="AZ41" s="26">
        <v>7.1784980869090921E-3</v>
      </c>
      <c r="BA41" s="26">
        <v>3.4859424313397969E-3</v>
      </c>
      <c r="BB41" s="26">
        <v>4.8149162462767054E-3</v>
      </c>
      <c r="BC41" s="26">
        <v>5.2380839191726062E-3</v>
      </c>
      <c r="BD41" s="26">
        <v>0</v>
      </c>
      <c r="BE41" s="26">
        <v>1.8054337780005209E-3</v>
      </c>
      <c r="BF41" s="26">
        <v>3.150937826240529E-3</v>
      </c>
      <c r="BG41" s="26">
        <v>2.3447902215722807E-3</v>
      </c>
    </row>
    <row r="42" spans="1:59" x14ac:dyDescent="0.15">
      <c r="A42" s="5" t="s">
        <v>40</v>
      </c>
      <c r="B42" t="s">
        <v>96</v>
      </c>
      <c r="C42" s="14">
        <f t="shared" si="1"/>
        <v>38</v>
      </c>
      <c r="D42" s="26">
        <v>3.551700740790391E-4</v>
      </c>
      <c r="E42" s="26">
        <v>4.0766699288584396E-4</v>
      </c>
      <c r="F42" s="26">
        <v>8.6194047098781174E-4</v>
      </c>
      <c r="G42" s="26">
        <v>7.999413157561443E-4</v>
      </c>
      <c r="H42" s="26">
        <v>2.8293530280569922E-3</v>
      </c>
      <c r="I42" s="26">
        <v>7.0842211660286452E-4</v>
      </c>
      <c r="J42" s="26">
        <v>5.5716025113882611E-4</v>
      </c>
      <c r="K42" s="26">
        <v>4.6638747285969277E-4</v>
      </c>
      <c r="L42" s="26">
        <v>4.5287501315422363E-4</v>
      </c>
      <c r="M42" s="26">
        <v>5.6899201720530266E-4</v>
      </c>
      <c r="N42" s="26">
        <v>4.6578625618572182E-4</v>
      </c>
      <c r="O42" s="26">
        <v>5.6961439144597283E-4</v>
      </c>
      <c r="P42" s="26">
        <v>4.0628067152952195E-4</v>
      </c>
      <c r="Q42" s="26">
        <v>5.3572657045080632E-4</v>
      </c>
      <c r="R42" s="26">
        <v>3.7636732335490552E-4</v>
      </c>
      <c r="S42" s="26">
        <v>7.5857451120325684E-4</v>
      </c>
      <c r="T42" s="26">
        <v>6.0283754213531771E-4</v>
      </c>
      <c r="U42" s="26">
        <v>5.0419702279528948E-4</v>
      </c>
      <c r="V42" s="26">
        <v>5.8561808663673369E-4</v>
      </c>
      <c r="W42" s="26">
        <v>5.9802463735124487E-4</v>
      </c>
      <c r="X42" s="26">
        <v>5.4147346087045313E-4</v>
      </c>
      <c r="Y42" s="26">
        <v>5.347409651403135E-4</v>
      </c>
      <c r="Z42" s="26">
        <v>5.2683360316862127E-4</v>
      </c>
      <c r="AA42" s="26">
        <v>9.6159097698253222E-4</v>
      </c>
      <c r="AB42" s="26">
        <v>6.5687681555400327E-4</v>
      </c>
      <c r="AC42" s="26">
        <v>7.2818415797753393E-4</v>
      </c>
      <c r="AD42" s="26">
        <v>8.5350624577765503E-4</v>
      </c>
      <c r="AE42" s="26">
        <v>5.3266157804853582E-4</v>
      </c>
      <c r="AF42" s="26">
        <v>6.7252627232536539E-4</v>
      </c>
      <c r="AG42" s="26">
        <v>6.8156178450603144E-4</v>
      </c>
      <c r="AH42" s="26">
        <v>5.7205156720866541E-4</v>
      </c>
      <c r="AI42" s="26">
        <v>6.9252369180308737E-4</v>
      </c>
      <c r="AJ42" s="26">
        <v>6.344855549196422E-4</v>
      </c>
      <c r="AK42" s="26">
        <v>4.1283346953354077E-4</v>
      </c>
      <c r="AL42" s="26">
        <v>1.0830717767525567E-3</v>
      </c>
      <c r="AM42" s="26">
        <v>1.10308239981558E-3</v>
      </c>
      <c r="AN42" s="26">
        <v>2.1755842526635918E-3</v>
      </c>
      <c r="AO42" s="26">
        <v>1.2809927223078339</v>
      </c>
      <c r="AP42" s="26">
        <v>4.5682756793237982E-4</v>
      </c>
      <c r="AQ42" s="26">
        <v>2.8938827489729933E-4</v>
      </c>
      <c r="AR42" s="26">
        <v>9.6717269685593795E-4</v>
      </c>
      <c r="AS42" s="26">
        <v>1.9170735722197679E-3</v>
      </c>
      <c r="AT42" s="26">
        <v>5.6873495284688802E-3</v>
      </c>
      <c r="AU42" s="26">
        <v>3.7287662222559018E-4</v>
      </c>
      <c r="AV42" s="26">
        <v>1.6523154934495026E-4</v>
      </c>
      <c r="AW42" s="26">
        <v>6.297616315250686E-5</v>
      </c>
      <c r="AX42" s="26">
        <v>3.6265826047213088E-3</v>
      </c>
      <c r="AY42" s="26">
        <v>4.8693775693522913E-4</v>
      </c>
      <c r="AZ42" s="26">
        <v>2.6200344901455949E-4</v>
      </c>
      <c r="BA42" s="26">
        <v>2.6249568541577824E-4</v>
      </c>
      <c r="BB42" s="26">
        <v>3.6193611558521819E-4</v>
      </c>
      <c r="BC42" s="26">
        <v>4.643141792332404E-4</v>
      </c>
      <c r="BD42" s="26">
        <v>0</v>
      </c>
      <c r="BE42" s="26">
        <v>1.7625630443460509E-4</v>
      </c>
      <c r="BF42" s="26">
        <v>2.6134057582588864E-4</v>
      </c>
      <c r="BG42" s="26">
        <v>8.743915129885855E-4</v>
      </c>
    </row>
    <row r="43" spans="1:59" x14ac:dyDescent="0.15">
      <c r="A43" s="5" t="s">
        <v>41</v>
      </c>
      <c r="B43" t="s">
        <v>97</v>
      </c>
      <c r="C43" s="14">
        <f t="shared" si="1"/>
        <v>39</v>
      </c>
      <c r="D43" s="26">
        <v>4.5270396270508746E-4</v>
      </c>
      <c r="E43" s="26">
        <v>8.9252862242477347E-4</v>
      </c>
      <c r="F43" s="26">
        <v>1.2361832616558882E-3</v>
      </c>
      <c r="G43" s="26">
        <v>1.0362955021021979E-3</v>
      </c>
      <c r="H43" s="26">
        <v>1.1079638114347428E-3</v>
      </c>
      <c r="I43" s="26">
        <v>1.2844270836102063E-3</v>
      </c>
      <c r="J43" s="26">
        <v>1.0360053906930775E-3</v>
      </c>
      <c r="K43" s="26">
        <v>7.2625097151744462E-4</v>
      </c>
      <c r="L43" s="26">
        <v>7.6042856849821081E-3</v>
      </c>
      <c r="M43" s="26">
        <v>3.0982274807448721E-3</v>
      </c>
      <c r="N43" s="26">
        <v>8.0914421940947662E-4</v>
      </c>
      <c r="O43" s="26">
        <v>5.031347285826525E-3</v>
      </c>
      <c r="P43" s="26">
        <v>1.2027830719945262E-3</v>
      </c>
      <c r="Q43" s="26">
        <v>7.1526386714121457E-4</v>
      </c>
      <c r="R43" s="26">
        <v>6.2438272005557879E-4</v>
      </c>
      <c r="S43" s="26">
        <v>1.3740864919770572E-3</v>
      </c>
      <c r="T43" s="26">
        <v>1.1583445992613332E-3</v>
      </c>
      <c r="U43" s="26">
        <v>9.1283824784071043E-4</v>
      </c>
      <c r="V43" s="26">
        <v>1.4451956308244138E-3</v>
      </c>
      <c r="W43" s="26">
        <v>1.0080868946023168E-3</v>
      </c>
      <c r="X43" s="26">
        <v>9.4183635917741149E-4</v>
      </c>
      <c r="Y43" s="26">
        <v>1.0918076437781193E-3</v>
      </c>
      <c r="Z43" s="26">
        <v>2.2186234157946468E-3</v>
      </c>
      <c r="AA43" s="26">
        <v>1.4932789677502994E-3</v>
      </c>
      <c r="AB43" s="26">
        <v>1.550120101365594E-3</v>
      </c>
      <c r="AC43" s="26">
        <v>1.0608983378198785E-2</v>
      </c>
      <c r="AD43" s="26">
        <v>6.8896879124707528E-3</v>
      </c>
      <c r="AE43" s="26">
        <v>3.6584873159534697E-3</v>
      </c>
      <c r="AF43" s="26">
        <v>3.0691006772470748E-3</v>
      </c>
      <c r="AG43" s="26">
        <v>2.6902159903860819E-3</v>
      </c>
      <c r="AH43" s="26">
        <v>1.0657088774291008E-3</v>
      </c>
      <c r="AI43" s="26">
        <v>2.733259652451225E-3</v>
      </c>
      <c r="AJ43" s="26">
        <v>1.7447937213780969E-3</v>
      </c>
      <c r="AK43" s="26">
        <v>1.0845099634566621E-3</v>
      </c>
      <c r="AL43" s="26">
        <v>2.2934268313878317E-3</v>
      </c>
      <c r="AM43" s="26">
        <v>2.4141887928306903E-3</v>
      </c>
      <c r="AN43" s="26">
        <v>2.3296032676426177E-3</v>
      </c>
      <c r="AO43" s="26">
        <v>1.877793968026676E-3</v>
      </c>
      <c r="AP43" s="26">
        <v>1.0195643077785428</v>
      </c>
      <c r="AQ43" s="26">
        <v>5.2909867328563155E-4</v>
      </c>
      <c r="AR43" s="26">
        <v>3.7567947607865526E-3</v>
      </c>
      <c r="AS43" s="26">
        <v>6.0009934078925965E-4</v>
      </c>
      <c r="AT43" s="26">
        <v>2.2309616325021531E-3</v>
      </c>
      <c r="AU43" s="26">
        <v>9.8710455753361123E-4</v>
      </c>
      <c r="AV43" s="26">
        <v>6.8829872592931574E-3</v>
      </c>
      <c r="AW43" s="26">
        <v>6.5009008135822797E-4</v>
      </c>
      <c r="AX43" s="26">
        <v>5.5291583148839411E-3</v>
      </c>
      <c r="AY43" s="26">
        <v>6.4768972330065235E-4</v>
      </c>
      <c r="AZ43" s="26">
        <v>1.6952970067576354E-3</v>
      </c>
      <c r="BA43" s="26">
        <v>3.5738098758924244E-3</v>
      </c>
      <c r="BB43" s="26">
        <v>8.1572998888971941E-4</v>
      </c>
      <c r="BC43" s="26">
        <v>1.1409650610616655E-2</v>
      </c>
      <c r="BD43" s="26">
        <v>0</v>
      </c>
      <c r="BE43" s="26">
        <v>1.6011502991288635E-2</v>
      </c>
      <c r="BF43" s="26">
        <v>1.2405639855670859E-3</v>
      </c>
      <c r="BG43" s="26">
        <v>1.2301421237135351E-3</v>
      </c>
    </row>
    <row r="44" spans="1:59" x14ac:dyDescent="0.15">
      <c r="A44" s="5" t="s">
        <v>42</v>
      </c>
      <c r="B44" t="s">
        <v>98</v>
      </c>
      <c r="C44" s="14">
        <f t="shared" si="1"/>
        <v>40</v>
      </c>
      <c r="D44" s="26">
        <v>1.9134699157863873E-2</v>
      </c>
      <c r="E44" s="26">
        <v>2.1395471457925141E-2</v>
      </c>
      <c r="F44" s="26">
        <v>4.3106158637861949E-2</v>
      </c>
      <c r="G44" s="26">
        <v>3.3827758453301736E-2</v>
      </c>
      <c r="H44" s="26">
        <v>5.7590435803916686E-2</v>
      </c>
      <c r="I44" s="26">
        <v>3.8606285393979783E-2</v>
      </c>
      <c r="J44" s="26">
        <v>2.853772183700069E-2</v>
      </c>
      <c r="K44" s="26">
        <v>7.2882951366123327E-2</v>
      </c>
      <c r="L44" s="26">
        <v>4.0336360853280344E-2</v>
      </c>
      <c r="M44" s="26">
        <v>4.0657207235643512E-2</v>
      </c>
      <c r="N44" s="26">
        <v>3.9316372963212935E-2</v>
      </c>
      <c r="O44" s="26">
        <v>7.6419473695737539E-2</v>
      </c>
      <c r="P44" s="26">
        <v>3.1646656091965882E-2</v>
      </c>
      <c r="Q44" s="26">
        <v>2.9704034505176821E-2</v>
      </c>
      <c r="R44" s="26">
        <v>2.6515165340278316E-2</v>
      </c>
      <c r="S44" s="26">
        <v>7.4723846950082259E-2</v>
      </c>
      <c r="T44" s="26">
        <v>0.1110183985969935</v>
      </c>
      <c r="U44" s="26">
        <v>3.2153633940033857E-2</v>
      </c>
      <c r="V44" s="26">
        <v>4.7506319663506477E-2</v>
      </c>
      <c r="W44" s="26">
        <v>3.4800482677888094E-2</v>
      </c>
      <c r="X44" s="26">
        <v>4.710224261339252E-2</v>
      </c>
      <c r="Y44" s="26">
        <v>7.8942087444514891E-2</v>
      </c>
      <c r="Z44" s="26">
        <v>6.072462803269299E-2</v>
      </c>
      <c r="AA44" s="26">
        <v>8.2990565824830373E-2</v>
      </c>
      <c r="AB44" s="26">
        <v>8.7868881372517096E-2</v>
      </c>
      <c r="AC44" s="26">
        <v>7.2226260051169194E-2</v>
      </c>
      <c r="AD44" s="26">
        <v>0.12693224072901807</v>
      </c>
      <c r="AE44" s="26">
        <v>5.3151353749685756E-2</v>
      </c>
      <c r="AF44" s="26">
        <v>4.6127952030857122E-2</v>
      </c>
      <c r="AG44" s="26">
        <v>4.3815605757935513E-2</v>
      </c>
      <c r="AH44" s="26">
        <v>2.5513043553012541E-2</v>
      </c>
      <c r="AI44" s="26">
        <v>5.82383114046994E-2</v>
      </c>
      <c r="AJ44" s="26">
        <v>3.3026846021329555E-2</v>
      </c>
      <c r="AK44" s="26">
        <v>3.5048635291363123E-2</v>
      </c>
      <c r="AL44" s="26">
        <v>4.6182193227298024E-2</v>
      </c>
      <c r="AM44" s="26">
        <v>4.5196941886468216E-2</v>
      </c>
      <c r="AN44" s="26">
        <v>4.7324770368366242E-2</v>
      </c>
      <c r="AO44" s="26">
        <v>4.1084372431655476E-2</v>
      </c>
      <c r="AP44" s="26">
        <v>4.0775674692500458E-2</v>
      </c>
      <c r="AQ44" s="26">
        <v>1.256622188447158</v>
      </c>
      <c r="AR44" s="26">
        <v>2.4852273786871305E-2</v>
      </c>
      <c r="AS44" s="26">
        <v>2.7291242095700791E-2</v>
      </c>
      <c r="AT44" s="26">
        <v>2.5593622220376259E-2</v>
      </c>
      <c r="AU44" s="26">
        <v>2.5529336181371473E-2</v>
      </c>
      <c r="AV44" s="26">
        <v>1.3356632931465773E-2</v>
      </c>
      <c r="AW44" s="26">
        <v>3.2031008645724626E-3</v>
      </c>
      <c r="AX44" s="26">
        <v>1.4786518908392096E-2</v>
      </c>
      <c r="AY44" s="26">
        <v>3.4135262203537534E-2</v>
      </c>
      <c r="AZ44" s="26">
        <v>1.9534134352121799E-2</v>
      </c>
      <c r="BA44" s="26">
        <v>2.7994263814461386E-2</v>
      </c>
      <c r="BB44" s="26">
        <v>3.900814266957206E-2</v>
      </c>
      <c r="BC44" s="26">
        <v>8.1548687588575239E-2</v>
      </c>
      <c r="BD44" s="26">
        <v>0</v>
      </c>
      <c r="BE44" s="26">
        <v>3.7731733344891695E-2</v>
      </c>
      <c r="BF44" s="26">
        <v>3.2071500629081186E-2</v>
      </c>
      <c r="BG44" s="26">
        <v>2.6138776579224844E-2</v>
      </c>
    </row>
    <row r="45" spans="1:59" x14ac:dyDescent="0.15">
      <c r="A45" s="5" t="s">
        <v>43</v>
      </c>
      <c r="B45" t="s">
        <v>99</v>
      </c>
      <c r="C45" s="14">
        <f t="shared" si="1"/>
        <v>41</v>
      </c>
      <c r="D45" s="26">
        <v>1.5257720390457839E-3</v>
      </c>
      <c r="E45" s="26">
        <v>1.5111812787665041E-3</v>
      </c>
      <c r="F45" s="26">
        <v>3.2631530169866217E-2</v>
      </c>
      <c r="G45" s="26">
        <v>2.5894369580096669E-3</v>
      </c>
      <c r="H45" s="26">
        <v>3.0952298096151008E-3</v>
      </c>
      <c r="I45" s="26">
        <v>2.7433645789116737E-3</v>
      </c>
      <c r="J45" s="26">
        <v>2.4107382171981609E-3</v>
      </c>
      <c r="K45" s="26">
        <v>2.6800987805008021E-3</v>
      </c>
      <c r="L45" s="26">
        <v>2.2230093308703352E-3</v>
      </c>
      <c r="M45" s="26">
        <v>2.298728780038322E-3</v>
      </c>
      <c r="N45" s="26">
        <v>2.5929182428254265E-3</v>
      </c>
      <c r="O45" s="26">
        <v>3.3680638582027113E-3</v>
      </c>
      <c r="P45" s="26">
        <v>2.5049178364830423E-3</v>
      </c>
      <c r="Q45" s="26">
        <v>1.4988884810911422E-2</v>
      </c>
      <c r="R45" s="26">
        <v>1.7038753779287121E-3</v>
      </c>
      <c r="S45" s="26">
        <v>4.8715149861561979E-3</v>
      </c>
      <c r="T45" s="26">
        <v>3.9056133481498809E-3</v>
      </c>
      <c r="U45" s="26">
        <v>2.7839105973069965E-3</v>
      </c>
      <c r="V45" s="26">
        <v>3.0965138853716666E-3</v>
      </c>
      <c r="W45" s="26">
        <v>2.4635148765953037E-3</v>
      </c>
      <c r="X45" s="26">
        <v>9.6188640621256687E-3</v>
      </c>
      <c r="Y45" s="26">
        <v>3.0060085089007355E-3</v>
      </c>
      <c r="Z45" s="26">
        <v>5.210461595420956E-3</v>
      </c>
      <c r="AA45" s="26">
        <v>6.2738345252402756E-3</v>
      </c>
      <c r="AB45" s="26">
        <v>5.4538658777860483E-3</v>
      </c>
      <c r="AC45" s="26">
        <v>2.6099449027279847E-3</v>
      </c>
      <c r="AD45" s="26">
        <v>3.558049199642515E-3</v>
      </c>
      <c r="AE45" s="26">
        <v>2.167516543180272E-3</v>
      </c>
      <c r="AF45" s="26">
        <v>3.0744756937710134E-3</v>
      </c>
      <c r="AG45" s="26">
        <v>3.9883733087548402E-3</v>
      </c>
      <c r="AH45" s="26">
        <v>3.1612062778646698E-3</v>
      </c>
      <c r="AI45" s="26">
        <v>5.3509333457490288E-3</v>
      </c>
      <c r="AJ45" s="26">
        <v>5.5897116071165834E-3</v>
      </c>
      <c r="AK45" s="26">
        <v>1.447095919568352E-3</v>
      </c>
      <c r="AL45" s="26">
        <v>1.2572947218859402E-2</v>
      </c>
      <c r="AM45" s="26">
        <v>6.4028396894015979E-3</v>
      </c>
      <c r="AN45" s="26">
        <v>2.8860674765605024E-3</v>
      </c>
      <c r="AO45" s="26">
        <v>4.5837447550680409E-3</v>
      </c>
      <c r="AP45" s="26">
        <v>2.4223781495322414E-3</v>
      </c>
      <c r="AQ45" s="26">
        <v>3.0133920091722066E-3</v>
      </c>
      <c r="AR45" s="26">
        <v>1.0243035845724675</v>
      </c>
      <c r="AS45" s="26">
        <v>2.7565420502922073E-3</v>
      </c>
      <c r="AT45" s="26">
        <v>3.5597382482115314E-3</v>
      </c>
      <c r="AU45" s="26">
        <v>8.9632759533750852E-3</v>
      </c>
      <c r="AV45" s="26">
        <v>7.6169949952001464E-3</v>
      </c>
      <c r="AW45" s="26">
        <v>2.6116769195100652E-2</v>
      </c>
      <c r="AX45" s="26">
        <v>1.1396867234819991E-3</v>
      </c>
      <c r="AY45" s="26">
        <v>2.0405987169947282E-3</v>
      </c>
      <c r="AZ45" s="26">
        <v>4.9181526205889859E-3</v>
      </c>
      <c r="BA45" s="26">
        <v>2.5469883140404229E-2</v>
      </c>
      <c r="BB45" s="26">
        <v>6.1780258946156933E-3</v>
      </c>
      <c r="BC45" s="26">
        <v>1.5344450578759088E-2</v>
      </c>
      <c r="BD45" s="26">
        <v>0</v>
      </c>
      <c r="BE45" s="26">
        <v>4.6647279394939463E-2</v>
      </c>
      <c r="BF45" s="26">
        <v>1.8157436421952899E-2</v>
      </c>
      <c r="BG45" s="26">
        <v>2.666927830979637E-2</v>
      </c>
    </row>
    <row r="46" spans="1:59" x14ac:dyDescent="0.15">
      <c r="A46" s="5" t="s">
        <v>44</v>
      </c>
      <c r="B46" t="s">
        <v>100</v>
      </c>
      <c r="C46" s="14">
        <f t="shared" si="1"/>
        <v>42</v>
      </c>
      <c r="D46" s="26">
        <v>6.2628460517505341E-2</v>
      </c>
      <c r="E46" s="26">
        <v>9.1921256256860734E-2</v>
      </c>
      <c r="F46" s="26">
        <v>4.7839191277275699E-2</v>
      </c>
      <c r="G46" s="26">
        <v>4.8481148202763648E-2</v>
      </c>
      <c r="H46" s="26">
        <v>8.3469813157790451E-2</v>
      </c>
      <c r="I46" s="26">
        <v>0.13268499920073817</v>
      </c>
      <c r="J46" s="26">
        <v>7.5445132154678879E-2</v>
      </c>
      <c r="K46" s="26">
        <v>9.7466514483899591E-2</v>
      </c>
      <c r="L46" s="26">
        <v>0.13114641414048775</v>
      </c>
      <c r="M46" s="26">
        <v>0.13215217895483516</v>
      </c>
      <c r="N46" s="26">
        <v>7.6333499516317307E-2</v>
      </c>
      <c r="O46" s="26">
        <v>7.9378156885275677E-2</v>
      </c>
      <c r="P46" s="26">
        <v>7.1773335165792443E-2</v>
      </c>
      <c r="Q46" s="26">
        <v>4.1646455775014517E-2</v>
      </c>
      <c r="R46" s="26">
        <v>5.2872694748170544E-2</v>
      </c>
      <c r="S46" s="26">
        <v>0.10426514472797251</v>
      </c>
      <c r="T46" s="26">
        <v>9.2019464137830367E-2</v>
      </c>
      <c r="U46" s="26">
        <v>8.0967399876235163E-2</v>
      </c>
      <c r="V46" s="26">
        <v>0.12129780177036785</v>
      </c>
      <c r="W46" s="26">
        <v>0.11779585559336261</v>
      </c>
      <c r="X46" s="26">
        <v>8.4840242633438909E-2</v>
      </c>
      <c r="Y46" s="26">
        <v>8.6118213811750458E-2</v>
      </c>
      <c r="Z46" s="26">
        <v>8.8010677052012806E-2</v>
      </c>
      <c r="AA46" s="26">
        <v>0.10348341745708299</v>
      </c>
      <c r="AB46" s="26">
        <v>0.10381201374705039</v>
      </c>
      <c r="AC46" s="26">
        <v>6.0205988068073014E-2</v>
      </c>
      <c r="AD46" s="26">
        <v>7.4294195455172393E-2</v>
      </c>
      <c r="AE46" s="26">
        <v>5.9982184144986669E-2</v>
      </c>
      <c r="AF46" s="26">
        <v>8.1840741560682134E-2</v>
      </c>
      <c r="AG46" s="26">
        <v>0.10127896043768925</v>
      </c>
      <c r="AH46" s="26">
        <v>0.13883832078935565</v>
      </c>
      <c r="AI46" s="26">
        <v>7.8681715470536179E-2</v>
      </c>
      <c r="AJ46" s="26">
        <v>0.1095693094756959</v>
      </c>
      <c r="AK46" s="26">
        <v>6.1723801480219422E-2</v>
      </c>
      <c r="AL46" s="26">
        <v>0.13983452369884153</v>
      </c>
      <c r="AM46" s="26">
        <v>0.13052058116142171</v>
      </c>
      <c r="AN46" s="26">
        <v>0.10422963150427281</v>
      </c>
      <c r="AO46" s="26">
        <v>9.1629706891784443E-2</v>
      </c>
      <c r="AP46" s="26">
        <v>9.7468461136256859E-2</v>
      </c>
      <c r="AQ46" s="26">
        <v>2.956986723572599E-2</v>
      </c>
      <c r="AR46" s="26">
        <v>9.0307250823624258E-2</v>
      </c>
      <c r="AS46" s="26">
        <v>1.0401063040633591</v>
      </c>
      <c r="AT46" s="26">
        <v>6.5139755934306959E-2</v>
      </c>
      <c r="AU46" s="26">
        <v>4.0116401917032578E-2</v>
      </c>
      <c r="AV46" s="26">
        <v>2.1804288772077171E-2</v>
      </c>
      <c r="AW46" s="26">
        <v>7.2447278587987971E-3</v>
      </c>
      <c r="AX46" s="26">
        <v>4.5175854672343828E-2</v>
      </c>
      <c r="AY46" s="26">
        <v>0.15499639693868905</v>
      </c>
      <c r="AZ46" s="26">
        <v>4.3626301884903303E-2</v>
      </c>
      <c r="BA46" s="26">
        <v>3.2083717708812604E-2</v>
      </c>
      <c r="BB46" s="26">
        <v>6.5419943272857745E-2</v>
      </c>
      <c r="BC46" s="26">
        <v>6.5614834908663697E-2</v>
      </c>
      <c r="BD46" s="26">
        <v>0</v>
      </c>
      <c r="BE46" s="26">
        <v>3.0870472303727022E-2</v>
      </c>
      <c r="BF46" s="26">
        <v>5.2319344929335709E-2</v>
      </c>
      <c r="BG46" s="26">
        <v>2.5641318634973272E-2</v>
      </c>
    </row>
    <row r="47" spans="1:59" x14ac:dyDescent="0.15">
      <c r="A47" s="5" t="s">
        <v>45</v>
      </c>
      <c r="B47" t="s">
        <v>101</v>
      </c>
      <c r="C47" s="14">
        <f t="shared" si="1"/>
        <v>43</v>
      </c>
      <c r="D47" s="26">
        <v>4.577024473691154E-2</v>
      </c>
      <c r="E47" s="26">
        <v>4.5597777386102975E-2</v>
      </c>
      <c r="F47" s="26">
        <v>0.13751200772917474</v>
      </c>
      <c r="G47" s="26">
        <v>0.13334923262220807</v>
      </c>
      <c r="H47" s="26">
        <v>0.13392646748626638</v>
      </c>
      <c r="I47" s="26">
        <v>9.3269641253536081E-2</v>
      </c>
      <c r="J47" s="26">
        <v>8.1802712607064107E-2</v>
      </c>
      <c r="K47" s="26">
        <v>5.8081060334415589E-2</v>
      </c>
      <c r="L47" s="26">
        <v>4.6410409877863705E-2</v>
      </c>
      <c r="M47" s="26">
        <v>6.5813205449027315E-2</v>
      </c>
      <c r="N47" s="26">
        <v>6.3944998274306386E-2</v>
      </c>
      <c r="O47" s="26">
        <v>7.9637437515781395E-2</v>
      </c>
      <c r="P47" s="26">
        <v>5.1363389471685172E-2</v>
      </c>
      <c r="Q47" s="26">
        <v>8.2898582771320894E-2</v>
      </c>
      <c r="R47" s="26">
        <v>5.2216920515466503E-2</v>
      </c>
      <c r="S47" s="26">
        <v>8.399192430009432E-2</v>
      </c>
      <c r="T47" s="26">
        <v>7.7465996003029253E-2</v>
      </c>
      <c r="U47" s="26">
        <v>6.701163569171735E-2</v>
      </c>
      <c r="V47" s="26">
        <v>6.7619642727605969E-2</v>
      </c>
      <c r="W47" s="26">
        <v>7.4730403138998425E-2</v>
      </c>
      <c r="X47" s="26">
        <v>6.5941003008053584E-2</v>
      </c>
      <c r="Y47" s="26">
        <v>6.5733633324979918E-2</v>
      </c>
      <c r="Z47" s="26">
        <v>6.8022325895746694E-2</v>
      </c>
      <c r="AA47" s="26">
        <v>0.14063980734580986</v>
      </c>
      <c r="AB47" s="26">
        <v>7.0804871776719708E-2</v>
      </c>
      <c r="AC47" s="26">
        <v>0.1050914728514025</v>
      </c>
      <c r="AD47" s="26">
        <v>9.5399258913760374E-2</v>
      </c>
      <c r="AE47" s="26">
        <v>7.0649158425652323E-2</v>
      </c>
      <c r="AF47" s="26">
        <v>7.6335627942139453E-2</v>
      </c>
      <c r="AG47" s="26">
        <v>8.7593176497968481E-2</v>
      </c>
      <c r="AH47" s="26">
        <v>6.3376920997672045E-2</v>
      </c>
      <c r="AI47" s="26">
        <v>7.6290038136136398E-2</v>
      </c>
      <c r="AJ47" s="26">
        <v>8.0242315498736824E-2</v>
      </c>
      <c r="AK47" s="26">
        <v>4.4130892776085083E-2</v>
      </c>
      <c r="AL47" s="26">
        <v>8.8701426141616482E-2</v>
      </c>
      <c r="AM47" s="26">
        <v>8.1525944565154815E-2</v>
      </c>
      <c r="AN47" s="26">
        <v>7.3362743828703086E-2</v>
      </c>
      <c r="AO47" s="26">
        <v>5.2202240959181745E-2</v>
      </c>
      <c r="AP47" s="26">
        <v>5.2172244107761029E-2</v>
      </c>
      <c r="AQ47" s="26">
        <v>4.2860276699978987E-2</v>
      </c>
      <c r="AR47" s="26">
        <v>4.4179016827379548E-2</v>
      </c>
      <c r="AS47" s="26">
        <v>6.1798855956605822E-2</v>
      </c>
      <c r="AT47" s="26">
        <v>1.1184833273340389</v>
      </c>
      <c r="AU47" s="26">
        <v>4.2553240369299028E-2</v>
      </c>
      <c r="AV47" s="26">
        <v>1.8689986999181681E-2</v>
      </c>
      <c r="AW47" s="26">
        <v>4.6312010213244142E-3</v>
      </c>
      <c r="AX47" s="26">
        <v>1.7401654279983469E-2</v>
      </c>
      <c r="AY47" s="26">
        <v>4.5355480896887651E-2</v>
      </c>
      <c r="AZ47" s="26">
        <v>2.8749212666834896E-2</v>
      </c>
      <c r="BA47" s="26">
        <v>2.6506345446230383E-2</v>
      </c>
      <c r="BB47" s="26">
        <v>3.6835502181140276E-2</v>
      </c>
      <c r="BC47" s="26">
        <v>6.1461624908442723E-2</v>
      </c>
      <c r="BD47" s="26">
        <v>0</v>
      </c>
      <c r="BE47" s="26">
        <v>1.5900824120280307E-2</v>
      </c>
      <c r="BF47" s="26">
        <v>2.7976109419975314E-2</v>
      </c>
      <c r="BG47" s="26">
        <v>1.8155673725316929E-2</v>
      </c>
    </row>
    <row r="48" spans="1:59" x14ac:dyDescent="0.15">
      <c r="A48" s="5" t="s">
        <v>46</v>
      </c>
      <c r="B48" t="s">
        <v>102</v>
      </c>
      <c r="C48" s="14">
        <f t="shared" si="1"/>
        <v>44</v>
      </c>
      <c r="D48" s="26">
        <v>1.2319237035117005E-2</v>
      </c>
      <c r="E48" s="26">
        <v>1.4978217777246118E-2</v>
      </c>
      <c r="F48" s="26">
        <v>5.6038750609107922E-2</v>
      </c>
      <c r="G48" s="26">
        <v>4.4882379231945525E-2</v>
      </c>
      <c r="H48" s="26">
        <v>4.4953418740452271E-2</v>
      </c>
      <c r="I48" s="26">
        <v>2.3208624436404847E-2</v>
      </c>
      <c r="J48" s="26">
        <v>2.3978488949119577E-2</v>
      </c>
      <c r="K48" s="26">
        <v>1.8368911818189552E-2</v>
      </c>
      <c r="L48" s="26">
        <v>1.3290810472060866E-2</v>
      </c>
      <c r="M48" s="26">
        <v>2.2741871094405654E-2</v>
      </c>
      <c r="N48" s="26">
        <v>1.448763715008709E-2</v>
      </c>
      <c r="O48" s="26">
        <v>2.24824980318842E-2</v>
      </c>
      <c r="P48" s="26">
        <v>3.683179191423621E-2</v>
      </c>
      <c r="Q48" s="26">
        <v>3.3612284730800822E-2</v>
      </c>
      <c r="R48" s="26">
        <v>1.4860356862206062E-2</v>
      </c>
      <c r="S48" s="26">
        <v>3.6323361126150457E-2</v>
      </c>
      <c r="T48" s="26">
        <v>2.9273856322623516E-2</v>
      </c>
      <c r="U48" s="26">
        <v>4.9699021545591068E-2</v>
      </c>
      <c r="V48" s="26">
        <v>4.4920722679347901E-2</v>
      </c>
      <c r="W48" s="26">
        <v>2.8182344068012351E-2</v>
      </c>
      <c r="X48" s="26">
        <v>3.6380095549796557E-2</v>
      </c>
      <c r="Y48" s="26">
        <v>4.8926789773687654E-2</v>
      </c>
      <c r="Z48" s="26">
        <v>3.0847408543291873E-2</v>
      </c>
      <c r="AA48" s="26">
        <v>3.4914043096155818E-2</v>
      </c>
      <c r="AB48" s="26">
        <v>2.4086040979939959E-2</v>
      </c>
      <c r="AC48" s="26">
        <v>4.5377474556739975E-2</v>
      </c>
      <c r="AD48" s="26">
        <v>2.6027161271396721E-2</v>
      </c>
      <c r="AE48" s="26">
        <v>2.5107979795813598E-2</v>
      </c>
      <c r="AF48" s="26">
        <v>4.2403843741028256E-2</v>
      </c>
      <c r="AG48" s="26">
        <v>5.4138778377734245E-2</v>
      </c>
      <c r="AH48" s="26">
        <v>4.6504448826073637E-2</v>
      </c>
      <c r="AI48" s="26">
        <v>5.0690215171601161E-2</v>
      </c>
      <c r="AJ48" s="26">
        <v>6.3375176226957902E-2</v>
      </c>
      <c r="AK48" s="26">
        <v>2.3239514865767627E-2</v>
      </c>
      <c r="AL48" s="26">
        <v>4.7597008526345359E-2</v>
      </c>
      <c r="AM48" s="26">
        <v>3.6970538306553585E-2</v>
      </c>
      <c r="AN48" s="26">
        <v>2.6682538446689483E-2</v>
      </c>
      <c r="AO48" s="26">
        <v>4.542286076347115E-2</v>
      </c>
      <c r="AP48" s="26">
        <v>1.6548643336455313E-2</v>
      </c>
      <c r="AQ48" s="26">
        <v>3.4077263298040991E-2</v>
      </c>
      <c r="AR48" s="26">
        <v>1.7385992019186849E-2</v>
      </c>
      <c r="AS48" s="26">
        <v>2.8296575028892861E-2</v>
      </c>
      <c r="AT48" s="26">
        <v>3.0473602341445593E-2</v>
      </c>
      <c r="AU48" s="26">
        <v>1.2045817355519064</v>
      </c>
      <c r="AV48" s="26">
        <v>8.1711124806370244E-2</v>
      </c>
      <c r="AW48" s="26">
        <v>6.925315852668543E-3</v>
      </c>
      <c r="AX48" s="26">
        <v>1.4286670666627003E-2</v>
      </c>
      <c r="AY48" s="26">
        <v>1.8371106732563182E-2</v>
      </c>
      <c r="AZ48" s="26">
        <v>0.15822941203486424</v>
      </c>
      <c r="BA48" s="26">
        <v>8.4612364099221793E-2</v>
      </c>
      <c r="BB48" s="26">
        <v>5.4970581947482389E-2</v>
      </c>
      <c r="BC48" s="26">
        <v>5.911311184452557E-2</v>
      </c>
      <c r="BD48" s="26">
        <v>0</v>
      </c>
      <c r="BE48" s="26">
        <v>3.0480767262155754E-2</v>
      </c>
      <c r="BF48" s="26">
        <v>5.063647423239373E-2</v>
      </c>
      <c r="BG48" s="26">
        <v>9.0709160905477176E-2</v>
      </c>
    </row>
    <row r="49" spans="1:62" x14ac:dyDescent="0.15">
      <c r="A49" s="5" t="s">
        <v>47</v>
      </c>
      <c r="B49" t="s">
        <v>103</v>
      </c>
      <c r="C49" s="14">
        <f t="shared" si="1"/>
        <v>45</v>
      </c>
      <c r="D49" s="26">
        <v>3.2014575879625445E-2</v>
      </c>
      <c r="E49" s="26">
        <v>2.8012245363758032E-2</v>
      </c>
      <c r="F49" s="26">
        <v>3.3893871024201071E-2</v>
      </c>
      <c r="G49" s="26">
        <v>9.3033766737421364E-2</v>
      </c>
      <c r="H49" s="26">
        <v>5.3894562496441402E-2</v>
      </c>
      <c r="I49" s="26">
        <v>5.8710635014385053E-2</v>
      </c>
      <c r="J49" s="26">
        <v>7.9616626367209689E-2</v>
      </c>
      <c r="K49" s="26">
        <v>5.6402013736474306E-2</v>
      </c>
      <c r="L49" s="26">
        <v>4.3772978737742267E-2</v>
      </c>
      <c r="M49" s="26">
        <v>6.2457826513578112E-2</v>
      </c>
      <c r="N49" s="26">
        <v>4.9793487530659486E-2</v>
      </c>
      <c r="O49" s="26">
        <v>7.894542746631325E-2</v>
      </c>
      <c r="P49" s="26">
        <v>4.9451459877831123E-2</v>
      </c>
      <c r="Q49" s="26">
        <v>2.1617713197578547E-2</v>
      </c>
      <c r="R49" s="26">
        <v>4.4209017818670211E-2</v>
      </c>
      <c r="S49" s="26">
        <v>0.11257974039557517</v>
      </c>
      <c r="T49" s="26">
        <v>0.11615182378253099</v>
      </c>
      <c r="U49" s="26">
        <v>5.5883389702707495E-2</v>
      </c>
      <c r="V49" s="26">
        <v>0.12396538456990489</v>
      </c>
      <c r="W49" s="26">
        <v>6.4472770302096458E-2</v>
      </c>
      <c r="X49" s="26">
        <v>6.5651627909152008E-2</v>
      </c>
      <c r="Y49" s="26">
        <v>8.0304552025267442E-2</v>
      </c>
      <c r="Z49" s="26">
        <v>7.3545176897366463E-2</v>
      </c>
      <c r="AA49" s="26">
        <v>8.3729188477268318E-2</v>
      </c>
      <c r="AB49" s="26">
        <v>5.6902909663527963E-2</v>
      </c>
      <c r="AC49" s="26">
        <v>8.9269026697621351E-2</v>
      </c>
      <c r="AD49" s="26">
        <v>8.9431558504678418E-2</v>
      </c>
      <c r="AE49" s="26">
        <v>6.4157047156364513E-2</v>
      </c>
      <c r="AF49" s="26">
        <v>0.10253338010695706</v>
      </c>
      <c r="AG49" s="26">
        <v>8.6458946565576747E-2</v>
      </c>
      <c r="AH49" s="26">
        <v>6.5395604281721212E-2</v>
      </c>
      <c r="AI49" s="26">
        <v>8.8123021376913635E-2</v>
      </c>
      <c r="AJ49" s="26">
        <v>0.1264010021562082</v>
      </c>
      <c r="AK49" s="26">
        <v>4.653560328997787E-2</v>
      </c>
      <c r="AL49" s="26">
        <v>9.6691310782786019E-2</v>
      </c>
      <c r="AM49" s="26">
        <v>0.10549404634632309</v>
      </c>
      <c r="AN49" s="26">
        <v>7.9190702131705829E-2</v>
      </c>
      <c r="AO49" s="26">
        <v>7.3699931926693885E-2</v>
      </c>
      <c r="AP49" s="26">
        <v>4.8441764639291132E-2</v>
      </c>
      <c r="AQ49" s="26">
        <v>3.0446943373142285E-2</v>
      </c>
      <c r="AR49" s="26">
        <v>3.6115946262406058E-2</v>
      </c>
      <c r="AS49" s="26">
        <v>3.8620771193892241E-2</v>
      </c>
      <c r="AT49" s="26">
        <v>5.0852649784334507E-2</v>
      </c>
      <c r="AU49" s="26">
        <v>5.9760104216330136E-2</v>
      </c>
      <c r="AV49" s="26">
        <v>1.1542924838611184</v>
      </c>
      <c r="AW49" s="26">
        <v>1.139907583486475E-2</v>
      </c>
      <c r="AX49" s="26">
        <v>1.9982653407342468E-2</v>
      </c>
      <c r="AY49" s="26">
        <v>3.1792796975487328E-2</v>
      </c>
      <c r="AZ49" s="26">
        <v>4.0371033053455248E-2</v>
      </c>
      <c r="BA49" s="26">
        <v>2.6032408113849163E-2</v>
      </c>
      <c r="BB49" s="26">
        <v>2.7095036918840135E-2</v>
      </c>
      <c r="BC49" s="26">
        <v>2.4985983260292367E-2</v>
      </c>
      <c r="BD49" s="26">
        <v>0</v>
      </c>
      <c r="BE49" s="26">
        <v>9.1310032638215518E-3</v>
      </c>
      <c r="BF49" s="26">
        <v>1.5740664942571654E-2</v>
      </c>
      <c r="BG49" s="26">
        <v>9.9837922275439139E-2</v>
      </c>
    </row>
    <row r="50" spans="1:62" x14ac:dyDescent="0.15">
      <c r="A50" s="5" t="s">
        <v>48</v>
      </c>
      <c r="B50" t="s">
        <v>104</v>
      </c>
      <c r="C50" s="14">
        <f t="shared" si="1"/>
        <v>46</v>
      </c>
      <c r="D50" s="26">
        <v>5.8515130625752879E-3</v>
      </c>
      <c r="E50" s="26">
        <v>6.2298429523266951E-3</v>
      </c>
      <c r="F50" s="26">
        <v>8.7528867190185086E-2</v>
      </c>
      <c r="G50" s="26">
        <v>1.1746820345406469E-2</v>
      </c>
      <c r="H50" s="26">
        <v>1.4822309155698358E-2</v>
      </c>
      <c r="I50" s="26">
        <v>1.2164190979088829E-2</v>
      </c>
      <c r="J50" s="26">
        <v>9.8293713271038839E-3</v>
      </c>
      <c r="K50" s="26">
        <v>8.9367213115152493E-3</v>
      </c>
      <c r="L50" s="26">
        <v>1.3329374906228831E-2</v>
      </c>
      <c r="M50" s="26">
        <v>9.5775601114695356E-3</v>
      </c>
      <c r="N50" s="26">
        <v>7.6946732351363852E-3</v>
      </c>
      <c r="O50" s="26">
        <v>1.1799305693602265E-2</v>
      </c>
      <c r="P50" s="26">
        <v>1.3030658973842807E-2</v>
      </c>
      <c r="Q50" s="26">
        <v>4.0909306686640869E-2</v>
      </c>
      <c r="R50" s="26">
        <v>7.619230671119687E-3</v>
      </c>
      <c r="S50" s="26">
        <v>1.9000345394107106E-2</v>
      </c>
      <c r="T50" s="26">
        <v>1.1885343719029676E-2</v>
      </c>
      <c r="U50" s="26">
        <v>1.0009077289003224E-2</v>
      </c>
      <c r="V50" s="26">
        <v>1.1547492039779039E-2</v>
      </c>
      <c r="W50" s="26">
        <v>9.9273321699302926E-3</v>
      </c>
      <c r="X50" s="26">
        <v>1.091791224040933E-2</v>
      </c>
      <c r="Y50" s="26">
        <v>1.3236650372720241E-2</v>
      </c>
      <c r="Z50" s="26">
        <v>1.1703246260190972E-2</v>
      </c>
      <c r="AA50" s="26">
        <v>1.4057836900026948E-2</v>
      </c>
      <c r="AB50" s="26">
        <v>1.2499925550218663E-2</v>
      </c>
      <c r="AC50" s="26">
        <v>9.4693680365224991E-3</v>
      </c>
      <c r="AD50" s="26">
        <v>1.0326831460511849E-2</v>
      </c>
      <c r="AE50" s="26">
        <v>9.1669945502036547E-3</v>
      </c>
      <c r="AF50" s="26">
        <v>1.1026049115170883E-2</v>
      </c>
      <c r="AG50" s="26">
        <v>1.1000054559470904E-2</v>
      </c>
      <c r="AH50" s="26">
        <v>9.9296191915650631E-3</v>
      </c>
      <c r="AI50" s="26">
        <v>1.1578691273986055E-2</v>
      </c>
      <c r="AJ50" s="26">
        <v>1.0294832334194778E-2</v>
      </c>
      <c r="AK50" s="26">
        <v>7.1500125936861817E-3</v>
      </c>
      <c r="AL50" s="26">
        <v>1.0032864941835638E-2</v>
      </c>
      <c r="AM50" s="26">
        <v>9.6000689164821417E-3</v>
      </c>
      <c r="AN50" s="26">
        <v>9.6747523563773651E-3</v>
      </c>
      <c r="AO50" s="26">
        <v>1.029469291346331E-2</v>
      </c>
      <c r="AP50" s="26">
        <v>9.6683934043040216E-3</v>
      </c>
      <c r="AQ50" s="26">
        <v>1.0547834197000713E-2</v>
      </c>
      <c r="AR50" s="26">
        <v>8.1370937754986911E-3</v>
      </c>
      <c r="AS50" s="26">
        <v>2.1680819284950744E-2</v>
      </c>
      <c r="AT50" s="26">
        <v>1.5376174492422441E-2</v>
      </c>
      <c r="AU50" s="26">
        <v>2.8078274479229271E-2</v>
      </c>
      <c r="AV50" s="26">
        <v>8.4158878856730925E-3</v>
      </c>
      <c r="AW50" s="26">
        <v>1.0038950061496119</v>
      </c>
      <c r="AX50" s="26">
        <v>7.7121013453503194E-3</v>
      </c>
      <c r="AY50" s="26">
        <v>1.6059768204818744E-2</v>
      </c>
      <c r="AZ50" s="26">
        <v>1.6904255281527256E-2</v>
      </c>
      <c r="BA50" s="26">
        <v>1.8267489465996104E-2</v>
      </c>
      <c r="BB50" s="26">
        <v>1.4184245425042662E-2</v>
      </c>
      <c r="BC50" s="26">
        <v>1.8935985761439483E-2</v>
      </c>
      <c r="BD50" s="26">
        <v>0</v>
      </c>
      <c r="BE50" s="26">
        <v>1.1218076715735515E-2</v>
      </c>
      <c r="BF50" s="26">
        <v>1.2070958466068156E-2</v>
      </c>
      <c r="BG50" s="26">
        <v>1.7960837925628782E-2</v>
      </c>
    </row>
    <row r="51" spans="1:62" x14ac:dyDescent="0.15">
      <c r="A51" s="5" t="s">
        <v>49</v>
      </c>
      <c r="B51" t="s">
        <v>105</v>
      </c>
      <c r="C51" s="14">
        <f t="shared" si="1"/>
        <v>47</v>
      </c>
      <c r="D51" s="26">
        <v>1.8469067597500764E-3</v>
      </c>
      <c r="E51" s="26">
        <v>2.0844212822918682E-3</v>
      </c>
      <c r="F51" s="26">
        <v>4.8095146783705186E-3</v>
      </c>
      <c r="G51" s="26">
        <v>6.1271351017204937E-3</v>
      </c>
      <c r="H51" s="26">
        <v>4.8860357191399494E-3</v>
      </c>
      <c r="I51" s="26">
        <v>3.9880063535861834E-3</v>
      </c>
      <c r="J51" s="26">
        <v>3.9789013826687951E-3</v>
      </c>
      <c r="K51" s="26">
        <v>2.4339913790940013E-3</v>
      </c>
      <c r="L51" s="26">
        <v>2.0549043106817275E-3</v>
      </c>
      <c r="M51" s="26">
        <v>3.6575209336174841E-3</v>
      </c>
      <c r="N51" s="26">
        <v>2.6456970110421089E-3</v>
      </c>
      <c r="O51" s="26">
        <v>3.5495977995265411E-3</v>
      </c>
      <c r="P51" s="26">
        <v>6.2993579396240654E-3</v>
      </c>
      <c r="Q51" s="26">
        <v>3.9088594269419729E-3</v>
      </c>
      <c r="R51" s="26">
        <v>2.3717603500738415E-3</v>
      </c>
      <c r="S51" s="26">
        <v>5.0429556291183781E-3</v>
      </c>
      <c r="T51" s="26">
        <v>3.8947290276199996E-3</v>
      </c>
      <c r="U51" s="26">
        <v>6.5659782597295782E-3</v>
      </c>
      <c r="V51" s="26">
        <v>4.1987291837297753E-3</v>
      </c>
      <c r="W51" s="26">
        <v>4.7488558507494429E-3</v>
      </c>
      <c r="X51" s="26">
        <v>4.7629499513952263E-3</v>
      </c>
      <c r="Y51" s="26">
        <v>6.7280658253775719E-3</v>
      </c>
      <c r="Z51" s="26">
        <v>3.7156431102815337E-3</v>
      </c>
      <c r="AA51" s="26">
        <v>6.8526453161518305E-3</v>
      </c>
      <c r="AB51" s="26">
        <v>4.3828314806642829E-3</v>
      </c>
      <c r="AC51" s="26">
        <v>5.2613662592867535E-3</v>
      </c>
      <c r="AD51" s="26">
        <v>3.7401044355984073E-3</v>
      </c>
      <c r="AE51" s="26">
        <v>2.8556610233312139E-3</v>
      </c>
      <c r="AF51" s="26">
        <v>5.0115915569994901E-3</v>
      </c>
      <c r="AG51" s="26">
        <v>4.0250504938835136E-3</v>
      </c>
      <c r="AH51" s="26">
        <v>3.4083192911442692E-3</v>
      </c>
      <c r="AI51" s="26">
        <v>3.551332936249652E-3</v>
      </c>
      <c r="AJ51" s="26">
        <v>4.0228176543040959E-3</v>
      </c>
      <c r="AK51" s="26">
        <v>4.1120492286311735E-3</v>
      </c>
      <c r="AL51" s="26">
        <v>4.3816097803899244E-3</v>
      </c>
      <c r="AM51" s="26">
        <v>4.0146785308830093E-3</v>
      </c>
      <c r="AN51" s="26">
        <v>3.6638806491386009E-3</v>
      </c>
      <c r="AO51" s="26">
        <v>3.7386752587688105E-3</v>
      </c>
      <c r="AP51" s="26">
        <v>2.277393126170515E-3</v>
      </c>
      <c r="AQ51" s="26">
        <v>2.3385210608527522E-3</v>
      </c>
      <c r="AR51" s="26">
        <v>2.5313293460440616E-3</v>
      </c>
      <c r="AS51" s="26">
        <v>3.3711982746885338E-3</v>
      </c>
      <c r="AT51" s="26">
        <v>2.0973743602270042E-2</v>
      </c>
      <c r="AU51" s="26">
        <v>2.0882614937422571E-2</v>
      </c>
      <c r="AV51" s="26">
        <v>7.4256185976818113E-3</v>
      </c>
      <c r="AW51" s="26">
        <v>2.0310357376715185E-3</v>
      </c>
      <c r="AX51" s="26">
        <v>1.0019600043665533</v>
      </c>
      <c r="AY51" s="26">
        <v>2.8343953121207871E-3</v>
      </c>
      <c r="AZ51" s="26">
        <v>8.9661039865719314E-3</v>
      </c>
      <c r="BA51" s="26">
        <v>1.3376000028669283E-2</v>
      </c>
      <c r="BB51" s="26">
        <v>1.6832931430644377E-2</v>
      </c>
      <c r="BC51" s="26">
        <v>8.7931883536169417E-3</v>
      </c>
      <c r="BD51" s="26">
        <v>0</v>
      </c>
      <c r="BE51" s="26">
        <v>2.0892049280513631E-3</v>
      </c>
      <c r="BF51" s="26">
        <v>4.6836870049007514E-3</v>
      </c>
      <c r="BG51" s="26">
        <v>4.5236616674367448E-3</v>
      </c>
    </row>
    <row r="52" spans="1:62" x14ac:dyDescent="0.15">
      <c r="A52" s="5" t="s">
        <v>50</v>
      </c>
      <c r="B52" t="s">
        <v>106</v>
      </c>
      <c r="C52" s="14">
        <f t="shared" si="1"/>
        <v>48</v>
      </c>
      <c r="D52" s="26">
        <v>1.025603924883634E-3</v>
      </c>
      <c r="E52" s="26">
        <v>1.1956850035235048E-3</v>
      </c>
      <c r="F52" s="26">
        <v>4.5588519811015152E-3</v>
      </c>
      <c r="G52" s="26">
        <v>1.9732032696714259E-2</v>
      </c>
      <c r="H52" s="26">
        <v>5.7719021586616044E-3</v>
      </c>
      <c r="I52" s="26">
        <v>2.3915338804995643E-3</v>
      </c>
      <c r="J52" s="26">
        <v>4.2527825281740636E-3</v>
      </c>
      <c r="K52" s="26">
        <v>1.3476168127748338E-3</v>
      </c>
      <c r="L52" s="26">
        <v>1.2594656371163844E-3</v>
      </c>
      <c r="M52" s="26">
        <v>1.6608199095260339E-3</v>
      </c>
      <c r="N52" s="26">
        <v>3.1685770126906811E-3</v>
      </c>
      <c r="O52" s="26">
        <v>2.9253415871106753E-3</v>
      </c>
      <c r="P52" s="26">
        <v>3.2211192431067202E-3</v>
      </c>
      <c r="Q52" s="26">
        <v>3.9589064610009196E-3</v>
      </c>
      <c r="R52" s="26">
        <v>2.293603136671667E-3</v>
      </c>
      <c r="S52" s="26">
        <v>3.1606451770990482E-3</v>
      </c>
      <c r="T52" s="26">
        <v>2.1574610716507642E-3</v>
      </c>
      <c r="U52" s="26">
        <v>2.7578357988886494E-3</v>
      </c>
      <c r="V52" s="26">
        <v>2.2918552521762983E-3</v>
      </c>
      <c r="W52" s="26">
        <v>2.3593089918238605E-3</v>
      </c>
      <c r="X52" s="26">
        <v>2.257882100620947E-3</v>
      </c>
      <c r="Y52" s="26">
        <v>4.8829574870048863E-3</v>
      </c>
      <c r="Z52" s="26">
        <v>3.0254153783817583E-3</v>
      </c>
      <c r="AA52" s="26">
        <v>1.1293895544336555E-2</v>
      </c>
      <c r="AB52" s="26">
        <v>5.0142497343526752E-3</v>
      </c>
      <c r="AC52" s="26">
        <v>4.2051325930523723E-3</v>
      </c>
      <c r="AD52" s="26">
        <v>7.2508417996583665E-3</v>
      </c>
      <c r="AE52" s="26">
        <v>2.2707179372177325E-3</v>
      </c>
      <c r="AF52" s="26">
        <v>2.4459338162008209E-3</v>
      </c>
      <c r="AG52" s="26">
        <v>2.4438426708933369E-3</v>
      </c>
      <c r="AH52" s="26">
        <v>2.0737477620597919E-3</v>
      </c>
      <c r="AI52" s="26">
        <v>4.4373432780919105E-3</v>
      </c>
      <c r="AJ52" s="26">
        <v>2.4901109975965616E-3</v>
      </c>
      <c r="AK52" s="26">
        <v>1.3856407400386014E-3</v>
      </c>
      <c r="AL52" s="26">
        <v>4.680274970199275E-3</v>
      </c>
      <c r="AM52" s="26">
        <v>3.085225776184585E-3</v>
      </c>
      <c r="AN52" s="26">
        <v>2.5627741427718988E-3</v>
      </c>
      <c r="AO52" s="26">
        <v>5.8086487779723797E-3</v>
      </c>
      <c r="AP52" s="26">
        <v>2.6706009642368318E-3</v>
      </c>
      <c r="AQ52" s="26">
        <v>1.4504866507079879E-3</v>
      </c>
      <c r="AR52" s="26">
        <v>3.5862682914224067E-3</v>
      </c>
      <c r="AS52" s="26">
        <v>3.0402826042177553E-3</v>
      </c>
      <c r="AT52" s="26">
        <v>6.2493143904588776E-3</v>
      </c>
      <c r="AU52" s="26">
        <v>5.630012241877677E-3</v>
      </c>
      <c r="AV52" s="26">
        <v>4.9028272545293718E-3</v>
      </c>
      <c r="AW52" s="26">
        <v>8.9200190889815402E-4</v>
      </c>
      <c r="AX52" s="26">
        <v>7.0645015255249479E-4</v>
      </c>
      <c r="AY52" s="26">
        <v>1.0032978932665402</v>
      </c>
      <c r="AZ52" s="26">
        <v>3.6576667850727468E-3</v>
      </c>
      <c r="BA52" s="26">
        <v>2.2730850325475303E-2</v>
      </c>
      <c r="BB52" s="26">
        <v>1.9198057535845813E-2</v>
      </c>
      <c r="BC52" s="26">
        <v>1.5668127008631221E-2</v>
      </c>
      <c r="BD52" s="26">
        <v>0</v>
      </c>
      <c r="BE52" s="26">
        <v>1.7579452887217122E-3</v>
      </c>
      <c r="BF52" s="26">
        <v>2.2152775438075468E-2</v>
      </c>
      <c r="BG52" s="26">
        <v>1.260718983601657E-2</v>
      </c>
    </row>
    <row r="53" spans="1:62" x14ac:dyDescent="0.15">
      <c r="A53" s="5" t="s">
        <v>51</v>
      </c>
      <c r="B53" t="s">
        <v>107</v>
      </c>
      <c r="C53" s="14">
        <f t="shared" si="1"/>
        <v>49</v>
      </c>
      <c r="D53" s="26">
        <v>1.718734174679578E-2</v>
      </c>
      <c r="E53" s="26">
        <v>2.1032597174881786E-2</v>
      </c>
      <c r="F53" s="26">
        <v>0.12530655688255893</v>
      </c>
      <c r="G53" s="26">
        <v>4.5452050487009503E-2</v>
      </c>
      <c r="H53" s="26">
        <v>4.2409482618821819E-2</v>
      </c>
      <c r="I53" s="26">
        <v>4.809438072973956E-2</v>
      </c>
      <c r="J53" s="26">
        <v>5.0638559775621365E-2</v>
      </c>
      <c r="K53" s="26">
        <v>4.5526483562302655E-2</v>
      </c>
      <c r="L53" s="26">
        <v>3.4512571329181826E-2</v>
      </c>
      <c r="M53" s="26">
        <v>3.9668436956545469E-2</v>
      </c>
      <c r="N53" s="26">
        <v>2.499055610484182E-2</v>
      </c>
      <c r="O53" s="26">
        <v>4.0738702090234856E-2</v>
      </c>
      <c r="P53" s="26">
        <v>8.077674539376857E-2</v>
      </c>
      <c r="Q53" s="26">
        <v>7.2319050042599434E-2</v>
      </c>
      <c r="R53" s="26">
        <v>2.7301033327785613E-2</v>
      </c>
      <c r="S53" s="26">
        <v>5.1164576594556505E-2</v>
      </c>
      <c r="T53" s="26">
        <v>4.9425897625286055E-2</v>
      </c>
      <c r="U53" s="26">
        <v>0.10189695114261572</v>
      </c>
      <c r="V53" s="26">
        <v>6.3223238176853699E-2</v>
      </c>
      <c r="W53" s="26">
        <v>7.9111915120710488E-2</v>
      </c>
      <c r="X53" s="26">
        <v>5.1403075801374216E-2</v>
      </c>
      <c r="Y53" s="26">
        <v>5.8307309457055465E-2</v>
      </c>
      <c r="Z53" s="26">
        <v>4.126096760873068E-2</v>
      </c>
      <c r="AA53" s="26">
        <v>6.5644162416948398E-2</v>
      </c>
      <c r="AB53" s="26">
        <v>4.7084736738910261E-2</v>
      </c>
      <c r="AC53" s="26">
        <v>3.4690785251162551E-2</v>
      </c>
      <c r="AD53" s="26">
        <v>3.5694127658582972E-2</v>
      </c>
      <c r="AE53" s="26">
        <v>3.1498601770084809E-2</v>
      </c>
      <c r="AF53" s="26">
        <v>3.445509377613825E-2</v>
      </c>
      <c r="AG53" s="26">
        <v>5.6744673379016584E-2</v>
      </c>
      <c r="AH53" s="26">
        <v>0.10346956920907051</v>
      </c>
      <c r="AI53" s="26">
        <v>4.8389033442357642E-2</v>
      </c>
      <c r="AJ53" s="26">
        <v>6.8838998128971873E-2</v>
      </c>
      <c r="AK53" s="26">
        <v>2.9022226547999189E-2</v>
      </c>
      <c r="AL53" s="26">
        <v>7.6015422331700624E-2</v>
      </c>
      <c r="AM53" s="26">
        <v>7.5932589527093003E-2</v>
      </c>
      <c r="AN53" s="26">
        <v>4.6098202347898805E-2</v>
      </c>
      <c r="AO53" s="26">
        <v>6.203449087345219E-2</v>
      </c>
      <c r="AP53" s="26">
        <v>2.8707758378233323E-2</v>
      </c>
      <c r="AQ53" s="26">
        <v>7.5012475313078184E-2</v>
      </c>
      <c r="AR53" s="26">
        <v>3.8896489085836775E-2</v>
      </c>
      <c r="AS53" s="26">
        <v>6.4238893928864019E-2</v>
      </c>
      <c r="AT53" s="26">
        <v>6.1235447836916986E-2</v>
      </c>
      <c r="AU53" s="26">
        <v>0.11666578679419941</v>
      </c>
      <c r="AV53" s="26">
        <v>8.4609383965813148E-2</v>
      </c>
      <c r="AW53" s="26">
        <v>1.8906342123529728E-2</v>
      </c>
      <c r="AX53" s="26">
        <v>1.2822788073561383E-2</v>
      </c>
      <c r="AY53" s="26">
        <v>3.1481760007533839E-2</v>
      </c>
      <c r="AZ53" s="26">
        <v>1.0637660651935024</v>
      </c>
      <c r="BA53" s="26">
        <v>8.6420518899754051E-2</v>
      </c>
      <c r="BB53" s="26">
        <v>0.1044060258706408</v>
      </c>
      <c r="BC53" s="26">
        <v>7.8851298259098895E-2</v>
      </c>
      <c r="BD53" s="26">
        <v>0</v>
      </c>
      <c r="BE53" s="26">
        <v>4.4588190874993487E-2</v>
      </c>
      <c r="BF53" s="26">
        <v>0.12557760207578128</v>
      </c>
      <c r="BG53" s="26">
        <v>6.826750780381001E-2</v>
      </c>
    </row>
    <row r="54" spans="1:62" x14ac:dyDescent="0.15">
      <c r="A54" s="5" t="s">
        <v>52</v>
      </c>
      <c r="B54" t="s">
        <v>108</v>
      </c>
      <c r="C54" s="14">
        <f t="shared" si="1"/>
        <v>50</v>
      </c>
      <c r="D54" s="26">
        <v>2.9863135603885746E-4</v>
      </c>
      <c r="E54" s="26">
        <v>2.9072677972688608E-4</v>
      </c>
      <c r="F54" s="26">
        <v>3.2203990080148085E-3</v>
      </c>
      <c r="G54" s="26">
        <v>5.9309981920032773E-4</v>
      </c>
      <c r="H54" s="26">
        <v>6.4456701536738149E-4</v>
      </c>
      <c r="I54" s="26">
        <v>5.6293992345780354E-4</v>
      </c>
      <c r="J54" s="26">
        <v>5.1296628750245815E-4</v>
      </c>
      <c r="K54" s="26">
        <v>4.4151875478619048E-4</v>
      </c>
      <c r="L54" s="26">
        <v>5.7211659145291205E-4</v>
      </c>
      <c r="M54" s="26">
        <v>4.777203053073882E-4</v>
      </c>
      <c r="N54" s="26">
        <v>3.783776137372032E-4</v>
      </c>
      <c r="O54" s="26">
        <v>5.8395578341020144E-4</v>
      </c>
      <c r="P54" s="26">
        <v>5.7153302678171816E-4</v>
      </c>
      <c r="Q54" s="26">
        <v>1.5345718620760097E-3</v>
      </c>
      <c r="R54" s="26">
        <v>3.7018014215764103E-4</v>
      </c>
      <c r="S54" s="26">
        <v>1.1523003586262728E-3</v>
      </c>
      <c r="T54" s="26">
        <v>7.158627517230196E-4</v>
      </c>
      <c r="U54" s="26">
        <v>4.8056383233142615E-4</v>
      </c>
      <c r="V54" s="26">
        <v>6.7608212492749928E-4</v>
      </c>
      <c r="W54" s="26">
        <v>5.0644681043610974E-4</v>
      </c>
      <c r="X54" s="26">
        <v>5.5959905008713727E-4</v>
      </c>
      <c r="Y54" s="26">
        <v>6.5905796902700491E-4</v>
      </c>
      <c r="Z54" s="26">
        <v>5.8513360199225232E-4</v>
      </c>
      <c r="AA54" s="26">
        <v>6.7113954807855797E-4</v>
      </c>
      <c r="AB54" s="26">
        <v>5.6916601952101758E-4</v>
      </c>
      <c r="AC54" s="26">
        <v>5.11775057115798E-4</v>
      </c>
      <c r="AD54" s="26">
        <v>5.4983880704399519E-4</v>
      </c>
      <c r="AE54" s="26">
        <v>4.5678123767560767E-4</v>
      </c>
      <c r="AF54" s="26">
        <v>5.8807129436053639E-4</v>
      </c>
      <c r="AG54" s="26">
        <v>5.6207909494362918E-4</v>
      </c>
      <c r="AH54" s="26">
        <v>4.8780360808647471E-4</v>
      </c>
      <c r="AI54" s="26">
        <v>5.8435789317212662E-4</v>
      </c>
      <c r="AJ54" s="26">
        <v>6.0275826349945804E-4</v>
      </c>
      <c r="AK54" s="26">
        <v>3.4883080581697874E-4</v>
      </c>
      <c r="AL54" s="26">
        <v>5.4778296359290243E-4</v>
      </c>
      <c r="AM54" s="26">
        <v>5.4558718149533725E-4</v>
      </c>
      <c r="AN54" s="26">
        <v>5.0071540901365096E-4</v>
      </c>
      <c r="AO54" s="26">
        <v>5.1165019140368998E-4</v>
      </c>
      <c r="AP54" s="26">
        <v>4.4947499237509692E-4</v>
      </c>
      <c r="AQ54" s="26">
        <v>4.4695789223392758E-4</v>
      </c>
      <c r="AR54" s="26">
        <v>3.6818279583560178E-4</v>
      </c>
      <c r="AS54" s="26">
        <v>8.5400958056252013E-4</v>
      </c>
      <c r="AT54" s="26">
        <v>6.5312013495582438E-4</v>
      </c>
      <c r="AU54" s="26">
        <v>1.1222313429185601E-3</v>
      </c>
      <c r="AV54" s="26">
        <v>2.2741864899620745E-3</v>
      </c>
      <c r="AW54" s="26">
        <v>1.6086059433003316E-4</v>
      </c>
      <c r="AX54" s="26">
        <v>3.174182818139124E-4</v>
      </c>
      <c r="AY54" s="26">
        <v>6.5069728034805097E-4</v>
      </c>
      <c r="AZ54" s="26">
        <v>6.8731179162203921E-4</v>
      </c>
      <c r="BA54" s="26">
        <v>1.0007090365417466</v>
      </c>
      <c r="BB54" s="26">
        <v>7.7331020720919613E-4</v>
      </c>
      <c r="BC54" s="26">
        <v>7.3708446395563145E-4</v>
      </c>
      <c r="BD54" s="26">
        <v>0</v>
      </c>
      <c r="BE54" s="26">
        <v>2.2854675744140777E-3</v>
      </c>
      <c r="BF54" s="26">
        <v>3.8364201813409853E-3</v>
      </c>
      <c r="BG54" s="26">
        <v>2.1678647744153901E-3</v>
      </c>
    </row>
    <row r="55" spans="1:62" x14ac:dyDescent="0.15">
      <c r="A55" s="5" t="s">
        <v>53</v>
      </c>
      <c r="B55" t="s">
        <v>109</v>
      </c>
      <c r="C55" s="14">
        <f t="shared" si="1"/>
        <v>51</v>
      </c>
      <c r="D55" s="26">
        <v>5.9236538334658871E-4</v>
      </c>
      <c r="E55" s="26">
        <v>7.4027835129818686E-4</v>
      </c>
      <c r="F55" s="26">
        <v>5.0983827084320633E-3</v>
      </c>
      <c r="G55" s="26">
        <v>8.522505188779735E-4</v>
      </c>
      <c r="H55" s="26">
        <v>1.1765107459047945E-3</v>
      </c>
      <c r="I55" s="26">
        <v>1.2433451405873463E-3</v>
      </c>
      <c r="J55" s="26">
        <v>8.6539094448634553E-4</v>
      </c>
      <c r="K55" s="26">
        <v>9.0520853798656427E-4</v>
      </c>
      <c r="L55" s="26">
        <v>1.3029246560575679E-3</v>
      </c>
      <c r="M55" s="26">
        <v>1.0971329040151898E-3</v>
      </c>
      <c r="N55" s="26">
        <v>7.532569660503479E-4</v>
      </c>
      <c r="O55" s="26">
        <v>9.936626467071726E-4</v>
      </c>
      <c r="P55" s="26">
        <v>1.026559537492392E-3</v>
      </c>
      <c r="Q55" s="26">
        <v>2.4625419280548287E-3</v>
      </c>
      <c r="R55" s="26">
        <v>6.4848722607869266E-4</v>
      </c>
      <c r="S55" s="26">
        <v>1.4959282777567973E-3</v>
      </c>
      <c r="T55" s="26">
        <v>1.0458000956573225E-3</v>
      </c>
      <c r="U55" s="26">
        <v>8.952075978319508E-4</v>
      </c>
      <c r="V55" s="26">
        <v>1.1576683938394731E-3</v>
      </c>
      <c r="W55" s="26">
        <v>1.0510792410760848E-3</v>
      </c>
      <c r="X55" s="26">
        <v>9.6440491362028932E-4</v>
      </c>
      <c r="Y55" s="26">
        <v>1.0969844722780561E-3</v>
      </c>
      <c r="Z55" s="26">
        <v>1.023696094194116E-3</v>
      </c>
      <c r="AA55" s="26">
        <v>1.2150672511214706E-3</v>
      </c>
      <c r="AB55" s="26">
        <v>1.1369143461371902E-3</v>
      </c>
      <c r="AC55" s="26">
        <v>7.7660934805790763E-4</v>
      </c>
      <c r="AD55" s="26">
        <v>8.8813979446821347E-4</v>
      </c>
      <c r="AE55" s="26">
        <v>7.6397615368086228E-4</v>
      </c>
      <c r="AF55" s="26">
        <v>9.5899573905439844E-4</v>
      </c>
      <c r="AG55" s="26">
        <v>1.0421819209741078E-3</v>
      </c>
      <c r="AH55" s="26">
        <v>1.1449473515266493E-3</v>
      </c>
      <c r="AI55" s="26">
        <v>9.7663961796539225E-4</v>
      </c>
      <c r="AJ55" s="26">
        <v>1.0378451924777988E-3</v>
      </c>
      <c r="AK55" s="26">
        <v>6.5890980681633916E-4</v>
      </c>
      <c r="AL55" s="26">
        <v>1.1513632657002108E-3</v>
      </c>
      <c r="AM55" s="26">
        <v>1.0878813002204494E-3</v>
      </c>
      <c r="AN55" s="26">
        <v>9.8098017701165512E-4</v>
      </c>
      <c r="AO55" s="26">
        <v>9.6234473629021951E-4</v>
      </c>
      <c r="AP55" s="26">
        <v>9.554380248060413E-4</v>
      </c>
      <c r="AQ55" s="26">
        <v>7.1137941073603865E-4</v>
      </c>
      <c r="AR55" s="26">
        <v>8.3839839739933964E-4</v>
      </c>
      <c r="AS55" s="26">
        <v>1.379798872069833E-3</v>
      </c>
      <c r="AT55" s="26">
        <v>1.106488017712526E-3</v>
      </c>
      <c r="AU55" s="26">
        <v>1.7129494661833411E-3</v>
      </c>
      <c r="AV55" s="26">
        <v>5.5222613926668592E-4</v>
      </c>
      <c r="AW55" s="26">
        <v>2.4553825527073549E-4</v>
      </c>
      <c r="AX55" s="26">
        <v>6.2291639514821639E-4</v>
      </c>
      <c r="AY55" s="26">
        <v>1.5628534214444947E-3</v>
      </c>
      <c r="AZ55" s="26">
        <v>1.1199170558797043E-3</v>
      </c>
      <c r="BA55" s="26">
        <v>1.1402117632269312E-3</v>
      </c>
      <c r="BB55" s="26">
        <v>1.001050049301542</v>
      </c>
      <c r="BC55" s="26">
        <v>1.3283459451951332E-3</v>
      </c>
      <c r="BD55" s="26">
        <v>0</v>
      </c>
      <c r="BE55" s="26">
        <v>7.5632004843400225E-4</v>
      </c>
      <c r="BF55" s="26">
        <v>8.9107278610440165E-4</v>
      </c>
      <c r="BG55" s="26">
        <v>1.1079019942835324E-3</v>
      </c>
    </row>
    <row r="56" spans="1:62" x14ac:dyDescent="0.15">
      <c r="A56" s="5" t="s">
        <v>54</v>
      </c>
      <c r="B56" t="s">
        <v>110</v>
      </c>
      <c r="C56" s="14">
        <f t="shared" si="1"/>
        <v>52</v>
      </c>
      <c r="D56" s="26">
        <v>3.4376997317040739E-3</v>
      </c>
      <c r="E56" s="26">
        <v>4.5449136791553772E-3</v>
      </c>
      <c r="F56" s="26">
        <v>1.9017196225227996E-2</v>
      </c>
      <c r="G56" s="26">
        <v>4.9960249688214085E-3</v>
      </c>
      <c r="H56" s="26">
        <v>6.5103478166364083E-3</v>
      </c>
      <c r="I56" s="26">
        <v>7.4429828582120655E-3</v>
      </c>
      <c r="J56" s="26">
        <v>4.9014066413349839E-3</v>
      </c>
      <c r="K56" s="26">
        <v>5.6941152819297838E-3</v>
      </c>
      <c r="L56" s="26">
        <v>7.1584879444465616E-3</v>
      </c>
      <c r="M56" s="26">
        <v>7.4145031535824994E-3</v>
      </c>
      <c r="N56" s="26">
        <v>4.2042389004578818E-3</v>
      </c>
      <c r="O56" s="26">
        <v>5.3322803747364103E-3</v>
      </c>
      <c r="P56" s="26">
        <v>5.199776971487477E-3</v>
      </c>
      <c r="Q56" s="26">
        <v>1.0286192198362513E-2</v>
      </c>
      <c r="R56" s="26">
        <v>4.2816063121910086E-3</v>
      </c>
      <c r="S56" s="26">
        <v>8.1009923720758055E-3</v>
      </c>
      <c r="T56" s="26">
        <v>6.0505087925701645E-3</v>
      </c>
      <c r="U56" s="26">
        <v>6.3665562212589259E-3</v>
      </c>
      <c r="V56" s="26">
        <v>7.0339193974213428E-3</v>
      </c>
      <c r="W56" s="26">
        <v>6.3898735875202659E-3</v>
      </c>
      <c r="X56" s="26">
        <v>5.4167854679183225E-3</v>
      </c>
      <c r="Y56" s="26">
        <v>8.4085427457326802E-3</v>
      </c>
      <c r="Z56" s="26">
        <v>6.4302459459014763E-3</v>
      </c>
      <c r="AA56" s="26">
        <v>7.9465635913750915E-3</v>
      </c>
      <c r="AB56" s="26">
        <v>6.9156286920513087E-3</v>
      </c>
      <c r="AC56" s="26">
        <v>5.1538678208085777E-3</v>
      </c>
      <c r="AD56" s="26">
        <v>5.8979816253013125E-3</v>
      </c>
      <c r="AE56" s="26">
        <v>4.8023763451662494E-3</v>
      </c>
      <c r="AF56" s="26">
        <v>6.045054722998819E-3</v>
      </c>
      <c r="AG56" s="26">
        <v>6.223368682763737E-3</v>
      </c>
      <c r="AH56" s="26">
        <v>8.5929277159544227E-3</v>
      </c>
      <c r="AI56" s="26">
        <v>8.4795195018358884E-3</v>
      </c>
      <c r="AJ56" s="26">
        <v>8.7699884114919857E-3</v>
      </c>
      <c r="AK56" s="26">
        <v>4.0121968389306255E-3</v>
      </c>
      <c r="AL56" s="26">
        <v>8.2174680765625899E-3</v>
      </c>
      <c r="AM56" s="26">
        <v>7.7181195511418317E-3</v>
      </c>
      <c r="AN56" s="26">
        <v>6.2875938745665105E-3</v>
      </c>
      <c r="AO56" s="26">
        <v>5.5865611590059702E-3</v>
      </c>
      <c r="AP56" s="26">
        <v>5.7073744250845052E-3</v>
      </c>
      <c r="AQ56" s="26">
        <v>5.646692229661414E-3</v>
      </c>
      <c r="AR56" s="26">
        <v>5.4019999640972849E-3</v>
      </c>
      <c r="AS56" s="26">
        <v>8.5716440199403443E-3</v>
      </c>
      <c r="AT56" s="26">
        <v>6.1158755090458929E-3</v>
      </c>
      <c r="AU56" s="26">
        <v>1.2358216282535146E-2</v>
      </c>
      <c r="AV56" s="26">
        <v>5.8545143952585523E-3</v>
      </c>
      <c r="AW56" s="26">
        <v>1.2383317090962807E-3</v>
      </c>
      <c r="AX56" s="26">
        <v>3.1355537630210744E-3</v>
      </c>
      <c r="AY56" s="26">
        <v>1.1347619191860751E-2</v>
      </c>
      <c r="AZ56" s="26">
        <v>9.6251992646482001E-3</v>
      </c>
      <c r="BA56" s="26">
        <v>6.4620277338166675E-3</v>
      </c>
      <c r="BB56" s="26">
        <v>9.5370498038504746E-3</v>
      </c>
      <c r="BC56" s="26">
        <v>1.0116416596795053</v>
      </c>
      <c r="BD56" s="26">
        <v>0</v>
      </c>
      <c r="BE56" s="26">
        <v>3.4288988908145481E-3</v>
      </c>
      <c r="BF56" s="26">
        <v>1.3866060391606943E-2</v>
      </c>
      <c r="BG56" s="26">
        <v>5.7527174388230292E-3</v>
      </c>
    </row>
    <row r="57" spans="1:62" x14ac:dyDescent="0.15">
      <c r="A57" s="5">
        <v>1107</v>
      </c>
      <c r="B57" t="s">
        <v>111</v>
      </c>
      <c r="C57" s="14">
        <f t="shared" si="1"/>
        <v>53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0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6">
        <v>0</v>
      </c>
      <c r="AC57" s="26">
        <v>0</v>
      </c>
      <c r="AD57" s="26">
        <v>0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  <c r="AJ57" s="26">
        <v>0</v>
      </c>
      <c r="AK57" s="26">
        <v>0</v>
      </c>
      <c r="AL57" s="26">
        <v>0</v>
      </c>
      <c r="AM57" s="26">
        <v>0</v>
      </c>
      <c r="AN57" s="26">
        <v>0</v>
      </c>
      <c r="AO57" s="26">
        <v>0</v>
      </c>
      <c r="AP57" s="26">
        <v>0</v>
      </c>
      <c r="AQ57" s="26">
        <v>0</v>
      </c>
      <c r="AR57" s="26">
        <v>0</v>
      </c>
      <c r="AS57" s="26">
        <v>0</v>
      </c>
      <c r="AT57" s="26">
        <v>0</v>
      </c>
      <c r="AU57" s="26">
        <v>0</v>
      </c>
      <c r="AV57" s="26">
        <v>0</v>
      </c>
      <c r="AW57" s="26">
        <v>0</v>
      </c>
      <c r="AX57" s="26">
        <v>0</v>
      </c>
      <c r="AY57" s="26">
        <v>0</v>
      </c>
      <c r="AZ57" s="26">
        <v>0</v>
      </c>
      <c r="BA57" s="26">
        <v>0</v>
      </c>
      <c r="BB57" s="26">
        <v>0</v>
      </c>
      <c r="BC57" s="26">
        <v>0</v>
      </c>
      <c r="BD57" s="26">
        <v>1</v>
      </c>
      <c r="BE57" s="26">
        <v>0</v>
      </c>
      <c r="BF57" s="26">
        <v>0</v>
      </c>
      <c r="BG57" s="26">
        <v>0</v>
      </c>
    </row>
    <row r="58" spans="1:62" x14ac:dyDescent="0.15">
      <c r="A58" s="5" t="s">
        <v>55</v>
      </c>
      <c r="B58" t="s">
        <v>112</v>
      </c>
      <c r="C58" s="14">
        <f t="shared" si="1"/>
        <v>54</v>
      </c>
      <c r="D58" s="26">
        <v>3.6764179292148134E-5</v>
      </c>
      <c r="E58" s="26">
        <v>5.9848236524398598E-5</v>
      </c>
      <c r="F58" s="26">
        <v>2.8346714595049212E-4</v>
      </c>
      <c r="G58" s="26">
        <v>9.4628252327935079E-5</v>
      </c>
      <c r="H58" s="26">
        <v>8.7610438003964231E-5</v>
      </c>
      <c r="I58" s="26">
        <v>1.1151621114512543E-4</v>
      </c>
      <c r="J58" s="26">
        <v>1.0163109452945837E-4</v>
      </c>
      <c r="K58" s="26">
        <v>8.9425209235119457E-5</v>
      </c>
      <c r="L58" s="26">
        <v>7.1484772102814323E-5</v>
      </c>
      <c r="M58" s="26">
        <v>7.9698229613336775E-5</v>
      </c>
      <c r="N58" s="26">
        <v>5.1243951174719755E-5</v>
      </c>
      <c r="O58" s="26">
        <v>8.436542507579475E-5</v>
      </c>
      <c r="P58" s="26">
        <v>1.617450906531448E-4</v>
      </c>
      <c r="Q58" s="26">
        <v>1.5770112204608185E-4</v>
      </c>
      <c r="R58" s="26">
        <v>5.6170071725187556E-5</v>
      </c>
      <c r="S58" s="26">
        <v>1.0734626292212554E-4</v>
      </c>
      <c r="T58" s="26">
        <v>9.8877801117757956E-5</v>
      </c>
      <c r="U58" s="26">
        <v>1.9284857491260097E-4</v>
      </c>
      <c r="V58" s="26">
        <v>1.2414818633249786E-4</v>
      </c>
      <c r="W58" s="26">
        <v>1.51192858915951E-4</v>
      </c>
      <c r="X58" s="26">
        <v>1.021248390178278E-4</v>
      </c>
      <c r="Y58" s="26">
        <v>1.1804551198522963E-4</v>
      </c>
      <c r="Z58" s="26">
        <v>8.4100111470426949E-5</v>
      </c>
      <c r="AA58" s="26">
        <v>1.3068543875849247E-4</v>
      </c>
      <c r="AB58" s="26">
        <v>9.4448196321227193E-5</v>
      </c>
      <c r="AC58" s="26">
        <v>7.0611015318090118E-5</v>
      </c>
      <c r="AD58" s="26">
        <v>7.3936975260303442E-5</v>
      </c>
      <c r="AE58" s="26">
        <v>6.4071743082187312E-5</v>
      </c>
      <c r="AF58" s="26">
        <v>7.0650252592155291E-5</v>
      </c>
      <c r="AG58" s="26">
        <v>1.1051393444444283E-4</v>
      </c>
      <c r="AH58" s="26">
        <v>1.9303155580863003E-4</v>
      </c>
      <c r="AI58" s="26">
        <v>9.6302432306756908E-5</v>
      </c>
      <c r="AJ58" s="26">
        <v>1.3196549174670361E-4</v>
      </c>
      <c r="AK58" s="26">
        <v>5.892085928552629E-5</v>
      </c>
      <c r="AL58" s="26">
        <v>1.4491932915048432E-4</v>
      </c>
      <c r="AM58" s="26">
        <v>1.4410837633359094E-4</v>
      </c>
      <c r="AN58" s="26">
        <v>9.03931073009888E-5</v>
      </c>
      <c r="AO58" s="26">
        <v>1.2046152744670884E-4</v>
      </c>
      <c r="AP58" s="26">
        <v>5.9259177336141244E-5</v>
      </c>
      <c r="AQ58" s="26">
        <v>1.4402579845369923E-4</v>
      </c>
      <c r="AR58" s="26">
        <v>7.618263201549461E-5</v>
      </c>
      <c r="AS58" s="26">
        <v>1.3111020832518348E-4</v>
      </c>
      <c r="AT58" s="26">
        <v>1.2182076000502838E-4</v>
      </c>
      <c r="AU58" s="26">
        <v>2.3360158842820436E-4</v>
      </c>
      <c r="AV58" s="26">
        <v>1.6735091933852295E-4</v>
      </c>
      <c r="AW58" s="26">
        <v>3.7141460111956187E-5</v>
      </c>
      <c r="AX58" s="26">
        <v>2.8529968210525613E-5</v>
      </c>
      <c r="AY58" s="26">
        <v>7.2166179492265804E-5</v>
      </c>
      <c r="AZ58" s="26">
        <v>1.408378329937129E-4</v>
      </c>
      <c r="BA58" s="26">
        <v>1.7126025757274694E-4</v>
      </c>
      <c r="BB58" s="26">
        <v>2.0205582624062781E-4</v>
      </c>
      <c r="BC58" s="26">
        <v>1.6010904515483738E-4</v>
      </c>
      <c r="BD58" s="26">
        <v>0</v>
      </c>
      <c r="BE58" s="26">
        <v>1.0000952570420401</v>
      </c>
      <c r="BF58" s="26">
        <v>2.4776010722588841E-4</v>
      </c>
      <c r="BG58" s="26">
        <v>1.4194345187839211E-4</v>
      </c>
    </row>
    <row r="59" spans="1:62" x14ac:dyDescent="0.15">
      <c r="A59" s="5" t="s">
        <v>56</v>
      </c>
      <c r="B59" t="s">
        <v>113</v>
      </c>
      <c r="C59" s="14">
        <f t="shared" si="1"/>
        <v>55</v>
      </c>
      <c r="D59" s="26">
        <v>5.4140955017769707E-7</v>
      </c>
      <c r="E59" s="26">
        <v>1.7910271668777093E-6</v>
      </c>
      <c r="F59" s="26">
        <v>2.7063956675785516E-6</v>
      </c>
      <c r="G59" s="26">
        <v>9.8990261412716738E-7</v>
      </c>
      <c r="H59" s="26">
        <v>9.2277115677610374E-7</v>
      </c>
      <c r="I59" s="26">
        <v>1.3446818803253612E-6</v>
      </c>
      <c r="J59" s="26">
        <v>1.1775027023878276E-6</v>
      </c>
      <c r="K59" s="26">
        <v>1.0158389353097207E-6</v>
      </c>
      <c r="L59" s="26">
        <v>7.5444596691205703E-7</v>
      </c>
      <c r="M59" s="26">
        <v>8.908372072940877E-7</v>
      </c>
      <c r="N59" s="26">
        <v>5.7130474646798623E-7</v>
      </c>
      <c r="O59" s="26">
        <v>9.2143106602858812E-7</v>
      </c>
      <c r="P59" s="26">
        <v>1.7629330796463515E-6</v>
      </c>
      <c r="Q59" s="26">
        <v>1.5698291549841215E-6</v>
      </c>
      <c r="R59" s="26">
        <v>6.9276831842616971E-7</v>
      </c>
      <c r="S59" s="26">
        <v>1.1159178719779818E-6</v>
      </c>
      <c r="T59" s="26">
        <v>1.080610485058468E-6</v>
      </c>
      <c r="U59" s="26">
        <v>3.7984649196551805E-6</v>
      </c>
      <c r="V59" s="26">
        <v>1.4324146614409837E-6</v>
      </c>
      <c r="W59" s="26">
        <v>1.7661131996013236E-6</v>
      </c>
      <c r="X59" s="26">
        <v>1.1272232097127122E-6</v>
      </c>
      <c r="Y59" s="26">
        <v>1.3113863061562748E-6</v>
      </c>
      <c r="Z59" s="26">
        <v>9.0231920187128044E-7</v>
      </c>
      <c r="AA59" s="26">
        <v>1.4292528675629648E-6</v>
      </c>
      <c r="AB59" s="26">
        <v>1.0247096980096121E-6</v>
      </c>
      <c r="AC59" s="26">
        <v>7.5448394769624154E-7</v>
      </c>
      <c r="AD59" s="26">
        <v>7.7688081792861313E-7</v>
      </c>
      <c r="AE59" s="26">
        <v>6.8493592040592917E-7</v>
      </c>
      <c r="AF59" s="26">
        <v>7.4828497372566807E-7</v>
      </c>
      <c r="AG59" s="26">
        <v>1.235812557116805E-6</v>
      </c>
      <c r="AH59" s="26">
        <v>2.2519183806121606E-6</v>
      </c>
      <c r="AI59" s="26">
        <v>1.0528283705547599E-6</v>
      </c>
      <c r="AJ59" s="26">
        <v>1.4983639344561831E-6</v>
      </c>
      <c r="AK59" s="26">
        <v>7.1356699894458326E-7</v>
      </c>
      <c r="AL59" s="26">
        <v>1.6544587150434941E-6</v>
      </c>
      <c r="AM59" s="26">
        <v>1.6524854689200263E-6</v>
      </c>
      <c r="AN59" s="26">
        <v>1.0021969400054348E-6</v>
      </c>
      <c r="AO59" s="26">
        <v>1.3497238926181587E-6</v>
      </c>
      <c r="AP59" s="26">
        <v>6.3087746174815789E-7</v>
      </c>
      <c r="AQ59" s="26">
        <v>1.6350837288200184E-6</v>
      </c>
      <c r="AR59" s="26">
        <v>8.4613533222692096E-7</v>
      </c>
      <c r="AS59" s="26">
        <v>1.3957012884438102E-6</v>
      </c>
      <c r="AT59" s="26">
        <v>1.332132819924962E-6</v>
      </c>
      <c r="AU59" s="26">
        <v>2.5372006062570795E-6</v>
      </c>
      <c r="AV59" s="26">
        <v>1.8441672043598369E-6</v>
      </c>
      <c r="AW59" s="26">
        <v>4.1148047496004075E-7</v>
      </c>
      <c r="AX59" s="26">
        <v>2.773300121795955E-7</v>
      </c>
      <c r="AY59" s="26">
        <v>7.6681993291131671E-7</v>
      </c>
      <c r="AZ59" s="26">
        <v>1.386707160384768E-6</v>
      </c>
      <c r="BA59" s="26">
        <v>1.9371224088947946E-6</v>
      </c>
      <c r="BB59" s="26">
        <v>3.6844306991741592E-6</v>
      </c>
      <c r="BC59" s="26">
        <v>1.75840608464449E-6</v>
      </c>
      <c r="BD59" s="26">
        <v>0</v>
      </c>
      <c r="BE59" s="26">
        <v>1.0775543603218142E-6</v>
      </c>
      <c r="BF59" s="26">
        <v>1.0000056154959347</v>
      </c>
      <c r="BG59" s="26">
        <v>1.6495736721771449E-6</v>
      </c>
    </row>
    <row r="60" spans="1:62" x14ac:dyDescent="0.15">
      <c r="A60" s="5" t="s">
        <v>57</v>
      </c>
      <c r="B60" t="s">
        <v>114</v>
      </c>
      <c r="C60" s="14">
        <f t="shared" si="1"/>
        <v>56</v>
      </c>
      <c r="D60" s="26">
        <v>1.8190049833234942E-3</v>
      </c>
      <c r="E60" s="26">
        <v>2.010770444667704E-3</v>
      </c>
      <c r="F60" s="26">
        <v>7.4976579255953361E-3</v>
      </c>
      <c r="G60" s="26">
        <v>4.3559845991838521E-3</v>
      </c>
      <c r="H60" s="26">
        <v>4.749430511730126E-3</v>
      </c>
      <c r="I60" s="26">
        <v>4.0974488625805782E-3</v>
      </c>
      <c r="J60" s="26">
        <v>3.8523822035058863E-3</v>
      </c>
      <c r="K60" s="26">
        <v>3.9139292699225028E-3</v>
      </c>
      <c r="L60" s="26">
        <v>2.8203439233204139E-3</v>
      </c>
      <c r="M60" s="26">
        <v>3.2548434369554279E-3</v>
      </c>
      <c r="N60" s="26">
        <v>2.8369238721622642E-3</v>
      </c>
      <c r="O60" s="26">
        <v>4.5881576200861324E-3</v>
      </c>
      <c r="P60" s="26">
        <v>4.9573625892740825E-3</v>
      </c>
      <c r="Q60" s="26">
        <v>4.3761871958968024E-3</v>
      </c>
      <c r="R60" s="26">
        <v>2.3338058921121832E-3</v>
      </c>
      <c r="S60" s="26">
        <v>4.7983163164440051E-3</v>
      </c>
      <c r="T60" s="26">
        <v>5.1622419717875408E-3</v>
      </c>
      <c r="U60" s="26">
        <v>4.9582051376227919E-3</v>
      </c>
      <c r="V60" s="26">
        <v>4.287503700282148E-3</v>
      </c>
      <c r="W60" s="26">
        <v>4.5367529880292615E-3</v>
      </c>
      <c r="X60" s="26">
        <v>3.8218085778058096E-3</v>
      </c>
      <c r="Y60" s="26">
        <v>4.9411747409911196E-3</v>
      </c>
      <c r="Z60" s="26">
        <v>3.8497372385181057E-3</v>
      </c>
      <c r="AA60" s="26">
        <v>6.0790548527482205E-3</v>
      </c>
      <c r="AB60" s="26">
        <v>4.5135350665335685E-3</v>
      </c>
      <c r="AC60" s="26">
        <v>4.4927753788275744E-3</v>
      </c>
      <c r="AD60" s="26">
        <v>5.4177468305310617E-3</v>
      </c>
      <c r="AE60" s="26">
        <v>3.3482491772850605E-3</v>
      </c>
      <c r="AF60" s="26">
        <v>3.3254172121649217E-3</v>
      </c>
      <c r="AG60" s="26">
        <v>3.9764033835640936E-3</v>
      </c>
      <c r="AH60" s="26">
        <v>4.7459984459087452E-3</v>
      </c>
      <c r="AI60" s="26">
        <v>3.8909974075001879E-3</v>
      </c>
      <c r="AJ60" s="26">
        <v>4.125084051537253E-3</v>
      </c>
      <c r="AK60" s="26">
        <v>2.3710288361038696E-3</v>
      </c>
      <c r="AL60" s="26">
        <v>4.8114795099826963E-3</v>
      </c>
      <c r="AM60" s="26">
        <v>4.6336793266426313E-3</v>
      </c>
      <c r="AN60" s="26">
        <v>3.6540187389948594E-3</v>
      </c>
      <c r="AO60" s="26">
        <v>3.7855212541181155E-3</v>
      </c>
      <c r="AP60" s="26">
        <v>2.7240962364052474E-3</v>
      </c>
      <c r="AQ60" s="26">
        <v>8.2201869043055844E-3</v>
      </c>
      <c r="AR60" s="26">
        <v>2.5104499707537514E-3</v>
      </c>
      <c r="AS60" s="26">
        <v>3.6829522857472715E-3</v>
      </c>
      <c r="AT60" s="26">
        <v>4.3763911428908106E-3</v>
      </c>
      <c r="AU60" s="26">
        <v>5.3877155114756686E-3</v>
      </c>
      <c r="AV60" s="26">
        <v>3.6685315105863029E-3</v>
      </c>
      <c r="AW60" s="26">
        <v>7.8355029365566504E-4</v>
      </c>
      <c r="AX60" s="26">
        <v>1.0808586783664386E-3</v>
      </c>
      <c r="AY60" s="26">
        <v>2.7486078013502116E-3</v>
      </c>
      <c r="AZ60" s="26">
        <v>4.7565621472442088E-3</v>
      </c>
      <c r="BA60" s="26">
        <v>3.7151032039541335E-3</v>
      </c>
      <c r="BB60" s="26">
        <v>4.7384418065575945E-3</v>
      </c>
      <c r="BC60" s="26">
        <v>5.1835941888850393E-3</v>
      </c>
      <c r="BD60" s="26">
        <v>0</v>
      </c>
      <c r="BE60" s="26">
        <v>2.7708333653729609E-3</v>
      </c>
      <c r="BF60" s="26">
        <v>5.3355219753110535E-3</v>
      </c>
      <c r="BG60" s="26">
        <v>1.0032793315635831</v>
      </c>
    </row>
    <row r="61" spans="1:62" x14ac:dyDescent="0.15">
      <c r="B61" t="s">
        <v>127</v>
      </c>
      <c r="C61" s="14">
        <f t="shared" si="1"/>
        <v>57</v>
      </c>
      <c r="D61" s="22">
        <f>SUM(D5:D60)</f>
        <v>1.647702326640814</v>
      </c>
      <c r="E61" s="22">
        <f t="shared" ref="E61:BG61" si="2">SUM(E5:E60)</f>
        <v>1.8829365204805291</v>
      </c>
      <c r="F61" s="22">
        <f t="shared" si="2"/>
        <v>1.9064246975865555</v>
      </c>
      <c r="G61" s="22">
        <f t="shared" si="2"/>
        <v>1.7785024324225978</v>
      </c>
      <c r="H61" s="22">
        <f t="shared" si="2"/>
        <v>1.9633720530654877</v>
      </c>
      <c r="I61" s="22">
        <f t="shared" si="2"/>
        <v>2.4023854114115948</v>
      </c>
      <c r="J61" s="22">
        <f t="shared" si="2"/>
        <v>2.1900995258683063</v>
      </c>
      <c r="K61" s="22">
        <f t="shared" si="2"/>
        <v>1.9422337895247739</v>
      </c>
      <c r="L61" s="22">
        <f t="shared" si="2"/>
        <v>1.8724030079026812</v>
      </c>
      <c r="M61" s="22">
        <f t="shared" si="2"/>
        <v>2.0552280135523366</v>
      </c>
      <c r="N61" s="22">
        <f t="shared" si="2"/>
        <v>1.9503298520088561</v>
      </c>
      <c r="O61" s="22">
        <f t="shared" si="2"/>
        <v>2.0987211795229315</v>
      </c>
      <c r="P61" s="22">
        <f t="shared" si="2"/>
        <v>1.7525374140575181</v>
      </c>
      <c r="Q61" s="22">
        <f t="shared" si="2"/>
        <v>2.189587401880245</v>
      </c>
      <c r="R61" s="22">
        <f t="shared" si="2"/>
        <v>2.0798877751176548</v>
      </c>
      <c r="S61" s="22">
        <f t="shared" si="2"/>
        <v>2.1651955321872123</v>
      </c>
      <c r="T61" s="22">
        <f t="shared" si="2"/>
        <v>2.2020962863367215</v>
      </c>
      <c r="U61" s="22">
        <f t="shared" si="2"/>
        <v>1.760547460889609</v>
      </c>
      <c r="V61" s="22">
        <f t="shared" si="2"/>
        <v>2.2595927805978158</v>
      </c>
      <c r="W61" s="22">
        <f t="shared" si="2"/>
        <v>2.0500958784040941</v>
      </c>
      <c r="X61" s="22">
        <f t="shared" si="2"/>
        <v>1.965092553526206</v>
      </c>
      <c r="Y61" s="22">
        <f t="shared" si="2"/>
        <v>2.0548995749519494</v>
      </c>
      <c r="Z61" s="22">
        <f t="shared" si="2"/>
        <v>2.0116753129233955</v>
      </c>
      <c r="AA61" s="22">
        <f t="shared" si="2"/>
        <v>2.0695641225543957</v>
      </c>
      <c r="AB61" s="22">
        <f t="shared" si="2"/>
        <v>1.9316017093798776</v>
      </c>
      <c r="AC61" s="22">
        <f t="shared" si="2"/>
        <v>1.9862347704178609</v>
      </c>
      <c r="AD61" s="22">
        <f t="shared" si="2"/>
        <v>2.1382936140817144</v>
      </c>
      <c r="AE61" s="22">
        <f t="shared" si="2"/>
        <v>1.8801798214867533</v>
      </c>
      <c r="AF61" s="22">
        <f t="shared" si="2"/>
        <v>2.0472152944369362</v>
      </c>
      <c r="AG61" s="22">
        <f t="shared" si="2"/>
        <v>2.1333668413224283</v>
      </c>
      <c r="AH61" s="22">
        <f t="shared" si="2"/>
        <v>2.0074964143673308</v>
      </c>
      <c r="AI61" s="22">
        <f t="shared" si="2"/>
        <v>2.0375336839600791</v>
      </c>
      <c r="AJ61" s="22">
        <f t="shared" si="2"/>
        <v>2.1045020814031079</v>
      </c>
      <c r="AK61" s="22">
        <f t="shared" si="2"/>
        <v>1.6167749160060556</v>
      </c>
      <c r="AL61" s="22">
        <f t="shared" si="2"/>
        <v>2.3930398578763112</v>
      </c>
      <c r="AM61" s="22">
        <f t="shared" si="2"/>
        <v>2.3552485350988532</v>
      </c>
      <c r="AN61" s="22">
        <f t="shared" si="2"/>
        <v>2.1358330562884746</v>
      </c>
      <c r="AO61" s="22">
        <f t="shared" si="2"/>
        <v>2.1016492184495843</v>
      </c>
      <c r="AP61" s="22">
        <f t="shared" si="2"/>
        <v>1.9005379911189129</v>
      </c>
      <c r="AQ61" s="22">
        <f t="shared" si="2"/>
        <v>1.7031688119164334</v>
      </c>
      <c r="AR61" s="22">
        <f t="shared" si="2"/>
        <v>1.7727914794810611</v>
      </c>
      <c r="AS61" s="22">
        <f t="shared" si="2"/>
        <v>1.4279764222297602</v>
      </c>
      <c r="AT61" s="22">
        <f t="shared" si="2"/>
        <v>1.7914526213140729</v>
      </c>
      <c r="AU61" s="22">
        <f t="shared" si="2"/>
        <v>1.7277485160680042</v>
      </c>
      <c r="AV61" s="22">
        <f t="shared" si="2"/>
        <v>1.4920425195126443</v>
      </c>
      <c r="AW61" s="22">
        <f t="shared" si="2"/>
        <v>1.1191199564512391</v>
      </c>
      <c r="AX61" s="22">
        <f t="shared" si="2"/>
        <v>1.3798518062396079</v>
      </c>
      <c r="AY61" s="22">
        <f t="shared" si="2"/>
        <v>1.9342921785284519</v>
      </c>
      <c r="AZ61" s="22">
        <f t="shared" si="2"/>
        <v>1.5775774445544029</v>
      </c>
      <c r="BA61" s="22">
        <f t="shared" si="2"/>
        <v>1.5037952310174894</v>
      </c>
      <c r="BB61" s="22">
        <f t="shared" si="2"/>
        <v>1.6491197352807148</v>
      </c>
      <c r="BC61" s="22">
        <f t="shared" si="2"/>
        <v>1.7180832587159707</v>
      </c>
      <c r="BD61" s="22">
        <f>SUM(BD5:BD60)</f>
        <v>1</v>
      </c>
      <c r="BE61" s="22">
        <f t="shared" si="2"/>
        <v>1.361899462956575</v>
      </c>
      <c r="BF61" s="22">
        <f t="shared" si="2"/>
        <v>1.5588723782632374</v>
      </c>
      <c r="BG61" s="22">
        <f t="shared" si="2"/>
        <v>1.5033719987252567</v>
      </c>
      <c r="BI61" s="22">
        <f>MIN(D61:BG61)</f>
        <v>1</v>
      </c>
      <c r="BJ61" s="22">
        <f>MAX(D61:BG61)</f>
        <v>2.4023854114115948</v>
      </c>
    </row>
  </sheetData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102"/>
  <sheetViews>
    <sheetView zoomScale="110" zoomScaleNormal="110" workbookViewId="0">
      <pane xSplit="3" ySplit="4" topLeftCell="BL5" activePane="bottomRight" state="frozen"/>
      <selection pane="topRight" activeCell="D1" sqref="D1"/>
      <selection pane="bottomLeft" activeCell="A5" sqref="A5"/>
      <selection pane="bottomRight" activeCell="B69" sqref="B69:BQ92"/>
    </sheetView>
  </sheetViews>
  <sheetFormatPr baseColWidth="10" defaultColWidth="8.83203125" defaultRowHeight="13" x14ac:dyDescent="0.15"/>
  <cols>
    <col min="2" max="2" width="31.33203125" customWidth="1"/>
    <col min="3" max="3" width="6" customWidth="1"/>
    <col min="4" max="4" width="10.33203125" customWidth="1"/>
    <col min="5" max="5" width="12.83203125" customWidth="1"/>
    <col min="6" max="16" width="13.83203125" bestFit="1" customWidth="1"/>
    <col min="17" max="17" width="14" bestFit="1" customWidth="1"/>
    <col min="18" max="46" width="13.83203125" bestFit="1" customWidth="1"/>
    <col min="47" max="59" width="10.6640625" customWidth="1"/>
    <col min="60" max="60" width="10.1640625" bestFit="1" customWidth="1"/>
    <col min="61" max="61" width="12.83203125" bestFit="1" customWidth="1"/>
    <col min="62" max="63" width="10.1640625" bestFit="1" customWidth="1"/>
    <col min="64" max="64" width="9" customWidth="1"/>
    <col min="65" max="66" width="10.1640625" bestFit="1" customWidth="1"/>
    <col min="67" max="68" width="11.1640625" bestFit="1" customWidth="1"/>
    <col min="69" max="69" width="14.83203125" customWidth="1"/>
  </cols>
  <sheetData>
    <row r="1" spans="1:88" x14ac:dyDescent="0.15">
      <c r="A1" s="1" t="s">
        <v>0</v>
      </c>
      <c r="B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4"/>
      <c r="BK1" s="3"/>
      <c r="BM1" s="3"/>
      <c r="BN1" s="3"/>
      <c r="BO1" s="3"/>
      <c r="BP1" s="3"/>
    </row>
    <row r="2" spans="1:88" x14ac:dyDescent="0.15">
      <c r="A2" s="1" t="s">
        <v>2</v>
      </c>
      <c r="B2" s="2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>
        <v>1107</v>
      </c>
      <c r="BE2" s="5" t="s">
        <v>55</v>
      </c>
      <c r="BF2" s="5" t="s">
        <v>56</v>
      </c>
      <c r="BG2" s="5" t="s">
        <v>57</v>
      </c>
      <c r="BH2" s="1"/>
      <c r="BI2" s="1"/>
      <c r="BJ2" s="6"/>
      <c r="BK2" s="2"/>
      <c r="BL2" s="7"/>
      <c r="BM2" s="1"/>
      <c r="BN2" s="1"/>
      <c r="BO2" s="8"/>
      <c r="BP2" s="1"/>
      <c r="BQ2" s="1"/>
    </row>
    <row r="3" spans="1:88" ht="73.5" customHeight="1" x14ac:dyDescent="0.15">
      <c r="A3" s="1" t="s">
        <v>58</v>
      </c>
      <c r="B3" s="2" t="s">
        <v>58</v>
      </c>
      <c r="D3" s="9" t="s">
        <v>59</v>
      </c>
      <c r="E3" s="9" t="s">
        <v>60</v>
      </c>
      <c r="F3" s="9" t="s">
        <v>61</v>
      </c>
      <c r="G3" s="9" t="s">
        <v>62</v>
      </c>
      <c r="H3" s="9" t="s">
        <v>63</v>
      </c>
      <c r="I3" s="9" t="s">
        <v>64</v>
      </c>
      <c r="J3" s="9" t="s">
        <v>65</v>
      </c>
      <c r="K3" s="9" t="s">
        <v>66</v>
      </c>
      <c r="L3" s="9" t="s">
        <v>67</v>
      </c>
      <c r="M3" s="9" t="s">
        <v>68</v>
      </c>
      <c r="N3" s="9" t="s">
        <v>69</v>
      </c>
      <c r="O3" s="9" t="s">
        <v>70</v>
      </c>
      <c r="P3" s="9" t="s">
        <v>71</v>
      </c>
      <c r="Q3" s="9" t="s">
        <v>72</v>
      </c>
      <c r="R3" s="9" t="s">
        <v>73</v>
      </c>
      <c r="S3" s="9" t="s">
        <v>74</v>
      </c>
      <c r="T3" s="9" t="s">
        <v>75</v>
      </c>
      <c r="U3" s="9" t="s">
        <v>76</v>
      </c>
      <c r="V3" s="9" t="s">
        <v>77</v>
      </c>
      <c r="W3" s="9" t="s">
        <v>78</v>
      </c>
      <c r="X3" s="9" t="s">
        <v>79</v>
      </c>
      <c r="Y3" s="9" t="s">
        <v>80</v>
      </c>
      <c r="Z3" s="9" t="s">
        <v>81</v>
      </c>
      <c r="AA3" s="9" t="s">
        <v>82</v>
      </c>
      <c r="AB3" s="9" t="s">
        <v>83</v>
      </c>
      <c r="AC3" s="9" t="s">
        <v>84</v>
      </c>
      <c r="AD3" s="9" t="s">
        <v>85</v>
      </c>
      <c r="AE3" s="9" t="s">
        <v>86</v>
      </c>
      <c r="AF3" s="9" t="s">
        <v>87</v>
      </c>
      <c r="AG3" s="9" t="s">
        <v>88</v>
      </c>
      <c r="AH3" s="9" t="s">
        <v>89</v>
      </c>
      <c r="AI3" s="9" t="s">
        <v>90</v>
      </c>
      <c r="AJ3" s="9" t="s">
        <v>91</v>
      </c>
      <c r="AK3" s="9" t="s">
        <v>92</v>
      </c>
      <c r="AL3" s="9" t="s">
        <v>93</v>
      </c>
      <c r="AM3" s="9" t="s">
        <v>94</v>
      </c>
      <c r="AN3" s="9" t="s">
        <v>95</v>
      </c>
      <c r="AO3" s="9" t="s">
        <v>96</v>
      </c>
      <c r="AP3" s="9" t="s">
        <v>97</v>
      </c>
      <c r="AQ3" s="9" t="s">
        <v>98</v>
      </c>
      <c r="AR3" s="9" t="s">
        <v>99</v>
      </c>
      <c r="AS3" s="9" t="s">
        <v>100</v>
      </c>
      <c r="AT3" s="9" t="s">
        <v>101</v>
      </c>
      <c r="AU3" s="9" t="s">
        <v>102</v>
      </c>
      <c r="AV3" s="9" t="s">
        <v>103</v>
      </c>
      <c r="AW3" s="9" t="s">
        <v>104</v>
      </c>
      <c r="AX3" s="9" t="s">
        <v>105</v>
      </c>
      <c r="AY3" s="9" t="s">
        <v>106</v>
      </c>
      <c r="AZ3" s="9" t="s">
        <v>107</v>
      </c>
      <c r="BA3" s="9" t="s">
        <v>108</v>
      </c>
      <c r="BB3" s="9" t="s">
        <v>109</v>
      </c>
      <c r="BC3" s="9" t="s">
        <v>110</v>
      </c>
      <c r="BD3" s="9" t="s">
        <v>111</v>
      </c>
      <c r="BE3" s="9" t="s">
        <v>112</v>
      </c>
      <c r="BF3" s="9" t="s">
        <v>113</v>
      </c>
      <c r="BG3" s="9" t="s">
        <v>114</v>
      </c>
      <c r="BH3" s="27" t="s">
        <v>115</v>
      </c>
      <c r="BI3" s="9" t="s">
        <v>116</v>
      </c>
      <c r="BJ3" s="9" t="s">
        <v>117</v>
      </c>
      <c r="BK3" s="9" t="s">
        <v>118</v>
      </c>
      <c r="BL3" s="9" t="s">
        <v>119</v>
      </c>
      <c r="BM3" s="9" t="s">
        <v>115</v>
      </c>
      <c r="BN3" s="9" t="s">
        <v>120</v>
      </c>
      <c r="BO3" s="9" t="s">
        <v>121</v>
      </c>
      <c r="BP3" s="9" t="s">
        <v>122</v>
      </c>
      <c r="BQ3" s="10" t="s">
        <v>123</v>
      </c>
      <c r="BZ3" s="28" t="str">
        <f>BM3</f>
        <v>Consumo 
das famílias</v>
      </c>
      <c r="CB3" t="s">
        <v>161</v>
      </c>
      <c r="CD3" t="s">
        <v>162</v>
      </c>
      <c r="CE3" t="s">
        <v>163</v>
      </c>
      <c r="CF3" t="s">
        <v>164</v>
      </c>
      <c r="CH3" t="s">
        <v>166</v>
      </c>
      <c r="CJ3" t="s">
        <v>167</v>
      </c>
    </row>
    <row r="4" spans="1:88" x14ac:dyDescent="0.15">
      <c r="A4" s="11"/>
      <c r="B4" s="11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>BG4+1</f>
        <v>57</v>
      </c>
      <c r="BJ4">
        <f t="shared" si="0"/>
        <v>58</v>
      </c>
      <c r="BK4">
        <f t="shared" si="0"/>
        <v>59</v>
      </c>
      <c r="BL4">
        <f t="shared" si="0"/>
        <v>60</v>
      </c>
      <c r="BM4">
        <f t="shared" si="0"/>
        <v>61</v>
      </c>
      <c r="BN4">
        <f t="shared" si="0"/>
        <v>62</v>
      </c>
      <c r="BO4">
        <f t="shared" si="0"/>
        <v>63</v>
      </c>
      <c r="BP4">
        <f t="shared" si="0"/>
        <v>64</v>
      </c>
      <c r="BQ4">
        <f t="shared" ref="BQ4" si="1">BP4+1</f>
        <v>65</v>
      </c>
      <c r="BZ4">
        <f t="shared" ref="BZ4:BZ60" si="2">BM4</f>
        <v>61</v>
      </c>
    </row>
    <row r="5" spans="1:88" x14ac:dyDescent="0.15">
      <c r="A5" s="5" t="s">
        <v>3</v>
      </c>
      <c r="B5" t="s">
        <v>59</v>
      </c>
      <c r="C5" s="12">
        <v>1</v>
      </c>
      <c r="D5" s="13">
        <v>10463.481468970698</v>
      </c>
      <c r="E5" s="13">
        <v>5620.7842053059185</v>
      </c>
      <c r="F5" s="13">
        <v>17.470873728676587</v>
      </c>
      <c r="G5" s="13">
        <v>2.3760903531699187</v>
      </c>
      <c r="H5" s="13">
        <v>11.466890328901354</v>
      </c>
      <c r="I5" s="13">
        <v>61713.237147377891</v>
      </c>
      <c r="J5" s="13">
        <v>4606.1423117705417</v>
      </c>
      <c r="K5" s="13">
        <v>2977.3388843487746</v>
      </c>
      <c r="L5" s="13">
        <v>80.697368821776521</v>
      </c>
      <c r="M5" s="13">
        <v>47.950216304164009</v>
      </c>
      <c r="N5" s="13">
        <v>2139.6080125399058</v>
      </c>
      <c r="O5" s="13">
        <v>4936.0210906943903</v>
      </c>
      <c r="P5" s="13">
        <v>11.228732017220226</v>
      </c>
      <c r="Q5" s="13">
        <v>12.781382208214193</v>
      </c>
      <c r="R5" s="13">
        <v>10475.722100023293</v>
      </c>
      <c r="S5" s="13">
        <v>157.03801507838531</v>
      </c>
      <c r="T5" s="13">
        <v>211.31679131440066</v>
      </c>
      <c r="U5" s="13">
        <v>104.70255441923629</v>
      </c>
      <c r="V5" s="13">
        <v>58.522472730585534</v>
      </c>
      <c r="W5" s="13">
        <v>752.45648587702476</v>
      </c>
      <c r="X5" s="13">
        <v>37.164743905213072</v>
      </c>
      <c r="Y5" s="13">
        <v>110.61418421755967</v>
      </c>
      <c r="Z5" s="13">
        <v>387.99986634629528</v>
      </c>
      <c r="AA5" s="13">
        <v>2.5063903782883821</v>
      </c>
      <c r="AB5" s="13">
        <v>171.56691547680461</v>
      </c>
      <c r="AC5" s="13">
        <v>43.938002477809654</v>
      </c>
      <c r="AD5" s="13">
        <v>11.134250549902996</v>
      </c>
      <c r="AE5" s="13">
        <v>37.864979715523639</v>
      </c>
      <c r="AF5" s="13">
        <v>4.8914184403694314</v>
      </c>
      <c r="AG5" s="13">
        <v>0.1076332185373679</v>
      </c>
      <c r="AH5" s="13">
        <v>5.5102846713094553E-2</v>
      </c>
      <c r="AI5" s="13">
        <v>1.813876326259374</v>
      </c>
      <c r="AJ5" s="13">
        <v>1.8934374073525093</v>
      </c>
      <c r="AK5" s="13">
        <v>0.49201213197810978</v>
      </c>
      <c r="AL5" s="13">
        <v>0.14779130213327507</v>
      </c>
      <c r="AM5" s="13">
        <v>3.8922787108064461E-2</v>
      </c>
      <c r="AN5" s="13">
        <v>31.610492462747409</v>
      </c>
      <c r="AO5" s="13">
        <v>0.46809892144994081</v>
      </c>
      <c r="AP5" s="13">
        <v>218.51204368302425</v>
      </c>
      <c r="AQ5" s="13">
        <v>5.7339129191731857</v>
      </c>
      <c r="AR5" s="13">
        <v>78.922371819594645</v>
      </c>
      <c r="AS5" s="13">
        <v>30.262428372615723</v>
      </c>
      <c r="AT5" s="13">
        <v>4.1947369014799332</v>
      </c>
      <c r="AU5" s="13">
        <v>4.4364933628773437</v>
      </c>
      <c r="AV5" s="13">
        <v>3.3230076799819086</v>
      </c>
      <c r="AW5" s="13">
        <v>1.3258230529148376</v>
      </c>
      <c r="AX5" s="13">
        <v>3.5192396334297675</v>
      </c>
      <c r="AY5" s="13">
        <v>1795.1422956355618</v>
      </c>
      <c r="AZ5" s="13">
        <v>4.7374197839611494</v>
      </c>
      <c r="BA5" s="13">
        <v>59.24583665638594</v>
      </c>
      <c r="BB5" s="13">
        <v>51.978322426253705</v>
      </c>
      <c r="BC5" s="13">
        <v>484.66178182717442</v>
      </c>
      <c r="BD5" s="13">
        <v>0</v>
      </c>
      <c r="BE5" s="13">
        <v>317.2630700192135</v>
      </c>
      <c r="BF5" s="13">
        <v>28.81296561614819</v>
      </c>
      <c r="BG5" s="13">
        <v>174.78753537129256</v>
      </c>
      <c r="BH5" s="13">
        <v>37111.426818420157</v>
      </c>
      <c r="BI5" s="13">
        <v>108511.51049788627</v>
      </c>
      <c r="BJ5" s="13">
        <v>27538.472659730949</v>
      </c>
      <c r="BK5" s="13">
        <v>3.4668528048499604E-3</v>
      </c>
      <c r="BL5" s="13">
        <v>0</v>
      </c>
      <c r="BM5" s="13">
        <v>37111.426818420157</v>
      </c>
      <c r="BN5" s="13">
        <v>4055.7563617710525</v>
      </c>
      <c r="BO5" s="13">
        <v>-1124.1698046612796</v>
      </c>
      <c r="BP5" s="13">
        <v>67581.489502113705</v>
      </c>
      <c r="BQ5">
        <v>176093</v>
      </c>
      <c r="BS5" s="13">
        <f>SUM(D5:BG5)-BI5</f>
        <v>0</v>
      </c>
      <c r="BT5" s="13">
        <f>SUM(BJ5:BO5)-BP5</f>
        <v>0</v>
      </c>
      <c r="BU5" s="13">
        <f>BI5+BP5-BQ5</f>
        <v>0</v>
      </c>
      <c r="BZ5">
        <f t="shared" si="2"/>
        <v>37111.426818420157</v>
      </c>
      <c r="CB5">
        <f>BZ5/BZ$62</f>
        <v>2.2193030282566167E-2</v>
      </c>
      <c r="CD5">
        <f>CB5*CA$63</f>
        <v>44533.71218210418</v>
      </c>
      <c r="CE5">
        <f>CD5 - BZ5</f>
        <v>7422.2853636840227</v>
      </c>
      <c r="CF5" cm="1">
        <f t="array" ref="CF5:CF60">MMULT('Inv Leontief'!D5:BG60,'Usos e Rec Setor X Setor'!CE5:CE60)</f>
        <v>23490.197852778707</v>
      </c>
      <c r="CH5" cm="1">
        <f t="array" ref="CH5:CH60">TRANSPOSE(D102:BG102)</f>
        <v>66.608956630871191</v>
      </c>
      <c r="CJ5">
        <f>CH5*CF5</f>
        <v>1564657.5700263204</v>
      </c>
    </row>
    <row r="6" spans="1:88" x14ac:dyDescent="0.15">
      <c r="A6" s="5" t="s">
        <v>4</v>
      </c>
      <c r="B6" t="s">
        <v>60</v>
      </c>
      <c r="C6" s="14">
        <f>C5+1</f>
        <v>2</v>
      </c>
      <c r="D6" s="13">
        <v>793.05301302724558</v>
      </c>
      <c r="E6" s="13">
        <v>5377.7299823214271</v>
      </c>
      <c r="F6" s="13">
        <v>0.46795151179885008</v>
      </c>
      <c r="G6" s="13">
        <v>2.5397975622638798E-2</v>
      </c>
      <c r="H6" s="13">
        <v>3.2626851425074997E-3</v>
      </c>
      <c r="I6" s="13">
        <v>56761.934032708392</v>
      </c>
      <c r="J6" s="13">
        <v>36.292561158683583</v>
      </c>
      <c r="K6" s="13">
        <v>268.28060194019963</v>
      </c>
      <c r="L6" s="13">
        <v>1.1282245805230082</v>
      </c>
      <c r="M6" s="13">
        <v>81.844090140342431</v>
      </c>
      <c r="N6" s="13">
        <v>53.921957226149843</v>
      </c>
      <c r="O6" s="13">
        <v>124.03095427720213</v>
      </c>
      <c r="P6" s="13">
        <v>0.27618892831183994</v>
      </c>
      <c r="Q6" s="13">
        <v>0.26108648806404777</v>
      </c>
      <c r="R6" s="13">
        <v>213.6635519462555</v>
      </c>
      <c r="S6" s="13">
        <v>2.8502409367508554</v>
      </c>
      <c r="T6" s="13">
        <v>6.2020503057955638</v>
      </c>
      <c r="U6" s="13">
        <v>15.00427001765504</v>
      </c>
      <c r="V6" s="13">
        <v>1.4819679393333636</v>
      </c>
      <c r="W6" s="13">
        <v>71.596525751471418</v>
      </c>
      <c r="X6" s="13">
        <v>1.0364269473787027</v>
      </c>
      <c r="Y6" s="13">
        <v>5.8670123026936656</v>
      </c>
      <c r="Z6" s="13">
        <v>25.577673011574891</v>
      </c>
      <c r="AA6" s="13">
        <v>1.1535168809002131E-3</v>
      </c>
      <c r="AB6" s="13">
        <v>3.6715715725896469</v>
      </c>
      <c r="AC6" s="13">
        <v>1.0572340046602415</v>
      </c>
      <c r="AD6" s="13">
        <v>0.13997058300921184</v>
      </c>
      <c r="AE6" s="13">
        <v>0.87428791315586729</v>
      </c>
      <c r="AF6" s="13">
        <v>5.4732484361281225E-2</v>
      </c>
      <c r="AG6" s="13">
        <v>9.6838454199030244E-4</v>
      </c>
      <c r="AH6" s="13">
        <v>1.0253483385779672E-3</v>
      </c>
      <c r="AI6" s="13">
        <v>3.9806295796333123E-2</v>
      </c>
      <c r="AJ6" s="13">
        <v>1.9097949735504592E-3</v>
      </c>
      <c r="AK6" s="13">
        <v>1.1622288362863539E-2</v>
      </c>
      <c r="AL6" s="13">
        <v>1.7943595925114426E-3</v>
      </c>
      <c r="AM6" s="13">
        <v>5.553970167297323E-4</v>
      </c>
      <c r="AN6" s="13">
        <v>1.2183757134780984</v>
      </c>
      <c r="AO6" s="13">
        <v>2.1503833211843478E-3</v>
      </c>
      <c r="AP6" s="13">
        <v>72.751630813550008</v>
      </c>
      <c r="AQ6" s="13">
        <v>1.085160324995015E-2</v>
      </c>
      <c r="AR6" s="13">
        <v>1.5821694502223909E-2</v>
      </c>
      <c r="AS6" s="13">
        <v>0.21404146567815066</v>
      </c>
      <c r="AT6" s="13">
        <v>3.9518633882692486E-2</v>
      </c>
      <c r="AU6" s="13">
        <v>0.10121042558713352</v>
      </c>
      <c r="AV6" s="13">
        <v>2.9834788462789464E-2</v>
      </c>
      <c r="AW6" s="13">
        <v>1.8726848128194817E-2</v>
      </c>
      <c r="AX6" s="13">
        <v>4.9558503031268417E-3</v>
      </c>
      <c r="AY6" s="13">
        <v>928.22835112015593</v>
      </c>
      <c r="AZ6" s="13">
        <v>6.082912495793389E-2</v>
      </c>
      <c r="BA6" s="13">
        <v>0.65523003500457611</v>
      </c>
      <c r="BB6" s="13">
        <v>35.417748841541155</v>
      </c>
      <c r="BC6" s="13">
        <v>411.72729556667241</v>
      </c>
      <c r="BD6" s="13">
        <v>0</v>
      </c>
      <c r="BE6" s="13">
        <v>130.70601441986483</v>
      </c>
      <c r="BF6" s="13">
        <v>29.053187047387489</v>
      </c>
      <c r="BG6" s="13">
        <v>147.02861218271013</v>
      </c>
      <c r="BH6" s="13">
        <v>20543.386087198487</v>
      </c>
      <c r="BI6" s="13">
        <v>65605.670042629747</v>
      </c>
      <c r="BJ6" s="13">
        <v>4035.624294093484</v>
      </c>
      <c r="BK6" s="13">
        <v>0</v>
      </c>
      <c r="BL6" s="13">
        <v>0</v>
      </c>
      <c r="BM6" s="13">
        <v>20543.386087198487</v>
      </c>
      <c r="BN6" s="13">
        <v>9773.4204321019588</v>
      </c>
      <c r="BO6" s="13">
        <v>395.89914397633038</v>
      </c>
      <c r="BP6" s="13">
        <v>34748.329957370253</v>
      </c>
      <c r="BQ6">
        <v>100354</v>
      </c>
      <c r="BS6" s="13">
        <f>SUM(D6:BG6)-BI6</f>
        <v>0</v>
      </c>
      <c r="BT6" s="13">
        <f>SUM(BJ6:BO6)-BP6</f>
        <v>0</v>
      </c>
      <c r="BU6" s="13">
        <f>BI6+BP6-BQ6</f>
        <v>0</v>
      </c>
      <c r="BZ6">
        <f t="shared" si="2"/>
        <v>20543.386087198487</v>
      </c>
      <c r="CB6">
        <f>BZ6/BZ$62</f>
        <v>1.2285164668294291E-2</v>
      </c>
      <c r="CD6">
        <f t="shared" ref="CD6:CD60" si="3">CB6*CA$63</f>
        <v>24652.063304638181</v>
      </c>
      <c r="CE6">
        <f t="shared" ref="CE6:CE60" si="4">CD6 - BZ6</f>
        <v>4108.6772174396938</v>
      </c>
      <c r="CF6">
        <v>14272.068096017305</v>
      </c>
      <c r="CH6">
        <v>50.306455148773345</v>
      </c>
      <c r="CJ6">
        <f t="shared" ref="CJ6:CJ60" si="5">CH6*CF6</f>
        <v>717977.15355253359</v>
      </c>
    </row>
    <row r="7" spans="1:88" x14ac:dyDescent="0.15">
      <c r="A7" s="5" t="s">
        <v>5</v>
      </c>
      <c r="B7" t="s">
        <v>61</v>
      </c>
      <c r="C7" s="14">
        <f t="shared" ref="C7:C70" si="6">C6+1</f>
        <v>3</v>
      </c>
      <c r="D7" s="13">
        <v>7.9435160268691023</v>
      </c>
      <c r="E7" s="13">
        <v>15.731922862395139</v>
      </c>
      <c r="F7" s="13">
        <v>2611.8167968318212</v>
      </c>
      <c r="G7" s="13">
        <v>0.29051448930462909</v>
      </c>
      <c r="H7" s="13">
        <v>0.2568591090918132</v>
      </c>
      <c r="I7" s="13">
        <v>52.675840738970997</v>
      </c>
      <c r="J7" s="13">
        <v>7.1896955572760407E-2</v>
      </c>
      <c r="K7" s="13">
        <v>0.20592763383050389</v>
      </c>
      <c r="L7" s="13">
        <v>0.53205495118452961</v>
      </c>
      <c r="M7" s="13">
        <v>0.10951343447919026</v>
      </c>
      <c r="N7" s="13">
        <v>7.8752051543514653E-2</v>
      </c>
      <c r="O7" s="13">
        <v>0.41694441678730804</v>
      </c>
      <c r="P7" s="13">
        <v>0.47480400366808512</v>
      </c>
      <c r="Q7" s="13">
        <v>53833.694891293781</v>
      </c>
      <c r="R7" s="13">
        <v>0.12562356810407341</v>
      </c>
      <c r="S7" s="13">
        <v>66.555453801811453</v>
      </c>
      <c r="T7" s="13">
        <v>8.1852667220334269E-2</v>
      </c>
      <c r="U7" s="13">
        <v>0.23730862752330001</v>
      </c>
      <c r="V7" s="13">
        <v>7.3944853914906572E-2</v>
      </c>
      <c r="W7" s="13">
        <v>0.11025177502164171</v>
      </c>
      <c r="X7" s="13">
        <v>0.85552359858748883</v>
      </c>
      <c r="Y7" s="13">
        <v>0.1314419149455017</v>
      </c>
      <c r="Z7" s="13">
        <v>0.4573918709472834</v>
      </c>
      <c r="AA7" s="13">
        <v>0.10717102912301635</v>
      </c>
      <c r="AB7" s="13">
        <v>13.680165665512538</v>
      </c>
      <c r="AC7" s="13">
        <v>0.40775447416415611</v>
      </c>
      <c r="AD7" s="13">
        <v>0.15224258942104413</v>
      </c>
      <c r="AE7" s="13">
        <v>0.47485471461726181</v>
      </c>
      <c r="AF7" s="13">
        <v>0.88381172151432219</v>
      </c>
      <c r="AG7" s="13">
        <v>0.1614314368044836</v>
      </c>
      <c r="AH7" s="13">
        <v>7.8599312340106697E-2</v>
      </c>
      <c r="AI7" s="13">
        <v>0.30475067325059824</v>
      </c>
      <c r="AJ7" s="13">
        <v>9.8932626378101768E-2</v>
      </c>
      <c r="AK7" s="13">
        <v>7.9131034482878809E-2</v>
      </c>
      <c r="AL7" s="13">
        <v>0.29597079917971036</v>
      </c>
      <c r="AM7" s="13">
        <v>0.10474256371795873</v>
      </c>
      <c r="AN7" s="13">
        <v>0.36872226318903611</v>
      </c>
      <c r="AO7" s="13">
        <v>0.18230329836327475</v>
      </c>
      <c r="AP7" s="13">
        <v>0.30106079910380573</v>
      </c>
      <c r="AQ7" s="13">
        <v>5064.3884196473009</v>
      </c>
      <c r="AR7" s="13">
        <v>1.36898235618004</v>
      </c>
      <c r="AS7" s="13">
        <v>14.768861131792395</v>
      </c>
      <c r="AT7" s="13">
        <v>2.7355917007770105</v>
      </c>
      <c r="AU7" s="13">
        <v>7.0358772997930821</v>
      </c>
      <c r="AV7" s="13">
        <v>2.058600403932473</v>
      </c>
      <c r="AW7" s="13">
        <v>1.3108566590370438</v>
      </c>
      <c r="AX7" s="13">
        <v>0.34195367091575207</v>
      </c>
      <c r="AY7" s="13">
        <v>30.568016023763171</v>
      </c>
      <c r="AZ7" s="13">
        <v>4.08542827571645</v>
      </c>
      <c r="BA7" s="13">
        <v>1.1807444161113487</v>
      </c>
      <c r="BB7" s="13">
        <v>16.552909863144059</v>
      </c>
      <c r="BC7" s="13">
        <v>2.6658629574552739</v>
      </c>
      <c r="BD7" s="13">
        <v>0</v>
      </c>
      <c r="BE7" s="13">
        <v>4.0296308984660492</v>
      </c>
      <c r="BF7" s="13">
        <v>1.7328424779499845</v>
      </c>
      <c r="BG7" s="13">
        <v>15.103146390426595</v>
      </c>
      <c r="BH7" s="13">
        <v>975.01417688171205</v>
      </c>
      <c r="BI7" s="13">
        <v>61780.538396651304</v>
      </c>
      <c r="BJ7" s="13">
        <v>17728.609443268546</v>
      </c>
      <c r="BK7" s="13">
        <v>0</v>
      </c>
      <c r="BL7" s="13">
        <v>0</v>
      </c>
      <c r="BM7" s="13">
        <v>975.01417688171205</v>
      </c>
      <c r="BN7" s="13">
        <v>16.489241249617205</v>
      </c>
      <c r="BO7" s="13">
        <v>1113.348741948827</v>
      </c>
      <c r="BP7" s="13">
        <v>19833.461603348704</v>
      </c>
      <c r="BQ7">
        <v>81614</v>
      </c>
      <c r="BS7" s="13">
        <f>SUM(D7:BG7)-BI7</f>
        <v>0</v>
      </c>
      <c r="BT7" s="13">
        <f>SUM(BJ7:BO7)-BP7</f>
        <v>0</v>
      </c>
      <c r="BU7" s="13">
        <f>BI7+BP7-BQ7</f>
        <v>0</v>
      </c>
      <c r="BZ7">
        <f t="shared" si="2"/>
        <v>975.01417688171205</v>
      </c>
      <c r="CB7">
        <f t="shared" ref="CB6:CB60" si="7">BZ7/BZ$62</f>
        <v>5.8306890918909484E-4</v>
      </c>
      <c r="CD7">
        <f t="shared" si="3"/>
        <v>1170.0170122580544</v>
      </c>
      <c r="CE7">
        <f t="shared" si="4"/>
        <v>195.00283537634232</v>
      </c>
      <c r="CF7">
        <v>7974.3440547681621</v>
      </c>
      <c r="CH7">
        <v>0.7817653833901046</v>
      </c>
      <c r="CJ7">
        <f t="shared" si="5"/>
        <v>6234.0661372604336</v>
      </c>
    </row>
    <row r="8" spans="1:88" x14ac:dyDescent="0.15">
      <c r="A8" s="5" t="s">
        <v>6</v>
      </c>
      <c r="B8" t="s">
        <v>62</v>
      </c>
      <c r="C8" s="14">
        <f t="shared" si="6"/>
        <v>4</v>
      </c>
      <c r="D8" s="13">
        <v>6.429788539832669E-2</v>
      </c>
      <c r="E8" s="13">
        <v>1.894046236539856E-2</v>
      </c>
      <c r="F8" s="13">
        <v>5.5843403448993341</v>
      </c>
      <c r="G8" s="13">
        <v>2116.1433341922616</v>
      </c>
      <c r="H8" s="13">
        <v>3.6191662478544648</v>
      </c>
      <c r="I8" s="13">
        <v>1.2568104281746915</v>
      </c>
      <c r="J8" s="13">
        <v>3.4651949833912302E-2</v>
      </c>
      <c r="K8" s="13">
        <v>8.848276940245986E-2</v>
      </c>
      <c r="L8" s="13">
        <v>0.26501479401865202</v>
      </c>
      <c r="M8" s="13">
        <v>4.8803123230972426E-2</v>
      </c>
      <c r="N8" s="13">
        <v>3.3308361063618147E-2</v>
      </c>
      <c r="O8" s="13">
        <v>0.18067126485386933</v>
      </c>
      <c r="P8" s="13">
        <v>0.23510880081012803</v>
      </c>
      <c r="Q8" s="13">
        <v>0.49350093527548683</v>
      </c>
      <c r="R8" s="13">
        <v>4.8478051175835361E-2</v>
      </c>
      <c r="S8" s="13">
        <v>5.2579747771345513</v>
      </c>
      <c r="T8" s="13">
        <v>3.1509671416132118E-2</v>
      </c>
      <c r="U8" s="13">
        <v>0.16689538000034992</v>
      </c>
      <c r="V8" s="13">
        <v>3.4651949833912302E-2</v>
      </c>
      <c r="W8" s="13">
        <v>4.7307823570546227E-2</v>
      </c>
      <c r="X8" s="13">
        <v>0.49426959045961355</v>
      </c>
      <c r="Y8" s="13">
        <v>3.5688161199583246</v>
      </c>
      <c r="Z8" s="13">
        <v>0.21393642074735444</v>
      </c>
      <c r="AA8" s="13">
        <v>11.216021422668847</v>
      </c>
      <c r="AB8" s="13">
        <v>298.70389769746532</v>
      </c>
      <c r="AC8" s="13">
        <v>5057.0405085582479</v>
      </c>
      <c r="AD8" s="13">
        <v>81.576134852977532</v>
      </c>
      <c r="AE8" s="13">
        <v>2.9778704705807564</v>
      </c>
      <c r="AF8" s="13">
        <v>313.23069675823677</v>
      </c>
      <c r="AG8" s="13">
        <v>3.5063718368154001E-2</v>
      </c>
      <c r="AH8" s="13">
        <v>3.6277278316393324E-2</v>
      </c>
      <c r="AI8" s="13">
        <v>0.87450982885209005</v>
      </c>
      <c r="AJ8" s="13">
        <v>5.2703987892617155E-2</v>
      </c>
      <c r="AK8" s="13">
        <v>3.6884058290512986E-2</v>
      </c>
      <c r="AL8" s="13">
        <v>0.11702460453476229</v>
      </c>
      <c r="AM8" s="13">
        <v>2.4510019645678782E-2</v>
      </c>
      <c r="AN8" s="13">
        <v>1.2167987568716825</v>
      </c>
      <c r="AO8" s="13">
        <v>7.8969237670014653E-2</v>
      </c>
      <c r="AP8" s="13">
        <v>1.1801556802897213</v>
      </c>
      <c r="AQ8" s="13">
        <v>0.38104138755777611</v>
      </c>
      <c r="AR8" s="13">
        <v>0.96913637963197352</v>
      </c>
      <c r="AS8" s="13">
        <v>7.5095253050008939</v>
      </c>
      <c r="AT8" s="13">
        <v>1.3851676326360869</v>
      </c>
      <c r="AU8" s="13">
        <v>3.6132306035695518</v>
      </c>
      <c r="AV8" s="13">
        <v>1.153636849956766</v>
      </c>
      <c r="AW8" s="13">
        <v>1.0825843649369169</v>
      </c>
      <c r="AX8" s="13">
        <v>0.17358478943149427</v>
      </c>
      <c r="AY8" s="13">
        <v>0.97820771763092296</v>
      </c>
      <c r="AZ8" s="13">
        <v>2.0899529053674648</v>
      </c>
      <c r="BA8" s="13">
        <v>0.64185358017434613</v>
      </c>
      <c r="BB8" s="13">
        <v>0.73497284668606699</v>
      </c>
      <c r="BC8" s="13">
        <v>1.4568575135885351</v>
      </c>
      <c r="BD8" s="13">
        <v>0</v>
      </c>
      <c r="BE8" s="13">
        <v>1.4905630192096677</v>
      </c>
      <c r="BF8" s="13">
        <v>0.67264866534685375</v>
      </c>
      <c r="BG8" s="13">
        <v>5.6881347556876722</v>
      </c>
      <c r="BH8" s="13">
        <v>24.967018430136296</v>
      </c>
      <c r="BI8" s="13">
        <v>7936.349396591062</v>
      </c>
      <c r="BJ8" s="13">
        <v>22558.891621731746</v>
      </c>
      <c r="BK8" s="13">
        <v>0</v>
      </c>
      <c r="BL8" s="13">
        <v>0</v>
      </c>
      <c r="BM8" s="13">
        <v>24.967018430136296</v>
      </c>
      <c r="BN8" s="13">
        <v>21.080144950916996</v>
      </c>
      <c r="BO8" s="13">
        <v>-1025.2881817038588</v>
      </c>
      <c r="BP8" s="13">
        <v>21579.65060340894</v>
      </c>
      <c r="BQ8">
        <v>29516</v>
      </c>
      <c r="BS8" s="13">
        <f>SUM(D8:BG8)-BI8</f>
        <v>0</v>
      </c>
      <c r="BT8" s="13">
        <f>SUM(BJ8:BO8)-BP8</f>
        <v>0</v>
      </c>
      <c r="BU8" s="13">
        <f>BI8+BP8-BQ8</f>
        <v>0</v>
      </c>
      <c r="BW8" s="13"/>
      <c r="BX8" s="13"/>
      <c r="BZ8">
        <f t="shared" si="2"/>
        <v>24.967018430136296</v>
      </c>
      <c r="CB8">
        <f t="shared" si="7"/>
        <v>1.4930544136621001E-5</v>
      </c>
      <c r="CD8">
        <f t="shared" si="3"/>
        <v>29.960422116163553</v>
      </c>
      <c r="CE8">
        <f t="shared" si="4"/>
        <v>4.993403686027257</v>
      </c>
      <c r="CF8">
        <v>312.0938214025042</v>
      </c>
      <c r="CH8">
        <v>1.2304174007318065</v>
      </c>
      <c r="CJ8">
        <f t="shared" si="5"/>
        <v>384.00566851452584</v>
      </c>
    </row>
    <row r="9" spans="1:88" x14ac:dyDescent="0.15">
      <c r="A9" s="5" t="s">
        <v>7</v>
      </c>
      <c r="B9" t="s">
        <v>63</v>
      </c>
      <c r="C9" s="14">
        <f t="shared" si="6"/>
        <v>5</v>
      </c>
      <c r="D9" s="13">
        <v>145.39651823187248</v>
      </c>
      <c r="E9" s="13">
        <v>936.33534032854141</v>
      </c>
      <c r="F9" s="13">
        <v>2.6323421648772793</v>
      </c>
      <c r="G9" s="13">
        <v>236.54939145570864</v>
      </c>
      <c r="H9" s="13">
        <v>1011.5400988379054</v>
      </c>
      <c r="I9" s="13">
        <v>80.448128922876379</v>
      </c>
      <c r="J9" s="13">
        <v>1.6785172785931352E-2</v>
      </c>
      <c r="K9" s="13">
        <v>0.18198157336110213</v>
      </c>
      <c r="L9" s="13">
        <v>0.10856421125457034</v>
      </c>
      <c r="M9" s="13">
        <v>19.805683687595671</v>
      </c>
      <c r="N9" s="13">
        <v>0.62000686171989861</v>
      </c>
      <c r="O9" s="13">
        <v>102.04513042075244</v>
      </c>
      <c r="P9" s="13">
        <v>0.33663284161528423</v>
      </c>
      <c r="Q9" s="13">
        <v>11.334088953792538</v>
      </c>
      <c r="R9" s="13">
        <v>9.0869993946656943E-2</v>
      </c>
      <c r="S9" s="13">
        <v>3703.6766601367235</v>
      </c>
      <c r="T9" s="13">
        <v>21.219009113622739</v>
      </c>
      <c r="U9" s="13">
        <v>13.642449285303687</v>
      </c>
      <c r="V9" s="13">
        <v>30.220576221544782</v>
      </c>
      <c r="W9" s="13">
        <v>9.1489217467520998</v>
      </c>
      <c r="X9" s="13">
        <v>86.441692888411737</v>
      </c>
      <c r="Y9" s="13">
        <v>93.386552321815941</v>
      </c>
      <c r="Z9" s="13">
        <v>2.8988146341562127</v>
      </c>
      <c r="AA9" s="13">
        <v>213.68773119461076</v>
      </c>
      <c r="AB9" s="13">
        <v>1858.1565139670597</v>
      </c>
      <c r="AC9" s="13">
        <v>1423.1889950648799</v>
      </c>
      <c r="AD9" s="13">
        <v>3002.580271614288</v>
      </c>
      <c r="AE9" s="13">
        <v>302.82936135664374</v>
      </c>
      <c r="AF9" s="13">
        <v>127.11714121968753</v>
      </c>
      <c r="AG9" s="13">
        <v>0.43052703928384062</v>
      </c>
      <c r="AH9" s="13">
        <v>2.0260416731930676E-2</v>
      </c>
      <c r="AI9" s="13">
        <v>44.520298074895251</v>
      </c>
      <c r="AJ9" s="13">
        <v>0.13038876324728871</v>
      </c>
      <c r="AK9" s="13">
        <v>0.61841296150995362</v>
      </c>
      <c r="AL9" s="13">
        <v>1.8108066098678688</v>
      </c>
      <c r="AM9" s="13">
        <v>0.62368808026995359</v>
      </c>
      <c r="AN9" s="13">
        <v>96.518684563257324</v>
      </c>
      <c r="AO9" s="13">
        <v>0.32977056789626663</v>
      </c>
      <c r="AP9" s="13">
        <v>42.714202454906022</v>
      </c>
      <c r="AQ9" s="13">
        <v>53.694698112217232</v>
      </c>
      <c r="AR9" s="13">
        <v>2961.2131199152286</v>
      </c>
      <c r="AS9" s="13">
        <v>3.2146325633305581</v>
      </c>
      <c r="AT9" s="13">
        <v>4.7086377167969484</v>
      </c>
      <c r="AU9" s="13">
        <v>1.3853011383343135</v>
      </c>
      <c r="AV9" s="13">
        <v>0.43628284480331475</v>
      </c>
      <c r="AW9" s="13">
        <v>0.54968809764988946</v>
      </c>
      <c r="AX9" s="13">
        <v>9.8247537138385382E-2</v>
      </c>
      <c r="AY9" s="13">
        <v>7.7912932512168895</v>
      </c>
      <c r="AZ9" s="13">
        <v>0.78512226010077701</v>
      </c>
      <c r="BA9" s="13">
        <v>0.43561097818560107</v>
      </c>
      <c r="BB9" s="13">
        <v>1.5538804006738456</v>
      </c>
      <c r="BC9" s="13">
        <v>26.673222245070811</v>
      </c>
      <c r="BD9" s="13">
        <v>0</v>
      </c>
      <c r="BE9" s="13">
        <v>6.1957746233159954</v>
      </c>
      <c r="BF9" s="13">
        <v>1.9558921098288327</v>
      </c>
      <c r="BG9" s="13">
        <v>23.159754097437066</v>
      </c>
      <c r="BH9" s="13">
        <v>405.50206825934225</v>
      </c>
      <c r="BI9" s="13">
        <v>16717.204451847312</v>
      </c>
      <c r="BJ9" s="13">
        <v>2788.6429860055396</v>
      </c>
      <c r="BK9" s="13">
        <v>0</v>
      </c>
      <c r="BL9" s="13">
        <v>0</v>
      </c>
      <c r="BM9" s="13">
        <v>405.50206825934225</v>
      </c>
      <c r="BN9" s="13">
        <v>17.152995832865429</v>
      </c>
      <c r="BO9" s="13">
        <v>-434.50250194504906</v>
      </c>
      <c r="BP9" s="13">
        <v>2776.7955481526978</v>
      </c>
      <c r="BQ9">
        <v>19494</v>
      </c>
      <c r="BS9" s="13">
        <f t="shared" ref="BS9:BS80" si="8">SUM(D9:BG9)-BI9</f>
        <v>0</v>
      </c>
      <c r="BT9" s="13">
        <f t="shared" ref="BT9:BT80" si="9">SUM(BJ9:BO9)-BP9</f>
        <v>0</v>
      </c>
      <c r="BU9" s="13">
        <f t="shared" ref="BU9:BU80" si="10">BI9+BP9-BQ9</f>
        <v>0</v>
      </c>
      <c r="BW9" s="13"/>
      <c r="BX9" s="13"/>
      <c r="BZ9">
        <f t="shared" si="2"/>
        <v>405.50206825934225</v>
      </c>
      <c r="CB9">
        <f t="shared" si="7"/>
        <v>2.4249457517639845E-4</v>
      </c>
      <c r="CD9">
        <f t="shared" si="3"/>
        <v>486.6024819112107</v>
      </c>
      <c r="CE9">
        <f t="shared" si="4"/>
        <v>81.10041365186845</v>
      </c>
      <c r="CF9">
        <v>1072.5891996697787</v>
      </c>
      <c r="CH9">
        <v>10.05837693649328</v>
      </c>
      <c r="CJ9">
        <f t="shared" si="5"/>
        <v>10788.506468290288</v>
      </c>
    </row>
    <row r="10" spans="1:88" x14ac:dyDescent="0.15">
      <c r="A10" s="5" t="s">
        <v>8</v>
      </c>
      <c r="B10" t="s">
        <v>64</v>
      </c>
      <c r="C10" s="14">
        <f t="shared" si="6"/>
        <v>6</v>
      </c>
      <c r="D10" s="13">
        <v>1973.6535837275069</v>
      </c>
      <c r="E10" s="13">
        <v>17102.757011412345</v>
      </c>
      <c r="F10" s="13">
        <v>45.33058326715993</v>
      </c>
      <c r="G10" s="13">
        <v>8.8321258921015744</v>
      </c>
      <c r="H10" s="13">
        <v>19.064958919382033</v>
      </c>
      <c r="I10" s="13">
        <v>61184.42346105889</v>
      </c>
      <c r="J10" s="13">
        <v>0.79797809541080711</v>
      </c>
      <c r="K10" s="13">
        <v>9.383343143900726</v>
      </c>
      <c r="L10" s="13">
        <v>25.925712489634364</v>
      </c>
      <c r="M10" s="13">
        <v>1480.9371689929119</v>
      </c>
      <c r="N10" s="13">
        <v>19.343832096832145</v>
      </c>
      <c r="O10" s="13">
        <v>184.80658567054996</v>
      </c>
      <c r="P10" s="13">
        <v>19.051470530561868</v>
      </c>
      <c r="Q10" s="13">
        <v>684.09254232588933</v>
      </c>
      <c r="R10" s="13">
        <v>605.68799345528214</v>
      </c>
      <c r="S10" s="13">
        <v>91.816755609498841</v>
      </c>
      <c r="T10" s="13">
        <v>43.367532328732459</v>
      </c>
      <c r="U10" s="13">
        <v>382.31174581534441</v>
      </c>
      <c r="V10" s="13">
        <v>143.48445270948329</v>
      </c>
      <c r="W10" s="13">
        <v>1833.5273132019704</v>
      </c>
      <c r="X10" s="13">
        <v>234.69084673168931</v>
      </c>
      <c r="Y10" s="13">
        <v>51.274992346596484</v>
      </c>
      <c r="Z10" s="13">
        <v>32.094239697888142</v>
      </c>
      <c r="AA10" s="13">
        <v>4.19748058839855</v>
      </c>
      <c r="AB10" s="13">
        <v>12.565445304251226</v>
      </c>
      <c r="AC10" s="13">
        <v>8.9609489903925397</v>
      </c>
      <c r="AD10" s="13">
        <v>10.768964547248915</v>
      </c>
      <c r="AE10" s="13">
        <v>11.334708072431551</v>
      </c>
      <c r="AF10" s="13">
        <v>12.450062875014327</v>
      </c>
      <c r="AG10" s="13">
        <v>2.6058999312862205</v>
      </c>
      <c r="AH10" s="13">
        <v>1.8048577858062074</v>
      </c>
      <c r="AI10" s="13">
        <v>10.124677498356181</v>
      </c>
      <c r="AJ10" s="13">
        <v>12.096210483214874</v>
      </c>
      <c r="AK10" s="13">
        <v>14.691907230965178</v>
      </c>
      <c r="AL10" s="13">
        <v>9.4604896727541146</v>
      </c>
      <c r="AM10" s="13">
        <v>2.3271006165266241</v>
      </c>
      <c r="AN10" s="13">
        <v>18.635076400683989</v>
      </c>
      <c r="AO10" s="13">
        <v>2.4595187952425706</v>
      </c>
      <c r="AP10" s="13">
        <v>86.811153560445391</v>
      </c>
      <c r="AQ10" s="13">
        <v>321.22529383851946</v>
      </c>
      <c r="AR10" s="13">
        <v>112.83075574616453</v>
      </c>
      <c r="AS10" s="13">
        <v>843.25304068805008</v>
      </c>
      <c r="AT10" s="13">
        <v>165.19567551111646</v>
      </c>
      <c r="AU10" s="13">
        <v>35.569369154612779</v>
      </c>
      <c r="AV10" s="13">
        <v>58.997105333957265</v>
      </c>
      <c r="AW10" s="13">
        <v>38.163631507836065</v>
      </c>
      <c r="AX10" s="13">
        <v>5.3748004116565689</v>
      </c>
      <c r="AY10" s="13">
        <v>30405.798133468201</v>
      </c>
      <c r="AZ10" s="13">
        <v>34.698630128137644</v>
      </c>
      <c r="BA10" s="13">
        <v>134.96767249685135</v>
      </c>
      <c r="BB10" s="13">
        <v>748.37349321954571</v>
      </c>
      <c r="BC10" s="13">
        <v>3817.7982146229933</v>
      </c>
      <c r="BD10" s="13">
        <v>0</v>
      </c>
      <c r="BE10" s="13">
        <v>2243.5563709080989</v>
      </c>
      <c r="BF10" s="13">
        <v>493.29945986611557</v>
      </c>
      <c r="BG10" s="13">
        <v>2486.3865537407414</v>
      </c>
      <c r="BH10" s="13">
        <v>187254.09405353444</v>
      </c>
      <c r="BI10" s="13">
        <v>128343.43893251522</v>
      </c>
      <c r="BJ10" s="13">
        <v>46569.857819385674</v>
      </c>
      <c r="BK10" s="13">
        <v>1.9347811317032073</v>
      </c>
      <c r="BL10" s="13">
        <v>0</v>
      </c>
      <c r="BM10" s="13">
        <v>187254.09405353444</v>
      </c>
      <c r="BN10" s="13">
        <v>231.57229229500393</v>
      </c>
      <c r="BO10" s="13">
        <v>-3481.8978788619979</v>
      </c>
      <c r="BP10" s="13">
        <v>230575.56106748484</v>
      </c>
      <c r="BQ10">
        <v>358919</v>
      </c>
      <c r="BS10" s="13">
        <f t="shared" si="8"/>
        <v>0</v>
      </c>
      <c r="BT10" s="13">
        <f t="shared" si="9"/>
        <v>0</v>
      </c>
      <c r="BU10" s="13">
        <f t="shared" si="10"/>
        <v>0</v>
      </c>
      <c r="BW10" s="13"/>
      <c r="BX10" s="13"/>
      <c r="BZ10">
        <f t="shared" si="2"/>
        <v>187254.09405353444</v>
      </c>
      <c r="CB10">
        <f t="shared" si="7"/>
        <v>0.11197995162508532</v>
      </c>
      <c r="CD10">
        <f t="shared" si="3"/>
        <v>224704.91286424131</v>
      </c>
      <c r="CE10">
        <f t="shared" si="4"/>
        <v>37450.818810706871</v>
      </c>
      <c r="CF10">
        <v>56539.325188846138</v>
      </c>
      <c r="CH10">
        <v>6.675294425761801</v>
      </c>
      <c r="CJ10">
        <f t="shared" si="5"/>
        <v>377416.64226943842</v>
      </c>
    </row>
    <row r="11" spans="1:88" x14ac:dyDescent="0.15">
      <c r="A11" s="5" t="s">
        <v>9</v>
      </c>
      <c r="B11" t="s">
        <v>65</v>
      </c>
      <c r="C11" s="14">
        <f t="shared" si="6"/>
        <v>7</v>
      </c>
      <c r="D11" s="13">
        <v>1.8370824399521913E-3</v>
      </c>
      <c r="E11" s="13">
        <v>5.4115606758281607E-4</v>
      </c>
      <c r="F11" s="13">
        <v>0.15565357417579417</v>
      </c>
      <c r="G11" s="13">
        <v>3.2042135580561478E-3</v>
      </c>
      <c r="H11" s="13">
        <v>2.7342622362079129E-3</v>
      </c>
      <c r="I11" s="13">
        <v>2.5789085337071449</v>
      </c>
      <c r="J11" s="13">
        <v>255.78491651567083</v>
      </c>
      <c r="K11" s="13">
        <v>2.4779251515634208E-3</v>
      </c>
      <c r="L11" s="13">
        <v>7.5477030478655902E-3</v>
      </c>
      <c r="M11" s="13">
        <v>1.3813720672508725E-3</v>
      </c>
      <c r="N11" s="13">
        <v>9.2566169454955365E-4</v>
      </c>
      <c r="O11" s="13">
        <v>5.0840188454490867E-3</v>
      </c>
      <c r="P11" s="13">
        <v>6.6932460990506192E-3</v>
      </c>
      <c r="Q11" s="13">
        <v>9.0287617591448786E-3</v>
      </c>
      <c r="R11" s="13">
        <v>1.3813720672508725E-3</v>
      </c>
      <c r="S11" s="13">
        <v>1.0581025216158745E-2</v>
      </c>
      <c r="T11" s="13">
        <v>8.6869789796188875E-4</v>
      </c>
      <c r="U11" s="13">
        <v>3.2611773546438122E-3</v>
      </c>
      <c r="V11" s="13">
        <v>9.8262549113721856E-4</v>
      </c>
      <c r="W11" s="13">
        <v>1.338649219810124E-3</v>
      </c>
      <c r="X11" s="13">
        <v>8.2597505052114028E-4</v>
      </c>
      <c r="Y11" s="13">
        <v>1.8228414908052753E-3</v>
      </c>
      <c r="Z11" s="13">
        <v>5.8245482010887304E-3</v>
      </c>
      <c r="AA11" s="13">
        <v>1.1535168809002131E-3</v>
      </c>
      <c r="AB11" s="13">
        <v>4.4716580321316896E-3</v>
      </c>
      <c r="AC11" s="13">
        <v>4.0871524051649529E-3</v>
      </c>
      <c r="AD11" s="13">
        <v>1.5237815587200345E-3</v>
      </c>
      <c r="AE11" s="13">
        <v>5.7818253536479815E-3</v>
      </c>
      <c r="AF11" s="13">
        <v>8.2312686069175699E-3</v>
      </c>
      <c r="AG11" s="13">
        <v>9.6838454199030244E-4</v>
      </c>
      <c r="AH11" s="13">
        <v>1.0253483385779672E-3</v>
      </c>
      <c r="AI11" s="13">
        <v>3.8735381679612098E-3</v>
      </c>
      <c r="AJ11" s="13">
        <v>1.3813720672508725E-3</v>
      </c>
      <c r="AK11" s="13">
        <v>1.0538302368717995E-3</v>
      </c>
      <c r="AL11" s="13">
        <v>1.7943595925114426E-3</v>
      </c>
      <c r="AM11" s="13">
        <v>5.553970167297323E-4</v>
      </c>
      <c r="AN11" s="13">
        <v>4.0586705068711209E-3</v>
      </c>
      <c r="AO11" s="13">
        <v>2.1503833211843478E-3</v>
      </c>
      <c r="AP11" s="13">
        <v>4.0159476594303712E-3</v>
      </c>
      <c r="AQ11" s="13">
        <v>1.085160324995015E-2</v>
      </c>
      <c r="AR11" s="13">
        <v>1.5821694502223909E-2</v>
      </c>
      <c r="AS11" s="13">
        <v>0.21404146567815066</v>
      </c>
      <c r="AT11" s="13">
        <v>3.9518633882692486E-2</v>
      </c>
      <c r="AU11" s="13">
        <v>0.10121042558713352</v>
      </c>
      <c r="AV11" s="13">
        <v>2.9834788462789464E-2</v>
      </c>
      <c r="AW11" s="13">
        <v>1.8726848128194817E-2</v>
      </c>
      <c r="AX11" s="13">
        <v>4.9558503031268417E-3</v>
      </c>
      <c r="AY11" s="13">
        <v>2.7926501277102687E-2</v>
      </c>
      <c r="AZ11" s="13">
        <v>5.8715433332735545E-2</v>
      </c>
      <c r="BA11" s="13">
        <v>1.61634772817499E-2</v>
      </c>
      <c r="BB11" s="13">
        <v>2.0250629686914854E-2</v>
      </c>
      <c r="BC11" s="13">
        <v>3.8635695035583686E-2</v>
      </c>
      <c r="BD11" s="13">
        <v>0</v>
      </c>
      <c r="BE11" s="13">
        <v>3.007688459828704E-2</v>
      </c>
      <c r="BF11" s="13">
        <v>1.6263163925778312E-2</v>
      </c>
      <c r="BG11" s="13">
        <v>0.1425661419097782</v>
      </c>
      <c r="BH11" s="13">
        <v>8028.1142458973927</v>
      </c>
      <c r="BI11" s="13">
        <v>259.41950660963874</v>
      </c>
      <c r="BJ11" s="13">
        <v>3196.6229801038462</v>
      </c>
      <c r="BK11" s="13">
        <v>0</v>
      </c>
      <c r="BL11" s="13">
        <v>0</v>
      </c>
      <c r="BM11" s="13">
        <v>8028.1142458973927</v>
      </c>
      <c r="BN11" s="13">
        <v>0.14245221431660285</v>
      </c>
      <c r="BO11" s="13">
        <v>-76.299184825195624</v>
      </c>
      <c r="BP11" s="13">
        <v>11148.580493390364</v>
      </c>
      <c r="BQ11">
        <v>11408</v>
      </c>
      <c r="BS11" s="13">
        <f t="shared" si="8"/>
        <v>0</v>
      </c>
      <c r="BT11" s="13">
        <f t="shared" si="9"/>
        <v>0</v>
      </c>
      <c r="BU11" s="13">
        <f t="shared" si="10"/>
        <v>0</v>
      </c>
      <c r="BW11" s="13"/>
      <c r="BX11" s="13"/>
      <c r="BZ11">
        <f t="shared" si="2"/>
        <v>8028.1142458973927</v>
      </c>
      <c r="CB11">
        <f t="shared" si="7"/>
        <v>4.8008982096767131E-3</v>
      </c>
      <c r="CD11">
        <f t="shared" si="3"/>
        <v>9633.7370950768709</v>
      </c>
      <c r="CE11">
        <f t="shared" si="4"/>
        <v>1605.6228491794782</v>
      </c>
      <c r="CF11">
        <v>1642.9709372952666</v>
      </c>
      <c r="CH11">
        <v>1.841164095371669</v>
      </c>
      <c r="CJ11">
        <f t="shared" si="5"/>
        <v>3024.9790994871828</v>
      </c>
    </row>
    <row r="12" spans="1:88" x14ac:dyDescent="0.15">
      <c r="A12" s="5" t="s">
        <v>10</v>
      </c>
      <c r="B12" t="s">
        <v>66</v>
      </c>
      <c r="C12" s="14">
        <f t="shared" si="6"/>
        <v>8</v>
      </c>
      <c r="D12" s="13">
        <v>206.75668999740412</v>
      </c>
      <c r="E12" s="13">
        <v>182.78421975668428</v>
      </c>
      <c r="F12" s="13">
        <v>3.7930123286093385</v>
      </c>
      <c r="G12" s="13">
        <v>0.33089208094440337</v>
      </c>
      <c r="H12" s="13">
        <v>390.38684158127552</v>
      </c>
      <c r="I12" s="13">
        <v>94.603489626552246</v>
      </c>
      <c r="J12" s="13">
        <v>357.28119685225187</v>
      </c>
      <c r="K12" s="13">
        <v>6910.8276026000667</v>
      </c>
      <c r="L12" s="13">
        <v>12103.374014991939</v>
      </c>
      <c r="M12" s="13">
        <v>537.89214699264585</v>
      </c>
      <c r="N12" s="13">
        <v>2.3342230011050287</v>
      </c>
      <c r="O12" s="13">
        <v>358.32067159654662</v>
      </c>
      <c r="P12" s="13">
        <v>7.9928059505196547</v>
      </c>
      <c r="Q12" s="13">
        <v>0.42957426995357928</v>
      </c>
      <c r="R12" s="13">
        <v>35.324404061748091</v>
      </c>
      <c r="S12" s="13">
        <v>46.324648406597831</v>
      </c>
      <c r="T12" s="13">
        <v>14.029695136256329</v>
      </c>
      <c r="U12" s="13">
        <v>119.39359202093725</v>
      </c>
      <c r="V12" s="13">
        <v>0.89026038093815274</v>
      </c>
      <c r="W12" s="13">
        <v>4.2881585709725458</v>
      </c>
      <c r="X12" s="13">
        <v>6.1770788294166046</v>
      </c>
      <c r="Y12" s="13">
        <v>104.57235881304982</v>
      </c>
      <c r="Z12" s="13">
        <v>627.50380038894434</v>
      </c>
      <c r="AA12" s="13">
        <v>38.875948754771009</v>
      </c>
      <c r="AB12" s="13">
        <v>224.49009532295855</v>
      </c>
      <c r="AC12" s="13">
        <v>2.1084619614746436</v>
      </c>
      <c r="AD12" s="13">
        <v>1.1922224065367624</v>
      </c>
      <c r="AE12" s="13">
        <v>7.7210176145115526</v>
      </c>
      <c r="AF12" s="13">
        <v>210.37716706243796</v>
      </c>
      <c r="AG12" s="13">
        <v>5.0965472918823655</v>
      </c>
      <c r="AH12" s="13">
        <v>0.15321265600461104</v>
      </c>
      <c r="AI12" s="13">
        <v>30.332039996068932</v>
      </c>
      <c r="AJ12" s="13">
        <v>0.81303939925047564</v>
      </c>
      <c r="AK12" s="13">
        <v>1.5845538679701119</v>
      </c>
      <c r="AL12" s="13">
        <v>6.482477377232776</v>
      </c>
      <c r="AM12" s="13">
        <v>2.0492337233060098</v>
      </c>
      <c r="AN12" s="13">
        <v>31.116217586992359</v>
      </c>
      <c r="AO12" s="13">
        <v>2.536021189926398</v>
      </c>
      <c r="AP12" s="13">
        <v>782.44793202362837</v>
      </c>
      <c r="AQ12" s="13">
        <v>0.7864059358775608</v>
      </c>
      <c r="AR12" s="13">
        <v>195.16931364593293</v>
      </c>
      <c r="AS12" s="13">
        <v>610.25551990626582</v>
      </c>
      <c r="AT12" s="13">
        <v>384.10294669717535</v>
      </c>
      <c r="AU12" s="13">
        <v>3.8060290449854177</v>
      </c>
      <c r="AV12" s="13">
        <v>1.2522605915491598</v>
      </c>
      <c r="AW12" s="13">
        <v>8.1749565138033784</v>
      </c>
      <c r="AX12" s="13">
        <v>114.51948379623845</v>
      </c>
      <c r="AY12" s="13">
        <v>303.82517881432591</v>
      </c>
      <c r="AZ12" s="13">
        <v>4.9752412780080144</v>
      </c>
      <c r="BA12" s="13">
        <v>0.57473529578473037</v>
      </c>
      <c r="BB12" s="13">
        <v>521.68446110759248</v>
      </c>
      <c r="BC12" s="13">
        <v>1361.8479441928714</v>
      </c>
      <c r="BD12" s="13">
        <v>0</v>
      </c>
      <c r="BE12" s="13">
        <v>2.1057814750470931</v>
      </c>
      <c r="BF12" s="13">
        <v>2.9762963096848716</v>
      </c>
      <c r="BG12" s="13">
        <v>25.187367986496685</v>
      </c>
      <c r="BH12" s="13">
        <v>10864.295950479098</v>
      </c>
      <c r="BI12" s="13">
        <v>27004.231489061953</v>
      </c>
      <c r="BJ12" s="13">
        <v>2476.0906483024055</v>
      </c>
      <c r="BK12" s="13">
        <v>0</v>
      </c>
      <c r="BL12" s="13">
        <v>0</v>
      </c>
      <c r="BM12" s="13">
        <v>10864.295950479098</v>
      </c>
      <c r="BN12" s="13">
        <v>30.81543120123505</v>
      </c>
      <c r="BO12" s="13">
        <v>-12.433519044688287</v>
      </c>
      <c r="BP12" s="13">
        <v>13358.768510938047</v>
      </c>
      <c r="BQ12">
        <v>40363</v>
      </c>
      <c r="BS12" s="13">
        <f t="shared" si="8"/>
        <v>0</v>
      </c>
      <c r="BT12" s="13">
        <f t="shared" si="9"/>
        <v>0</v>
      </c>
      <c r="BU12" s="13">
        <f t="shared" si="10"/>
        <v>0</v>
      </c>
      <c r="BW12" s="13"/>
      <c r="BX12" s="13"/>
      <c r="BZ12">
        <f t="shared" si="2"/>
        <v>10864.295950479098</v>
      </c>
      <c r="CB12">
        <f t="shared" si="7"/>
        <v>6.4969652125600437E-3</v>
      </c>
      <c r="CD12">
        <f t="shared" si="3"/>
        <v>13037.155140574918</v>
      </c>
      <c r="CE12">
        <f t="shared" si="4"/>
        <v>2172.8591900958199</v>
      </c>
      <c r="CF12">
        <v>6586.2771116916292</v>
      </c>
      <c r="CH12">
        <v>22.880905780046081</v>
      </c>
      <c r="CJ12">
        <f t="shared" si="5"/>
        <v>150699.98603389022</v>
      </c>
    </row>
    <row r="13" spans="1:88" x14ac:dyDescent="0.15">
      <c r="A13" s="5" t="s">
        <v>11</v>
      </c>
      <c r="B13" t="s">
        <v>67</v>
      </c>
      <c r="C13" s="14">
        <f t="shared" si="6"/>
        <v>9</v>
      </c>
      <c r="D13" s="13">
        <v>0.36808562160654784</v>
      </c>
      <c r="E13" s="13">
        <v>0.27464085568147728</v>
      </c>
      <c r="F13" s="13">
        <v>4.2125877626833859</v>
      </c>
      <c r="G13" s="13">
        <v>0.19302914510445818</v>
      </c>
      <c r="H13" s="13">
        <v>13.416537523775135</v>
      </c>
      <c r="I13" s="13">
        <v>1.5766777095833118</v>
      </c>
      <c r="J13" s="13">
        <v>0.54924138167176417</v>
      </c>
      <c r="K13" s="13">
        <v>6.6106270189524157</v>
      </c>
      <c r="L13" s="13">
        <v>260.41793413997482</v>
      </c>
      <c r="M13" s="13">
        <v>1.3032327578821739</v>
      </c>
      <c r="N13" s="13">
        <v>5.69064928272833E-2</v>
      </c>
      <c r="O13" s="13">
        <v>0.88478409150899373</v>
      </c>
      <c r="P13" s="13">
        <v>0.34719006906801375</v>
      </c>
      <c r="Q13" s="13">
        <v>0.31466730094344242</v>
      </c>
      <c r="R13" s="13">
        <v>0.14253266283430038</v>
      </c>
      <c r="S13" s="13">
        <v>0.49772950278364736</v>
      </c>
      <c r="T13" s="13">
        <v>7.787321192364316E-2</v>
      </c>
      <c r="U13" s="13">
        <v>0.28023979378694119</v>
      </c>
      <c r="V13" s="13">
        <v>7.9875819695803735E-2</v>
      </c>
      <c r="W13" s="13">
        <v>9.8634490880127115E-2</v>
      </c>
      <c r="X13" s="13">
        <v>4.1007403247058385E-2</v>
      </c>
      <c r="Y13" s="13">
        <v>0.33953933063452779</v>
      </c>
      <c r="Z13" s="13">
        <v>1.2569058540713332</v>
      </c>
      <c r="AA13" s="13">
        <v>0.1354784876860593</v>
      </c>
      <c r="AB13" s="13">
        <v>0.75447121822534235</v>
      </c>
      <c r="AC13" s="13">
        <v>0.31802809935041582</v>
      </c>
      <c r="AD13" s="13">
        <v>0.13244338744527731</v>
      </c>
      <c r="AE13" s="13">
        <v>12.400091668449431</v>
      </c>
      <c r="AF13" s="13">
        <v>2.5013332279999574</v>
      </c>
      <c r="AG13" s="13">
        <v>0.3292655168554709</v>
      </c>
      <c r="AH13" s="13">
        <v>4.5772648775826034E-2</v>
      </c>
      <c r="AI13" s="13">
        <v>0.25195415006453292</v>
      </c>
      <c r="AJ13" s="13">
        <v>6.8237366150188897E-2</v>
      </c>
      <c r="AK13" s="13">
        <v>0.46028766895079587</v>
      </c>
      <c r="AL13" s="13">
        <v>0.55688928878055399</v>
      </c>
      <c r="AM13" s="13">
        <v>0.16577524336580013</v>
      </c>
      <c r="AN13" s="13">
        <v>37.11098502712025</v>
      </c>
      <c r="AO13" s="13">
        <v>0.14220045093386585</v>
      </c>
      <c r="AP13" s="13">
        <v>3.65625719682189</v>
      </c>
      <c r="AQ13" s="13">
        <v>41.337126381271588</v>
      </c>
      <c r="AR13" s="13">
        <v>37.304118802829286</v>
      </c>
      <c r="AS13" s="13">
        <v>220.45638633247438</v>
      </c>
      <c r="AT13" s="13">
        <v>388.9901233050935</v>
      </c>
      <c r="AU13" s="13">
        <v>64.851898155495462</v>
      </c>
      <c r="AV13" s="13">
        <v>204.19500874085153</v>
      </c>
      <c r="AW13" s="13">
        <v>0.79708048339306015</v>
      </c>
      <c r="AX13" s="13">
        <v>0.45392494053357124</v>
      </c>
      <c r="AY13" s="13">
        <v>115.17480026717335</v>
      </c>
      <c r="AZ13" s="13">
        <v>535.90146915839819</v>
      </c>
      <c r="BA13" s="13">
        <v>0.55180758138117969</v>
      </c>
      <c r="BB13" s="13">
        <v>273.08856531936192</v>
      </c>
      <c r="BC13" s="13">
        <v>717.94122254166473</v>
      </c>
      <c r="BD13" s="13">
        <v>0</v>
      </c>
      <c r="BE13" s="13">
        <v>9.5063464663979005</v>
      </c>
      <c r="BF13" s="13">
        <v>10.256927879341987</v>
      </c>
      <c r="BG13" s="13">
        <v>124.70599478065984</v>
      </c>
      <c r="BH13" s="13">
        <v>38121.443054015035</v>
      </c>
      <c r="BI13" s="13">
        <v>3097.8827517244172</v>
      </c>
      <c r="BJ13" s="13">
        <v>240.10666114041692</v>
      </c>
      <c r="BK13" s="13">
        <v>0</v>
      </c>
      <c r="BL13" s="13">
        <v>0</v>
      </c>
      <c r="BM13" s="13">
        <v>38121.443054015035</v>
      </c>
      <c r="BN13" s="13">
        <v>30.138574014721776</v>
      </c>
      <c r="BO13" s="13">
        <v>60.428959105406911</v>
      </c>
      <c r="BP13" s="13">
        <v>38452.117248275586</v>
      </c>
      <c r="BQ13">
        <v>41550</v>
      </c>
      <c r="BS13" s="13">
        <f t="shared" si="8"/>
        <v>0</v>
      </c>
      <c r="BT13" s="13">
        <f t="shared" si="9"/>
        <v>0</v>
      </c>
      <c r="BU13" s="13">
        <f t="shared" si="10"/>
        <v>0</v>
      </c>
      <c r="BW13" s="13"/>
      <c r="BX13" s="13"/>
      <c r="BZ13">
        <f t="shared" si="2"/>
        <v>38121.443054015035</v>
      </c>
      <c r="CB13">
        <f t="shared" si="7"/>
        <v>2.2797030797343326E-2</v>
      </c>
      <c r="CD13">
        <f t="shared" si="3"/>
        <v>45745.731664818035</v>
      </c>
      <c r="CE13">
        <f t="shared" si="4"/>
        <v>7624.2886108029998</v>
      </c>
      <c r="CF13">
        <v>8008.0788870294327</v>
      </c>
      <c r="CH13">
        <v>46.109795427196147</v>
      </c>
      <c r="CJ13">
        <f t="shared" si="5"/>
        <v>369250.87924577575</v>
      </c>
    </row>
    <row r="14" spans="1:88" x14ac:dyDescent="0.15">
      <c r="A14" s="5" t="s">
        <v>12</v>
      </c>
      <c r="B14" t="s">
        <v>68</v>
      </c>
      <c r="C14" s="14">
        <f t="shared" si="6"/>
        <v>10</v>
      </c>
      <c r="D14" s="13">
        <v>0.93780023261375689</v>
      </c>
      <c r="E14" s="13">
        <v>0.10693900623096401</v>
      </c>
      <c r="F14" s="13">
        <v>0.78153362030962814</v>
      </c>
      <c r="G14" s="13">
        <v>8.1383455160144713</v>
      </c>
      <c r="H14" s="13">
        <v>0.15444460990852929</v>
      </c>
      <c r="I14" s="13">
        <v>1.2345364809177872</v>
      </c>
      <c r="J14" s="13">
        <v>1.1384720140171178E-2</v>
      </c>
      <c r="K14" s="13">
        <v>9.7017194471234441E-2</v>
      </c>
      <c r="L14" s="13">
        <v>47.422304654583094</v>
      </c>
      <c r="M14" s="13">
        <v>3822.0534060451987</v>
      </c>
      <c r="N14" s="13">
        <v>8.1970755841937221E-2</v>
      </c>
      <c r="O14" s="13">
        <v>18.125563712462927</v>
      </c>
      <c r="P14" s="13">
        <v>0.49892007519921033</v>
      </c>
      <c r="Q14" s="13">
        <v>0.11657452884694665</v>
      </c>
      <c r="R14" s="13">
        <v>5.7089097378448798E-2</v>
      </c>
      <c r="S14" s="13">
        <v>0.67383292718902743</v>
      </c>
      <c r="T14" s="13">
        <v>1.457056907974273</v>
      </c>
      <c r="U14" s="13">
        <v>2.2928614881371789</v>
      </c>
      <c r="V14" s="13">
        <v>0.24990613916975069</v>
      </c>
      <c r="W14" s="13">
        <v>0.42430496951434271</v>
      </c>
      <c r="X14" s="13">
        <v>0.14090426498876299</v>
      </c>
      <c r="Y14" s="13">
        <v>0.2114488012594665</v>
      </c>
      <c r="Z14" s="13">
        <v>1.3297572213227593</v>
      </c>
      <c r="AA14" s="13">
        <v>4.3207179866232556E-2</v>
      </c>
      <c r="AB14" s="13">
        <v>0.19208963904969151</v>
      </c>
      <c r="AC14" s="13">
        <v>0.26818883947617567</v>
      </c>
      <c r="AD14" s="13">
        <v>0.20097467377274111</v>
      </c>
      <c r="AE14" s="13">
        <v>28.338640729120364</v>
      </c>
      <c r="AF14" s="13">
        <v>39.758512383816949</v>
      </c>
      <c r="AG14" s="13">
        <v>0.14101231158197047</v>
      </c>
      <c r="AH14" s="13">
        <v>3.8730681476388786E-2</v>
      </c>
      <c r="AI14" s="13">
        <v>0.22026988665516423</v>
      </c>
      <c r="AJ14" s="13">
        <v>0.13717262452434506</v>
      </c>
      <c r="AK14" s="13">
        <v>21.052309386710803</v>
      </c>
      <c r="AL14" s="13">
        <v>93.349309895186408</v>
      </c>
      <c r="AM14" s="13">
        <v>0.82460633978599185</v>
      </c>
      <c r="AN14" s="13">
        <v>0.29275474868342849</v>
      </c>
      <c r="AO14" s="13">
        <v>0.16884282767931658</v>
      </c>
      <c r="AP14" s="13">
        <v>2.5238426189690615</v>
      </c>
      <c r="AQ14" s="13">
        <v>0.25069706067945252</v>
      </c>
      <c r="AR14" s="13">
        <v>6.0948471395924688</v>
      </c>
      <c r="AS14" s="13">
        <v>1.2569620262496815</v>
      </c>
      <c r="AT14" s="13">
        <v>0.68415402656574309</v>
      </c>
      <c r="AU14" s="13">
        <v>0.80264582703753318</v>
      </c>
      <c r="AV14" s="13">
        <v>0.45106247587169829</v>
      </c>
      <c r="AW14" s="13">
        <v>0.13850952653031084</v>
      </c>
      <c r="AX14" s="13">
        <v>1.9487503026344473</v>
      </c>
      <c r="AY14" s="13">
        <v>0.30789443207813161</v>
      </c>
      <c r="AZ14" s="13">
        <v>1.1622116011350809</v>
      </c>
      <c r="BA14" s="13">
        <v>0.34220732816428878</v>
      </c>
      <c r="BB14" s="13">
        <v>2.1455453587068605</v>
      </c>
      <c r="BC14" s="13">
        <v>105.53511102751737</v>
      </c>
      <c r="BD14" s="13">
        <v>0</v>
      </c>
      <c r="BE14" s="13">
        <v>0.62488080032890703</v>
      </c>
      <c r="BF14" s="13">
        <v>0.33080300523203326</v>
      </c>
      <c r="BG14" s="13">
        <v>2.6281548168562909</v>
      </c>
      <c r="BH14" s="13">
        <v>16241.653052814714</v>
      </c>
      <c r="BI14" s="13">
        <v>4218.8528044912091</v>
      </c>
      <c r="BJ14" s="13">
        <v>3579.8248046013841</v>
      </c>
      <c r="BK14" s="13">
        <v>0</v>
      </c>
      <c r="BL14" s="13">
        <v>0</v>
      </c>
      <c r="BM14" s="13">
        <v>16241.653052814714</v>
      </c>
      <c r="BN14" s="13">
        <v>5.3834149771360718</v>
      </c>
      <c r="BO14" s="13">
        <v>193.28592311555698</v>
      </c>
      <c r="BP14" s="13">
        <v>20020.147195508795</v>
      </c>
      <c r="BQ14">
        <v>24239</v>
      </c>
      <c r="BS14" s="13">
        <f t="shared" si="8"/>
        <v>0</v>
      </c>
      <c r="BT14" s="13">
        <f t="shared" si="9"/>
        <v>0</v>
      </c>
      <c r="BU14" s="13">
        <f t="shared" si="10"/>
        <v>0</v>
      </c>
      <c r="BW14" s="13"/>
      <c r="BX14" s="13"/>
      <c r="BZ14">
        <f t="shared" si="2"/>
        <v>16241.653052814714</v>
      </c>
      <c r="CB14">
        <f t="shared" si="7"/>
        <v>9.7126822906507346E-3</v>
      </c>
      <c r="CD14">
        <f t="shared" si="3"/>
        <v>19489.983663377654</v>
      </c>
      <c r="CE14">
        <f t="shared" si="4"/>
        <v>3248.3306105629399</v>
      </c>
      <c r="CF14">
        <v>3906.2542531482422</v>
      </c>
      <c r="CH14">
        <v>25.636412393250545</v>
      </c>
      <c r="CJ14">
        <f t="shared" si="5"/>
        <v>100142.34494659725</v>
      </c>
    </row>
    <row r="15" spans="1:88" x14ac:dyDescent="0.15">
      <c r="A15" s="5" t="s">
        <v>13</v>
      </c>
      <c r="B15" t="s">
        <v>69</v>
      </c>
      <c r="C15" s="14">
        <f t="shared" si="6"/>
        <v>11</v>
      </c>
      <c r="D15" s="13">
        <v>337.95524490011508</v>
      </c>
      <c r="E15" s="13">
        <v>5.0241656040307912E-2</v>
      </c>
      <c r="F15" s="13">
        <v>2.0760375895785037</v>
      </c>
      <c r="G15" s="13">
        <v>0.30149614842940764</v>
      </c>
      <c r="H15" s="13">
        <v>1.1114823755542784</v>
      </c>
      <c r="I15" s="13">
        <v>106.187519472742</v>
      </c>
      <c r="J15" s="13">
        <v>1.5906573087558655</v>
      </c>
      <c r="K15" s="13">
        <v>0.27434769583721863</v>
      </c>
      <c r="L15" s="13">
        <v>0.35510083145093269</v>
      </c>
      <c r="M15" s="13">
        <v>10.985760892515774</v>
      </c>
      <c r="N15" s="13">
        <v>3875.3794108906795</v>
      </c>
      <c r="O15" s="13">
        <v>331.27942959577763</v>
      </c>
      <c r="P15" s="13">
        <v>44.3776564238144</v>
      </c>
      <c r="Q15" s="13">
        <v>0.2923090662931952</v>
      </c>
      <c r="R15" s="13">
        <v>0.15052112524019262</v>
      </c>
      <c r="S15" s="13">
        <v>34.681025256847981</v>
      </c>
      <c r="T15" s="13">
        <v>4.1988518175855178</v>
      </c>
      <c r="U15" s="13">
        <v>0.94994692137194103</v>
      </c>
      <c r="V15" s="13">
        <v>17.210893865957143</v>
      </c>
      <c r="W15" s="13">
        <v>160.58737363785394</v>
      </c>
      <c r="X15" s="13">
        <v>5.2010615473623178E-2</v>
      </c>
      <c r="Y15" s="13">
        <v>231.78604787513191</v>
      </c>
      <c r="Z15" s="13">
        <v>8.3328572783980182</v>
      </c>
      <c r="AA15" s="13">
        <v>0.12232361322966456</v>
      </c>
      <c r="AB15" s="13">
        <v>686.85903378025955</v>
      </c>
      <c r="AC15" s="13">
        <v>1.4260075074738807</v>
      </c>
      <c r="AD15" s="13">
        <v>4.2626412045961368</v>
      </c>
      <c r="AE15" s="13">
        <v>185.13499556696675</v>
      </c>
      <c r="AF15" s="13">
        <v>116.48317056599515</v>
      </c>
      <c r="AG15" s="13">
        <v>10.501247458865899</v>
      </c>
      <c r="AH15" s="13">
        <v>2.3785366607257457</v>
      </c>
      <c r="AI15" s="13">
        <v>9.6725987627423429</v>
      </c>
      <c r="AJ15" s="13">
        <v>261.23180044603322</v>
      </c>
      <c r="AK15" s="13">
        <v>3.9651758575115843</v>
      </c>
      <c r="AL15" s="13">
        <v>1.3330143326720258</v>
      </c>
      <c r="AM15" s="13">
        <v>1.9891003466169568</v>
      </c>
      <c r="AN15" s="13">
        <v>109.16015992994352</v>
      </c>
      <c r="AO15" s="13">
        <v>54.490256503541865</v>
      </c>
      <c r="AP15" s="13">
        <v>3840.8224346691613</v>
      </c>
      <c r="AQ15" s="13">
        <v>0.197690726926949</v>
      </c>
      <c r="AR15" s="13">
        <v>5272.1981683020658</v>
      </c>
      <c r="AS15" s="13">
        <v>180.81852044593964</v>
      </c>
      <c r="AT15" s="13">
        <v>0.55621839787431526</v>
      </c>
      <c r="AU15" s="13">
        <v>12.826282297891389</v>
      </c>
      <c r="AV15" s="13">
        <v>0.48905407465211326</v>
      </c>
      <c r="AW15" s="13">
        <v>0.52759002468480221</v>
      </c>
      <c r="AX15" s="13">
        <v>0.10808458026663628</v>
      </c>
      <c r="AY15" s="13">
        <v>0.26386755557275965</v>
      </c>
      <c r="AZ15" s="13">
        <v>0.88058999794808335</v>
      </c>
      <c r="BA15" s="13">
        <v>0.44420311472227308</v>
      </c>
      <c r="BB15" s="13">
        <v>0.45812516604700698</v>
      </c>
      <c r="BC15" s="13">
        <v>62.555271255777363</v>
      </c>
      <c r="BD15" s="13">
        <v>0</v>
      </c>
      <c r="BE15" s="13">
        <v>6.9848122121499792</v>
      </c>
      <c r="BF15" s="13">
        <v>3.2943159363696792</v>
      </c>
      <c r="BG15" s="13">
        <v>53.482857788845855</v>
      </c>
      <c r="BH15" s="13">
        <v>656.60558145479615</v>
      </c>
      <c r="BI15" s="13">
        <v>16056.084372325517</v>
      </c>
      <c r="BJ15" s="13">
        <v>2661.4533262611249</v>
      </c>
      <c r="BK15" s="13">
        <v>0</v>
      </c>
      <c r="BL15" s="13">
        <v>0</v>
      </c>
      <c r="BM15" s="13">
        <v>656.60558145479615</v>
      </c>
      <c r="BN15" s="13">
        <v>256.58277635279006</v>
      </c>
      <c r="BO15" s="13">
        <v>-345.72605639422738</v>
      </c>
      <c r="BP15" s="13">
        <v>3228.9156276744829</v>
      </c>
      <c r="BQ15">
        <v>19285</v>
      </c>
      <c r="BS15" s="13">
        <f t="shared" si="8"/>
        <v>0</v>
      </c>
      <c r="BT15" s="13">
        <f t="shared" si="9"/>
        <v>0</v>
      </c>
      <c r="BU15" s="13">
        <f t="shared" si="10"/>
        <v>0</v>
      </c>
      <c r="BW15" s="13"/>
      <c r="BX15" s="13"/>
      <c r="BZ15">
        <f t="shared" si="2"/>
        <v>656.60558145479615</v>
      </c>
      <c r="CB15">
        <f t="shared" si="7"/>
        <v>3.9265716255607426E-4</v>
      </c>
      <c r="CD15">
        <f t="shared" si="3"/>
        <v>787.92669774575529</v>
      </c>
      <c r="CE15">
        <f t="shared" si="4"/>
        <v>131.32111629095914</v>
      </c>
      <c r="CF15">
        <v>1215.2295757036295</v>
      </c>
      <c r="CH15">
        <v>23.828415867254343</v>
      </c>
      <c r="CJ15">
        <f t="shared" si="5"/>
        <v>28956.995704053126</v>
      </c>
    </row>
    <row r="16" spans="1:88" x14ac:dyDescent="0.15">
      <c r="A16" s="5" t="s">
        <v>14</v>
      </c>
      <c r="B16" t="s">
        <v>70</v>
      </c>
      <c r="C16" s="14">
        <f t="shared" si="6"/>
        <v>12</v>
      </c>
      <c r="D16" s="13">
        <v>29.283114785643768</v>
      </c>
      <c r="E16" s="13">
        <v>10.131849546167727</v>
      </c>
      <c r="F16" s="13">
        <v>10.020952517902511</v>
      </c>
      <c r="G16" s="13">
        <v>93.036556227844699</v>
      </c>
      <c r="H16" s="13">
        <v>137.5768660332528</v>
      </c>
      <c r="I16" s="13">
        <v>2076.4433033962378</v>
      </c>
      <c r="J16" s="13">
        <v>426.68020172740569</v>
      </c>
      <c r="K16" s="13">
        <v>144.44641493192339</v>
      </c>
      <c r="L16" s="13">
        <v>64.276552905961836</v>
      </c>
      <c r="M16" s="13">
        <v>494.99751770274605</v>
      </c>
      <c r="N16" s="13">
        <v>174.06582670694922</v>
      </c>
      <c r="O16" s="13">
        <v>6702.0833618383367</v>
      </c>
      <c r="P16" s="13">
        <v>4368.1632220395923</v>
      </c>
      <c r="Q16" s="13">
        <v>3.9516707777127471</v>
      </c>
      <c r="R16" s="13">
        <v>40.01237078357871</v>
      </c>
      <c r="S16" s="13">
        <v>197.64972874061203</v>
      </c>
      <c r="T16" s="13">
        <v>12.188902027953525</v>
      </c>
      <c r="U16" s="13">
        <v>536.14881847961135</v>
      </c>
      <c r="V16" s="13">
        <v>160.0845368570314</v>
      </c>
      <c r="W16" s="13">
        <v>535.90344082212061</v>
      </c>
      <c r="X16" s="13">
        <v>4.6573607880809451</v>
      </c>
      <c r="Y16" s="13">
        <v>275.17071959815934</v>
      </c>
      <c r="Z16" s="13">
        <v>927.44596241875001</v>
      </c>
      <c r="AA16" s="13">
        <v>241.27861730189449</v>
      </c>
      <c r="AB16" s="13">
        <v>304.4394969578002</v>
      </c>
      <c r="AC16" s="13">
        <v>8.1584908108900791</v>
      </c>
      <c r="AD16" s="13">
        <v>35.701198489607819</v>
      </c>
      <c r="AE16" s="13">
        <v>363.8021677516391</v>
      </c>
      <c r="AF16" s="13">
        <v>287.89173549185506</v>
      </c>
      <c r="AG16" s="13">
        <v>372.05842039054897</v>
      </c>
      <c r="AH16" s="13">
        <v>24.86889774596861</v>
      </c>
      <c r="AI16" s="13">
        <v>236.18615647133876</v>
      </c>
      <c r="AJ16" s="13">
        <v>197.85006341481235</v>
      </c>
      <c r="AK16" s="13">
        <v>85.781717821837105</v>
      </c>
      <c r="AL16" s="13">
        <v>183.9201187425931</v>
      </c>
      <c r="AM16" s="13">
        <v>1.9697054036455208</v>
      </c>
      <c r="AN16" s="13">
        <v>108.45099149993277</v>
      </c>
      <c r="AO16" s="13">
        <v>42.761179458647931</v>
      </c>
      <c r="AP16" s="13">
        <v>1121.9338555676443</v>
      </c>
      <c r="AQ16" s="13">
        <v>56.262759846130542</v>
      </c>
      <c r="AR16" s="13">
        <v>190.03005117344105</v>
      </c>
      <c r="AS16" s="13">
        <v>1699.797319662023</v>
      </c>
      <c r="AT16" s="13">
        <v>176.70931581795651</v>
      </c>
      <c r="AU16" s="13">
        <v>418.72361663886505</v>
      </c>
      <c r="AV16" s="13">
        <v>893.11258635102172</v>
      </c>
      <c r="AW16" s="13">
        <v>267.95572619968181</v>
      </c>
      <c r="AX16" s="13">
        <v>167.63747765062257</v>
      </c>
      <c r="AY16" s="13">
        <v>154.77797033438711</v>
      </c>
      <c r="AZ16" s="13">
        <v>400.75733309792679</v>
      </c>
      <c r="BA16" s="13">
        <v>171.15812899647284</v>
      </c>
      <c r="BB16" s="13">
        <v>851.23696955048035</v>
      </c>
      <c r="BC16" s="13">
        <v>1052.1326971527519</v>
      </c>
      <c r="BD16" s="13">
        <v>0</v>
      </c>
      <c r="BE16" s="13">
        <v>128.17608997529933</v>
      </c>
      <c r="BF16" s="13">
        <v>155.33603964631061</v>
      </c>
      <c r="BG16" s="13">
        <v>681.07564523607141</v>
      </c>
      <c r="BH16" s="13">
        <v>7414.7905574532442</v>
      </c>
      <c r="BI16" s="13">
        <v>28506.351792303674</v>
      </c>
      <c r="BJ16" s="13">
        <v>8840.4267615806166</v>
      </c>
      <c r="BK16" s="13">
        <v>0.87016735823173108</v>
      </c>
      <c r="BL16" s="13">
        <v>0</v>
      </c>
      <c r="BM16" s="13">
        <v>7414.7905574532442</v>
      </c>
      <c r="BN16" s="13">
        <v>117.49739546117073</v>
      </c>
      <c r="BO16" s="13">
        <v>169.06332584305895</v>
      </c>
      <c r="BP16" s="13">
        <v>16542.648207696326</v>
      </c>
      <c r="BQ16">
        <v>45049</v>
      </c>
      <c r="BS16" s="13">
        <f t="shared" si="8"/>
        <v>0</v>
      </c>
      <c r="BT16" s="13">
        <f t="shared" si="9"/>
        <v>0</v>
      </c>
      <c r="BU16" s="13">
        <f t="shared" si="10"/>
        <v>0</v>
      </c>
      <c r="BW16" s="13"/>
      <c r="BX16" s="13"/>
      <c r="BZ16">
        <f t="shared" si="2"/>
        <v>7414.7905574532442</v>
      </c>
      <c r="CB16">
        <f t="shared" si="7"/>
        <v>4.4341240822023112E-3</v>
      </c>
      <c r="CD16">
        <f t="shared" si="3"/>
        <v>8897.748668943892</v>
      </c>
      <c r="CE16">
        <f t="shared" si="4"/>
        <v>1482.9581114906478</v>
      </c>
      <c r="CF16">
        <v>4877.8595015825986</v>
      </c>
      <c r="CH16">
        <v>4.5401895713556346</v>
      </c>
      <c r="CJ16">
        <f t="shared" si="5"/>
        <v>22146.406839623309</v>
      </c>
    </row>
    <row r="17" spans="1:88" x14ac:dyDescent="0.15">
      <c r="A17" s="5" t="s">
        <v>15</v>
      </c>
      <c r="B17" t="s">
        <v>71</v>
      </c>
      <c r="C17" s="14">
        <f t="shared" si="6"/>
        <v>13</v>
      </c>
      <c r="D17" s="13">
        <v>-0.30590444647747772</v>
      </c>
      <c r="E17" s="13">
        <v>-0.30195760779559355</v>
      </c>
      <c r="F17" s="13">
        <v>12.748738164963783</v>
      </c>
      <c r="G17" s="13">
        <v>160.11887360567269</v>
      </c>
      <c r="H17" s="13">
        <v>0.5587645438948281</v>
      </c>
      <c r="I17" s="13">
        <v>101.91386622444486</v>
      </c>
      <c r="J17" s="13">
        <v>89.581014836532006</v>
      </c>
      <c r="K17" s="13">
        <v>11.93570739137472</v>
      </c>
      <c r="L17" s="13">
        <v>0.83029139908469551</v>
      </c>
      <c r="M17" s="13">
        <v>1.1794246411371474</v>
      </c>
      <c r="N17" s="13">
        <v>0.32630394778127936</v>
      </c>
      <c r="O17" s="13">
        <v>205.12140820014699</v>
      </c>
      <c r="P17" s="13">
        <v>1009.4052863840946</v>
      </c>
      <c r="Q17" s="13">
        <v>14.879441086691191</v>
      </c>
      <c r="R17" s="13">
        <v>9.8408886303826534E-2</v>
      </c>
      <c r="S17" s="13">
        <v>106.17369962922082</v>
      </c>
      <c r="T17" s="13">
        <v>3.4764333119382425</v>
      </c>
      <c r="U17" s="13">
        <v>296.50190119876117</v>
      </c>
      <c r="V17" s="13">
        <v>58.411453163377473</v>
      </c>
      <c r="W17" s="13">
        <v>27.113283142106251</v>
      </c>
      <c r="X17" s="13">
        <v>47.986632826086691</v>
      </c>
      <c r="Y17" s="13">
        <v>139.62949487803508</v>
      </c>
      <c r="Z17" s="13">
        <v>182.42239159647914</v>
      </c>
      <c r="AA17" s="13">
        <v>38.050272268220276</v>
      </c>
      <c r="AB17" s="13">
        <v>4.8299705114126725</v>
      </c>
      <c r="AC17" s="13">
        <v>29.719913528679669</v>
      </c>
      <c r="AD17" s="13">
        <v>55.184667100984626</v>
      </c>
      <c r="AE17" s="13">
        <v>58.040980772383193</v>
      </c>
      <c r="AF17" s="13">
        <v>0.76953276485057498</v>
      </c>
      <c r="AG17" s="13">
        <v>0.64159956389670436</v>
      </c>
      <c r="AH17" s="13">
        <v>8.1001921832941498E-2</v>
      </c>
      <c r="AI17" s="13">
        <v>1.640344687752731</v>
      </c>
      <c r="AJ17" s="13">
        <v>0.57198697513357932</v>
      </c>
      <c r="AK17" s="13">
        <v>68.751652086099568</v>
      </c>
      <c r="AL17" s="13">
        <v>65.118195035308204</v>
      </c>
      <c r="AM17" s="13">
        <v>2.7324074645361796</v>
      </c>
      <c r="AN17" s="13">
        <v>10.914349235485121</v>
      </c>
      <c r="AO17" s="13">
        <v>69.509642790881287</v>
      </c>
      <c r="AP17" s="13">
        <v>6.850809243625303</v>
      </c>
      <c r="AQ17" s="13">
        <v>176.07099637999386</v>
      </c>
      <c r="AR17" s="13">
        <v>111.00259682958789</v>
      </c>
      <c r="AS17" s="13">
        <v>1102.7816287021378</v>
      </c>
      <c r="AT17" s="13">
        <v>372.16797807918067</v>
      </c>
      <c r="AU17" s="13">
        <v>2823.4126674583567</v>
      </c>
      <c r="AV17" s="13">
        <v>3397.5412034462483</v>
      </c>
      <c r="AW17" s="13">
        <v>396.8487895002641</v>
      </c>
      <c r="AX17" s="13">
        <v>17.43167825377213</v>
      </c>
      <c r="AY17" s="13">
        <v>15.242325955047219</v>
      </c>
      <c r="AZ17" s="13">
        <v>11929.976666102028</v>
      </c>
      <c r="BA17" s="13">
        <v>73.577949006053728</v>
      </c>
      <c r="BB17" s="13">
        <v>480.6702094011614</v>
      </c>
      <c r="BC17" s="13">
        <v>1128.2135986402088</v>
      </c>
      <c r="BD17" s="13">
        <v>0</v>
      </c>
      <c r="BE17" s="13">
        <v>971.01562953047176</v>
      </c>
      <c r="BF17" s="13">
        <v>387.09157415217811</v>
      </c>
      <c r="BG17" s="13">
        <v>1318.2213579215988</v>
      </c>
      <c r="BH17" s="13">
        <v>11759.751247733611</v>
      </c>
      <c r="BI17" s="13">
        <v>27584.479132313223</v>
      </c>
      <c r="BJ17" s="13">
        <v>136.88122571451763</v>
      </c>
      <c r="BK17" s="13">
        <v>-0.10400558414549882</v>
      </c>
      <c r="BL17" s="13">
        <v>0</v>
      </c>
      <c r="BM17" s="13">
        <v>11759.751247733611</v>
      </c>
      <c r="BN17" s="13">
        <v>6.0195088606596556</v>
      </c>
      <c r="BO17" s="13">
        <v>-812.0271090378626</v>
      </c>
      <c r="BP17" s="13">
        <v>11090.520867686777</v>
      </c>
      <c r="BQ17">
        <v>38675</v>
      </c>
      <c r="BS17" s="13">
        <f t="shared" si="8"/>
        <v>0</v>
      </c>
      <c r="BT17" s="13">
        <f t="shared" si="9"/>
        <v>0</v>
      </c>
      <c r="BU17" s="13">
        <f t="shared" si="10"/>
        <v>0</v>
      </c>
      <c r="BW17" s="13"/>
      <c r="BX17" s="13"/>
      <c r="BZ17">
        <f t="shared" si="2"/>
        <v>11759.751247733611</v>
      </c>
      <c r="CB17">
        <f t="shared" si="7"/>
        <v>7.0324570605530684E-3</v>
      </c>
      <c r="CD17">
        <f t="shared" si="3"/>
        <v>14111.701497280334</v>
      </c>
      <c r="CE17">
        <f t="shared" si="4"/>
        <v>2351.9502495467223</v>
      </c>
      <c r="CF17">
        <v>5194.9235836543412</v>
      </c>
      <c r="CH17">
        <v>10.203413057530705</v>
      </c>
      <c r="CJ17">
        <f t="shared" si="5"/>
        <v>53005.951126332911</v>
      </c>
    </row>
    <row r="18" spans="1:88" x14ac:dyDescent="0.15">
      <c r="A18" s="5" t="s">
        <v>16</v>
      </c>
      <c r="B18" t="s">
        <v>72</v>
      </c>
      <c r="C18" s="14">
        <f t="shared" si="6"/>
        <v>14</v>
      </c>
      <c r="D18" s="13">
        <v>5298.7200468686842</v>
      </c>
      <c r="E18" s="13">
        <v>2394.6609762384664</v>
      </c>
      <c r="F18" s="13">
        <v>662.46187273987948</v>
      </c>
      <c r="G18" s="13">
        <v>1280.1253826010209</v>
      </c>
      <c r="H18" s="13">
        <v>1182.0790150348141</v>
      </c>
      <c r="I18" s="13">
        <v>2788.472984894524</v>
      </c>
      <c r="J18" s="13">
        <v>34.025077662838768</v>
      </c>
      <c r="K18" s="13">
        <v>606.44742158272379</v>
      </c>
      <c r="L18" s="13">
        <v>125.09962677006888</v>
      </c>
      <c r="M18" s="13">
        <v>102.43488277955457</v>
      </c>
      <c r="N18" s="13">
        <v>389.72847712893093</v>
      </c>
      <c r="O18" s="13">
        <v>467.03780829022281</v>
      </c>
      <c r="P18" s="13">
        <v>100.77561655852148</v>
      </c>
      <c r="Q18" s="13">
        <v>20361.887571624022</v>
      </c>
      <c r="R18" s="13">
        <v>236.39742816963582</v>
      </c>
      <c r="S18" s="13">
        <v>7101.1667978480764</v>
      </c>
      <c r="T18" s="13">
        <v>442.88654902800766</v>
      </c>
      <c r="U18" s="13">
        <v>154.75049245761389</v>
      </c>
      <c r="V18" s="13">
        <v>49.265393388964263</v>
      </c>
      <c r="W18" s="13">
        <v>49.810630673403914</v>
      </c>
      <c r="X18" s="13">
        <v>248.8870612398195</v>
      </c>
      <c r="Y18" s="13">
        <v>89.725430828941725</v>
      </c>
      <c r="Z18" s="13">
        <v>1384.2842151647199</v>
      </c>
      <c r="AA18" s="13">
        <v>788.55271425545402</v>
      </c>
      <c r="AB18" s="13">
        <v>1239.604608043059</v>
      </c>
      <c r="AC18" s="13">
        <v>675.41308433520896</v>
      </c>
      <c r="AD18" s="13">
        <v>839.40759015829292</v>
      </c>
      <c r="AE18" s="13">
        <v>294.26781358040284</v>
      </c>
      <c r="AF18" s="13">
        <v>964.14128632983784</v>
      </c>
      <c r="AG18" s="13">
        <v>250.73005941042919</v>
      </c>
      <c r="AH18" s="13">
        <v>247.9882309661007</v>
      </c>
      <c r="AI18" s="13">
        <v>1521.7283292300067</v>
      </c>
      <c r="AJ18" s="13">
        <v>413.78999054244491</v>
      </c>
      <c r="AK18" s="13">
        <v>14.178265870256242</v>
      </c>
      <c r="AL18" s="13">
        <v>323.22976041919105</v>
      </c>
      <c r="AM18" s="13">
        <v>75.668734432342973</v>
      </c>
      <c r="AN18" s="13">
        <v>508.38800046036295</v>
      </c>
      <c r="AO18" s="13">
        <v>766.58932023969271</v>
      </c>
      <c r="AP18" s="13">
        <v>307.82804453535721</v>
      </c>
      <c r="AQ18" s="13">
        <v>3480.5922403850809</v>
      </c>
      <c r="AR18" s="13">
        <v>3645.8384383424641</v>
      </c>
      <c r="AS18" s="13">
        <v>5757.0095835173006</v>
      </c>
      <c r="AT18" s="13">
        <v>33000.06618514115</v>
      </c>
      <c r="AU18" s="13">
        <v>345.70760555722791</v>
      </c>
      <c r="AV18" s="13">
        <v>583.73080453305295</v>
      </c>
      <c r="AW18" s="13">
        <v>264.55246242305276</v>
      </c>
      <c r="AX18" s="13">
        <v>105.55543587666602</v>
      </c>
      <c r="AY18" s="13">
        <v>160.16497832388856</v>
      </c>
      <c r="AZ18" s="13">
        <v>1202.2026097109256</v>
      </c>
      <c r="BA18" s="13">
        <v>478.54026224114284</v>
      </c>
      <c r="BB18" s="13">
        <v>463.67188349546848</v>
      </c>
      <c r="BC18" s="13">
        <v>885.83210684431901</v>
      </c>
      <c r="BD18" s="13">
        <v>0</v>
      </c>
      <c r="BE18" s="13">
        <v>89.124575146238115</v>
      </c>
      <c r="BF18" s="13">
        <v>156.98199809620874</v>
      </c>
      <c r="BG18" s="13">
        <v>3289.8116164526982</v>
      </c>
      <c r="BH18" s="13">
        <v>33317.643271060515</v>
      </c>
      <c r="BI18" s="13">
        <v>108692.01937846877</v>
      </c>
      <c r="BJ18" s="13">
        <v>8599.6707339491477</v>
      </c>
      <c r="BK18" s="13">
        <v>0</v>
      </c>
      <c r="BL18" s="13">
        <v>0</v>
      </c>
      <c r="BM18" s="13">
        <v>33317.643271060515</v>
      </c>
      <c r="BN18" s="13">
        <v>173.48003611179354</v>
      </c>
      <c r="BO18" s="13">
        <v>-677.81341959023371</v>
      </c>
      <c r="BP18" s="13">
        <v>41412.980621531213</v>
      </c>
      <c r="BQ18">
        <v>150105</v>
      </c>
      <c r="BS18" s="13">
        <f t="shared" si="8"/>
        <v>0</v>
      </c>
      <c r="BT18" s="13">
        <f t="shared" si="9"/>
        <v>0</v>
      </c>
      <c r="BU18" s="13">
        <f t="shared" si="10"/>
        <v>0</v>
      </c>
      <c r="BW18" s="13"/>
      <c r="BX18" s="13"/>
      <c r="BZ18">
        <f t="shared" si="2"/>
        <v>33317.643271060515</v>
      </c>
      <c r="CB18">
        <f t="shared" si="7"/>
        <v>1.992430713257767E-2</v>
      </c>
      <c r="CD18">
        <f t="shared" si="3"/>
        <v>39981.171925272618</v>
      </c>
      <c r="CE18">
        <f t="shared" si="4"/>
        <v>6663.528654212103</v>
      </c>
      <c r="CF18">
        <v>18967.26424387368</v>
      </c>
      <c r="CH18">
        <v>0.16131374704373605</v>
      </c>
      <c r="CJ18">
        <f t="shared" si="5"/>
        <v>3059.6804663479384</v>
      </c>
    </row>
    <row r="19" spans="1:88" x14ac:dyDescent="0.15">
      <c r="A19" s="5" t="s">
        <v>17</v>
      </c>
      <c r="B19" t="s">
        <v>73</v>
      </c>
      <c r="C19" s="14">
        <f t="shared" si="6"/>
        <v>15</v>
      </c>
      <c r="D19" s="13">
        <v>76.254469452003676</v>
      </c>
      <c r="E19" s="13">
        <v>51.691254317438052</v>
      </c>
      <c r="F19" s="13">
        <v>2.8377903597728906</v>
      </c>
      <c r="G19" s="13">
        <v>0.25133379088848085</v>
      </c>
      <c r="H19" s="13">
        <v>29.316713186667759</v>
      </c>
      <c r="I19" s="13">
        <v>227.22939183458146</v>
      </c>
      <c r="J19" s="13">
        <v>2.3626249012183295E-2</v>
      </c>
      <c r="K19" s="13">
        <v>15.649081153898802</v>
      </c>
      <c r="L19" s="13">
        <v>5.9263216361904529</v>
      </c>
      <c r="M19" s="13">
        <v>6.0504559569856627E-2</v>
      </c>
      <c r="N19" s="13">
        <v>6.0550970775098037E-2</v>
      </c>
      <c r="O19" s="13">
        <v>26.573921415467844</v>
      </c>
      <c r="P19" s="13">
        <v>3.3393286619198732</v>
      </c>
      <c r="Q19" s="13">
        <v>4855.5549372117639</v>
      </c>
      <c r="R19" s="13">
        <v>9.2605821550045544</v>
      </c>
      <c r="S19" s="13">
        <v>123.29670772159211</v>
      </c>
      <c r="T19" s="13">
        <v>9.1283958061120796</v>
      </c>
      <c r="U19" s="13">
        <v>337.00027147497639</v>
      </c>
      <c r="V19" s="13">
        <v>889.6773680643679</v>
      </c>
      <c r="W19" s="13">
        <v>633.8728301761937</v>
      </c>
      <c r="X19" s="13">
        <v>142.18744591408435</v>
      </c>
      <c r="Y19" s="13">
        <v>0.15745816726100184</v>
      </c>
      <c r="Z19" s="13">
        <v>6.0954006733224873</v>
      </c>
      <c r="AA19" s="13">
        <v>0.1094111765950152</v>
      </c>
      <c r="AB19" s="13">
        <v>3.4945995215656209</v>
      </c>
      <c r="AC19" s="13">
        <v>0.4461533671755934</v>
      </c>
      <c r="AD19" s="13">
        <v>5.3420855744499205</v>
      </c>
      <c r="AE19" s="13">
        <v>0.3014921361309349</v>
      </c>
      <c r="AF19" s="13">
        <v>3.6813448068923127</v>
      </c>
      <c r="AG19" s="13">
        <v>4.1923657287467995</v>
      </c>
      <c r="AH19" s="13">
        <v>3.6607802969023578E-2</v>
      </c>
      <c r="AI19" s="13">
        <v>0.19004126303773569</v>
      </c>
      <c r="AJ19" s="13">
        <v>15.551560749723306</v>
      </c>
      <c r="AK19" s="13">
        <v>3.0428313146224142E-2</v>
      </c>
      <c r="AL19" s="13">
        <v>1.4734533331704782</v>
      </c>
      <c r="AM19" s="13">
        <v>0.24116809131758607</v>
      </c>
      <c r="AN19" s="13">
        <v>0.33234975459727617</v>
      </c>
      <c r="AO19" s="13">
        <v>0.14632168463612771</v>
      </c>
      <c r="AP19" s="13">
        <v>0.12068530530173228</v>
      </c>
      <c r="AQ19" s="13">
        <v>81.144324145482898</v>
      </c>
      <c r="AR19" s="13">
        <v>18.549711445310262</v>
      </c>
      <c r="AS19" s="13">
        <v>2428.1378548167959</v>
      </c>
      <c r="AT19" s="13">
        <v>349.94185833155234</v>
      </c>
      <c r="AU19" s="13">
        <v>4.7016137715403019</v>
      </c>
      <c r="AV19" s="13">
        <v>35.297008590112057</v>
      </c>
      <c r="AW19" s="13">
        <v>218.09522090230186</v>
      </c>
      <c r="AX19" s="13">
        <v>4.7710191123338887E-2</v>
      </c>
      <c r="AY19" s="13">
        <v>18.51400629930686</v>
      </c>
      <c r="AZ19" s="13">
        <v>9.8803010744859385</v>
      </c>
      <c r="BA19" s="13">
        <v>14.298193338888561</v>
      </c>
      <c r="BB19" s="13">
        <v>103.6500827237661</v>
      </c>
      <c r="BC19" s="13">
        <v>37.082531962421058</v>
      </c>
      <c r="BD19" s="13">
        <v>0</v>
      </c>
      <c r="BE19" s="13">
        <v>17.144780378714678</v>
      </c>
      <c r="BF19" s="13">
        <v>38.034202263023076</v>
      </c>
      <c r="BG19" s="13">
        <v>527.06364284691847</v>
      </c>
      <c r="BH19" s="13">
        <v>10352.261250433292</v>
      </c>
      <c r="BI19" s="13">
        <v>11382.718796644062</v>
      </c>
      <c r="BJ19" s="13">
        <v>1979.0527404584295</v>
      </c>
      <c r="BK19" s="13">
        <v>0</v>
      </c>
      <c r="BL19" s="13">
        <v>0</v>
      </c>
      <c r="BM19" s="13">
        <v>10352.261250433292</v>
      </c>
      <c r="BN19" s="13">
        <v>100.47470673606536</v>
      </c>
      <c r="BO19" s="13">
        <v>-1370.5074942718529</v>
      </c>
      <c r="BP19" s="13">
        <v>11061.281203355937</v>
      </c>
      <c r="BQ19">
        <v>22444</v>
      </c>
      <c r="BS19" s="13">
        <f t="shared" si="8"/>
        <v>0</v>
      </c>
      <c r="BT19" s="13">
        <f t="shared" si="9"/>
        <v>0</v>
      </c>
      <c r="BU19" s="13">
        <f t="shared" si="10"/>
        <v>0</v>
      </c>
      <c r="BW19" s="13"/>
      <c r="BX19" s="13"/>
      <c r="BZ19">
        <f t="shared" si="2"/>
        <v>10352.261250433292</v>
      </c>
      <c r="CB19">
        <f t="shared" si="7"/>
        <v>6.1907629838114315E-3</v>
      </c>
      <c r="CD19">
        <f t="shared" si="3"/>
        <v>12422.713500519949</v>
      </c>
      <c r="CE19">
        <f t="shared" si="4"/>
        <v>2070.4522500866569</v>
      </c>
      <c r="CF19">
        <v>3490.4627667779578</v>
      </c>
      <c r="CH19">
        <v>4.9195776153983246</v>
      </c>
      <c r="CJ19">
        <f t="shared" si="5"/>
        <v>17171.602494822146</v>
      </c>
    </row>
    <row r="20" spans="1:88" x14ac:dyDescent="0.15">
      <c r="A20" s="5" t="s">
        <v>18</v>
      </c>
      <c r="B20" t="s">
        <v>74</v>
      </c>
      <c r="C20" s="14">
        <f t="shared" si="6"/>
        <v>16</v>
      </c>
      <c r="D20" s="13">
        <v>14726.599370368564</v>
      </c>
      <c r="E20" s="13">
        <v>1702.091004638808</v>
      </c>
      <c r="F20" s="13">
        <v>581.61186979524791</v>
      </c>
      <c r="G20" s="13">
        <v>118.96242560507285</v>
      </c>
      <c r="H20" s="13">
        <v>224.46659890864734</v>
      </c>
      <c r="I20" s="13">
        <v>1317.3146867478347</v>
      </c>
      <c r="J20" s="13">
        <v>23.435935132149137</v>
      </c>
      <c r="K20" s="13">
        <v>597.0562299034583</v>
      </c>
      <c r="L20" s="13">
        <v>64.275401418192075</v>
      </c>
      <c r="M20" s="13">
        <v>618.17075899071438</v>
      </c>
      <c r="N20" s="13">
        <v>63.819234461162999</v>
      </c>
      <c r="O20" s="13">
        <v>911.11822917723134</v>
      </c>
      <c r="P20" s="13">
        <v>310.06769381337938</v>
      </c>
      <c r="Q20" s="13">
        <v>1094.4573972491107</v>
      </c>
      <c r="R20" s="13">
        <v>24.829807233807241</v>
      </c>
      <c r="S20" s="13">
        <v>8189.7831181441834</v>
      </c>
      <c r="T20" s="13">
        <v>5900.556238309794</v>
      </c>
      <c r="U20" s="13">
        <v>1453.8142744071379</v>
      </c>
      <c r="V20" s="13">
        <v>1672.8208750641502</v>
      </c>
      <c r="W20" s="13">
        <v>1885.8305907897413</v>
      </c>
      <c r="X20" s="13">
        <v>1806.2694258130691</v>
      </c>
      <c r="Y20" s="13">
        <v>1335.1519318627331</v>
      </c>
      <c r="Z20" s="13">
        <v>2957.354892038572</v>
      </c>
      <c r="AA20" s="13">
        <v>158.16809862080356</v>
      </c>
      <c r="AB20" s="13">
        <v>794.13908442447723</v>
      </c>
      <c r="AC20" s="13">
        <v>1550.3664003037197</v>
      </c>
      <c r="AD20" s="13">
        <v>1105.2547316315811</v>
      </c>
      <c r="AE20" s="13">
        <v>1148.8104803730832</v>
      </c>
      <c r="AF20" s="13">
        <v>714.70463531774124</v>
      </c>
      <c r="AG20" s="13">
        <v>20.833380209888798</v>
      </c>
      <c r="AH20" s="13">
        <v>1.8164447328504105</v>
      </c>
      <c r="AI20" s="13">
        <v>205.41173195163574</v>
      </c>
      <c r="AJ20" s="13">
        <v>14.052422925161007</v>
      </c>
      <c r="AK20" s="13">
        <v>65.485721499225988</v>
      </c>
      <c r="AL20" s="13">
        <v>17.300096863667047</v>
      </c>
      <c r="AM20" s="13">
        <v>3.4424771244366696</v>
      </c>
      <c r="AN20" s="13">
        <v>224.68366064905044</v>
      </c>
      <c r="AO20" s="13">
        <v>11.085397401383688</v>
      </c>
      <c r="AP20" s="13">
        <v>391.94655443874257</v>
      </c>
      <c r="AQ20" s="13">
        <v>633.63390753826229</v>
      </c>
      <c r="AR20" s="13">
        <v>214.94872278467358</v>
      </c>
      <c r="AS20" s="13">
        <v>14.624662583782191</v>
      </c>
      <c r="AT20" s="13">
        <v>5.0870917747420377</v>
      </c>
      <c r="AU20" s="13">
        <v>115.96607700544691</v>
      </c>
      <c r="AV20" s="13">
        <v>6.7661447518178255</v>
      </c>
      <c r="AW20" s="13">
        <v>2.5365966137282969</v>
      </c>
      <c r="AX20" s="13">
        <v>28.247376350270319</v>
      </c>
      <c r="AY20" s="13">
        <v>11.759787289077686</v>
      </c>
      <c r="AZ20" s="13">
        <v>18.470091606635563</v>
      </c>
      <c r="BA20" s="13">
        <v>7.9886091920925981</v>
      </c>
      <c r="BB20" s="13">
        <v>842.70879573878415</v>
      </c>
      <c r="BC20" s="13">
        <v>70.112783551565713</v>
      </c>
      <c r="BD20" s="13">
        <v>0</v>
      </c>
      <c r="BE20" s="13">
        <v>17.062579021169167</v>
      </c>
      <c r="BF20" s="13">
        <v>820.35427620422354</v>
      </c>
      <c r="BG20" s="13">
        <v>25.224061019423793</v>
      </c>
      <c r="BH20" s="13">
        <v>1149.7172867131374</v>
      </c>
      <c r="BI20" s="13">
        <v>56842.85087136591</v>
      </c>
      <c r="BJ20" s="13">
        <v>6064.6723311978922</v>
      </c>
      <c r="BK20" s="13">
        <v>0.36256973259655456</v>
      </c>
      <c r="BL20" s="13">
        <v>0</v>
      </c>
      <c r="BM20" s="13">
        <v>1149.7172867131374</v>
      </c>
      <c r="BN20" s="13">
        <v>277.03847517163263</v>
      </c>
      <c r="BO20" s="13">
        <v>112.3584658188356</v>
      </c>
      <c r="BP20" s="13">
        <v>7604.1491286340952</v>
      </c>
      <c r="BQ20">
        <v>64447</v>
      </c>
      <c r="BS20" s="13">
        <f t="shared" si="8"/>
        <v>0</v>
      </c>
      <c r="BT20" s="13">
        <f t="shared" si="9"/>
        <v>0</v>
      </c>
      <c r="BU20" s="13">
        <f t="shared" si="10"/>
        <v>0</v>
      </c>
      <c r="BW20" s="13"/>
      <c r="BX20" s="13"/>
      <c r="BZ20">
        <f t="shared" si="2"/>
        <v>1149.7172867131374</v>
      </c>
      <c r="CB20">
        <f t="shared" si="7"/>
        <v>6.8754323796976226E-4</v>
      </c>
      <c r="CD20">
        <f t="shared" si="3"/>
        <v>1379.6607440557648</v>
      </c>
      <c r="CE20">
        <f t="shared" si="4"/>
        <v>229.94345734262743</v>
      </c>
      <c r="CF20">
        <v>6485.2745437183112</v>
      </c>
      <c r="CH20">
        <v>1.5157261005167038</v>
      </c>
      <c r="CJ20">
        <f t="shared" si="5"/>
        <v>9829.8998949304005</v>
      </c>
    </row>
    <row r="21" spans="1:88" x14ac:dyDescent="0.15">
      <c r="A21" s="5" t="s">
        <v>19</v>
      </c>
      <c r="B21" t="s">
        <v>75</v>
      </c>
      <c r="C21" s="14">
        <f t="shared" si="6"/>
        <v>17</v>
      </c>
      <c r="D21" s="13">
        <v>0.13682796928752386</v>
      </c>
      <c r="E21" s="13">
        <v>0.2173189236967322</v>
      </c>
      <c r="F21" s="13">
        <v>1.9973545357543332</v>
      </c>
      <c r="G21" s="13">
        <v>0.15527715562097941</v>
      </c>
      <c r="H21" s="13">
        <v>33.446752340782865</v>
      </c>
      <c r="I21" s="13">
        <v>236.64903943779717</v>
      </c>
      <c r="J21" s="13">
        <v>13.601627539468399</v>
      </c>
      <c r="K21" s="13">
        <v>1343.8492731903857</v>
      </c>
      <c r="L21" s="13">
        <v>41.410988665011963</v>
      </c>
      <c r="M21" s="13">
        <v>229.53334382727925</v>
      </c>
      <c r="N21" s="13">
        <v>144.04107244959957</v>
      </c>
      <c r="O21" s="13">
        <v>238.74763013310366</v>
      </c>
      <c r="P21" s="13">
        <v>518.78849567515442</v>
      </c>
      <c r="Q21" s="13">
        <v>1.3765817914875449</v>
      </c>
      <c r="R21" s="13">
        <v>3.0392824524606687E-2</v>
      </c>
      <c r="S21" s="13">
        <v>72.307943853005057</v>
      </c>
      <c r="T21" s="13">
        <v>715.79629757967552</v>
      </c>
      <c r="U21" s="13">
        <v>5.3831196965956662</v>
      </c>
      <c r="V21" s="13">
        <v>6.6079017468471157</v>
      </c>
      <c r="W21" s="13">
        <v>226.98786641283178</v>
      </c>
      <c r="X21" s="13">
        <v>439.44931074203095</v>
      </c>
      <c r="Y21" s="13">
        <v>1130.8914007760329</v>
      </c>
      <c r="Z21" s="13">
        <v>8601.1053152487948</v>
      </c>
      <c r="AA21" s="13">
        <v>0.10970955302259126</v>
      </c>
      <c r="AB21" s="13">
        <v>307.66961376450666</v>
      </c>
      <c r="AC21" s="13">
        <v>73.182217050449367</v>
      </c>
      <c r="AD21" s="13">
        <v>37.46740054726456</v>
      </c>
      <c r="AE21" s="13">
        <v>468.38642281184019</v>
      </c>
      <c r="AF21" s="13">
        <v>273.26063296099795</v>
      </c>
      <c r="AG21" s="13">
        <v>311.47101227282423</v>
      </c>
      <c r="AH21" s="13">
        <v>4.577446481529782E-3</v>
      </c>
      <c r="AI21" s="13">
        <v>1056.7054081597989</v>
      </c>
      <c r="AJ21" s="13">
        <v>24.840884398657106</v>
      </c>
      <c r="AK21" s="13">
        <v>84.422546646209113</v>
      </c>
      <c r="AL21" s="13">
        <v>0.51129631645368412</v>
      </c>
      <c r="AM21" s="13">
        <v>12.918213939285637</v>
      </c>
      <c r="AN21" s="13">
        <v>380.20017368684825</v>
      </c>
      <c r="AO21" s="13">
        <v>140.62953589277168</v>
      </c>
      <c r="AP21" s="13">
        <v>855.29925619555195</v>
      </c>
      <c r="AQ21" s="13">
        <v>0.42176772333682905</v>
      </c>
      <c r="AR21" s="13">
        <v>8.387198445788254</v>
      </c>
      <c r="AS21" s="13">
        <v>0.40513113652558552</v>
      </c>
      <c r="AT21" s="13">
        <v>0.15314378076724874</v>
      </c>
      <c r="AU21" s="13">
        <v>0.20442285416689257</v>
      </c>
      <c r="AV21" s="13">
        <v>0.20431883314369514</v>
      </c>
      <c r="AW21" s="13">
        <v>0.24957573765855709</v>
      </c>
      <c r="AX21" s="13">
        <v>0.14321304883201691</v>
      </c>
      <c r="AY21" s="13">
        <v>8.1215591577128904E-2</v>
      </c>
      <c r="AZ21" s="13">
        <v>0.22857740063088616</v>
      </c>
      <c r="BA21" s="13">
        <v>0.34899295103927164</v>
      </c>
      <c r="BB21" s="13">
        <v>0.34261362594741812</v>
      </c>
      <c r="BC21" s="13">
        <v>2.0193578528292093</v>
      </c>
      <c r="BD21" s="13">
        <v>0</v>
      </c>
      <c r="BE21" s="13">
        <v>0.57101363650944681</v>
      </c>
      <c r="BF21" s="13">
        <v>0.58643603009117551</v>
      </c>
      <c r="BG21" s="13">
        <v>1.1378190526637899</v>
      </c>
      <c r="BH21" s="13">
        <v>5.9404775078492094</v>
      </c>
      <c r="BI21" s="13">
        <v>18045.07483185923</v>
      </c>
      <c r="BJ21" s="13">
        <v>3494.9007053262967</v>
      </c>
      <c r="BK21" s="13">
        <v>0</v>
      </c>
      <c r="BL21" s="13">
        <v>0</v>
      </c>
      <c r="BM21" s="13">
        <v>5.9404775078492094</v>
      </c>
      <c r="BN21" s="13">
        <v>10.259134544577279</v>
      </c>
      <c r="BO21" s="13">
        <v>9.8248507620337904</v>
      </c>
      <c r="BP21" s="13">
        <v>3520.9251681407582</v>
      </c>
      <c r="BQ21">
        <v>21566</v>
      </c>
      <c r="BS21" s="13">
        <f t="shared" si="8"/>
        <v>0</v>
      </c>
      <c r="BT21" s="13">
        <f t="shared" si="9"/>
        <v>0</v>
      </c>
      <c r="BU21" s="13">
        <f t="shared" si="10"/>
        <v>0</v>
      </c>
      <c r="BW21" s="13"/>
      <c r="BX21" s="13"/>
      <c r="BZ21">
        <f t="shared" si="2"/>
        <v>5.9404775078492094</v>
      </c>
      <c r="CB21">
        <f t="shared" si="7"/>
        <v>3.5524691052612308E-6</v>
      </c>
      <c r="CD21">
        <f t="shared" si="3"/>
        <v>7.1285730094190507</v>
      </c>
      <c r="CE21">
        <f t="shared" si="4"/>
        <v>1.1880955015698413</v>
      </c>
      <c r="CF21">
        <v>1910.0910003834081</v>
      </c>
      <c r="CH21">
        <v>1.2306408235185013</v>
      </c>
      <c r="CJ21">
        <f t="shared" si="5"/>
        <v>2350.6359617071153</v>
      </c>
    </row>
    <row r="22" spans="1:88" x14ac:dyDescent="0.15">
      <c r="A22" s="5" t="s">
        <v>20</v>
      </c>
      <c r="B22" t="s">
        <v>76</v>
      </c>
      <c r="C22" s="14">
        <f t="shared" si="6"/>
        <v>18</v>
      </c>
      <c r="D22" s="13">
        <v>339.53382702650509</v>
      </c>
      <c r="E22" s="13">
        <v>1542.5292581544379</v>
      </c>
      <c r="F22" s="13">
        <v>5.5524033891086884</v>
      </c>
      <c r="G22" s="13">
        <v>0.64375970529978199</v>
      </c>
      <c r="H22" s="13">
        <v>2.970979190192701</v>
      </c>
      <c r="I22" s="13">
        <v>48.890377124519084</v>
      </c>
      <c r="J22" s="13">
        <v>0.19917081709426721</v>
      </c>
      <c r="K22" s="13">
        <v>7.7680843156879096</v>
      </c>
      <c r="L22" s="13">
        <v>0.54951022251560977</v>
      </c>
      <c r="M22" s="13">
        <v>3.0418589668755001</v>
      </c>
      <c r="N22" s="13">
        <v>1.0941127808402245</v>
      </c>
      <c r="O22" s="13">
        <v>6.6545083260511024</v>
      </c>
      <c r="P22" s="13">
        <v>3.6846709661559487</v>
      </c>
      <c r="Q22" s="13">
        <v>1.2244388454305966</v>
      </c>
      <c r="R22" s="13">
        <v>0.15112680577351101</v>
      </c>
      <c r="S22" s="13">
        <v>7.3173596662601277</v>
      </c>
      <c r="T22" s="13">
        <v>10.971931539191292</v>
      </c>
      <c r="U22" s="13">
        <v>796.33501532264177</v>
      </c>
      <c r="V22" s="13">
        <v>13.275487649106696</v>
      </c>
      <c r="W22" s="13">
        <v>7.7386133713668022</v>
      </c>
      <c r="X22" s="13">
        <v>3.0399281453551512</v>
      </c>
      <c r="Y22" s="13">
        <v>14.71384004586759</v>
      </c>
      <c r="Z22" s="13">
        <v>49.645687311741149</v>
      </c>
      <c r="AA22" s="13">
        <v>0.47425458786398639</v>
      </c>
      <c r="AB22" s="13">
        <v>2.608916726564634</v>
      </c>
      <c r="AC22" s="13">
        <v>2.5825578804163545</v>
      </c>
      <c r="AD22" s="13">
        <v>1.3708871484228737</v>
      </c>
      <c r="AE22" s="13">
        <v>3.9893246983462354</v>
      </c>
      <c r="AF22" s="13">
        <v>3.2569376851768173</v>
      </c>
      <c r="AG22" s="13">
        <v>2.5151470093432677</v>
      </c>
      <c r="AH22" s="13">
        <v>0.49773615145630917</v>
      </c>
      <c r="AI22" s="13">
        <v>6.5028290762141721</v>
      </c>
      <c r="AJ22" s="13">
        <v>0.85110165336378663</v>
      </c>
      <c r="AK22" s="13">
        <v>16.305577372706509</v>
      </c>
      <c r="AL22" s="13">
        <v>24.17501336487361</v>
      </c>
      <c r="AM22" s="13">
        <v>4.4507732044116937</v>
      </c>
      <c r="AN22" s="13">
        <v>11.203332447908974</v>
      </c>
      <c r="AO22" s="13">
        <v>3.3703256000398669</v>
      </c>
      <c r="AP22" s="13">
        <v>5.8674275760500496</v>
      </c>
      <c r="AQ22" s="13">
        <v>3.1417913874107963</v>
      </c>
      <c r="AR22" s="13">
        <v>7.5356240642066066</v>
      </c>
      <c r="AS22" s="13">
        <v>9.1995498576312276</v>
      </c>
      <c r="AT22" s="13">
        <v>23.608606319620417</v>
      </c>
      <c r="AU22" s="13">
        <v>4.8126327881420874</v>
      </c>
      <c r="AV22" s="13">
        <v>1.2760371338080736</v>
      </c>
      <c r="AW22" s="13">
        <v>1.7313069312286269</v>
      </c>
      <c r="AX22" s="13">
        <v>0.69960833596250005</v>
      </c>
      <c r="AY22" s="13">
        <v>1.378096918420864</v>
      </c>
      <c r="AZ22" s="13">
        <v>2.4289748386375853</v>
      </c>
      <c r="BA22" s="13">
        <v>35.294321060774351</v>
      </c>
      <c r="BB22" s="13">
        <v>1785.4187125170131</v>
      </c>
      <c r="BC22" s="13">
        <v>45.384296288128013</v>
      </c>
      <c r="BD22" s="13">
        <v>0</v>
      </c>
      <c r="BE22" s="13">
        <v>193.05740478740651</v>
      </c>
      <c r="BF22" s="13">
        <v>3577.5493303898315</v>
      </c>
      <c r="BG22" s="13">
        <v>919.74669455570984</v>
      </c>
      <c r="BH22" s="13">
        <v>25593.934109357397</v>
      </c>
      <c r="BI22" s="13">
        <v>9569.8110800451122</v>
      </c>
      <c r="BJ22" s="13">
        <v>1447.0020065986191</v>
      </c>
      <c r="BK22" s="13">
        <v>2835.2227949585376</v>
      </c>
      <c r="BL22" s="13">
        <v>0</v>
      </c>
      <c r="BM22" s="13">
        <v>25593.934109357397</v>
      </c>
      <c r="BN22" s="13">
        <v>25.323633259362754</v>
      </c>
      <c r="BO22" s="13">
        <v>24.706375780966024</v>
      </c>
      <c r="BP22" s="13">
        <v>29926.18891995489</v>
      </c>
      <c r="BQ22">
        <v>39496</v>
      </c>
      <c r="BS22" s="13">
        <f t="shared" si="8"/>
        <v>0</v>
      </c>
      <c r="BT22" s="13">
        <f t="shared" si="9"/>
        <v>0</v>
      </c>
      <c r="BU22" s="13">
        <f t="shared" si="10"/>
        <v>0</v>
      </c>
      <c r="BW22" s="13"/>
      <c r="BX22" s="13"/>
      <c r="BZ22">
        <f t="shared" si="2"/>
        <v>25593.934109357397</v>
      </c>
      <c r="CB22">
        <f t="shared" si="7"/>
        <v>1.5305446419997065E-2</v>
      </c>
      <c r="CD22">
        <f t="shared" si="3"/>
        <v>30712.720931228872</v>
      </c>
      <c r="CE22">
        <f t="shared" si="4"/>
        <v>5118.7868218714757</v>
      </c>
      <c r="CF22">
        <v>5860.5475203554752</v>
      </c>
      <c r="CH22">
        <v>2.9739720478023091</v>
      </c>
      <c r="CJ22">
        <f t="shared" si="5"/>
        <v>17429.104510354318</v>
      </c>
    </row>
    <row r="23" spans="1:88" x14ac:dyDescent="0.15">
      <c r="A23" s="5" t="s">
        <v>21</v>
      </c>
      <c r="B23" t="s">
        <v>77</v>
      </c>
      <c r="C23" s="14">
        <f t="shared" si="6"/>
        <v>19</v>
      </c>
      <c r="D23" s="13">
        <v>8930.9501943339146</v>
      </c>
      <c r="E23" s="13">
        <v>288.88891334243942</v>
      </c>
      <c r="F23" s="13">
        <v>9.601255137028188</v>
      </c>
      <c r="G23" s="13">
        <v>1.1919036549809403</v>
      </c>
      <c r="H23" s="13">
        <v>3.5719455201764547</v>
      </c>
      <c r="I23" s="13">
        <v>271.12836937403057</v>
      </c>
      <c r="J23" s="13">
        <v>0.78813118356083034</v>
      </c>
      <c r="K23" s="13">
        <v>40.177071439305678</v>
      </c>
      <c r="L23" s="13">
        <v>2.0128813165040751</v>
      </c>
      <c r="M23" s="13">
        <v>252.42541128763702</v>
      </c>
      <c r="N23" s="13">
        <v>50.44659927534844</v>
      </c>
      <c r="O23" s="13">
        <v>97.304282560287419</v>
      </c>
      <c r="P23" s="13">
        <v>51.515727486521989</v>
      </c>
      <c r="Q23" s="13">
        <v>7.0913584610533125</v>
      </c>
      <c r="R23" s="13">
        <v>1.5592509353353843</v>
      </c>
      <c r="S23" s="13">
        <v>102.47690288234395</v>
      </c>
      <c r="T23" s="13">
        <v>131.45193836831842</v>
      </c>
      <c r="U23" s="13">
        <v>277.84194150767087</v>
      </c>
      <c r="V23" s="13">
        <v>2055.7805085888826</v>
      </c>
      <c r="W23" s="13">
        <v>48.687773315011434</v>
      </c>
      <c r="X23" s="13">
        <v>137.49236482958827</v>
      </c>
      <c r="Y23" s="13">
        <v>55.999368045477659</v>
      </c>
      <c r="Z23" s="13">
        <v>264.5416041476833</v>
      </c>
      <c r="AA23" s="13">
        <v>1.435431614852188</v>
      </c>
      <c r="AB23" s="13">
        <v>18.60297002805196</v>
      </c>
      <c r="AC23" s="13">
        <v>28.435922589671737</v>
      </c>
      <c r="AD23" s="13">
        <v>11.630335140577529</v>
      </c>
      <c r="AE23" s="13">
        <v>43.103605438885566</v>
      </c>
      <c r="AF23" s="13">
        <v>16.002135010126985</v>
      </c>
      <c r="AG23" s="13">
        <v>7.9255730356301877</v>
      </c>
      <c r="AH23" s="13">
        <v>4.8561166310675174E-3</v>
      </c>
      <c r="AI23" s="13">
        <v>26.604597040935925</v>
      </c>
      <c r="AJ23" s="13">
        <v>1.4410118278387378</v>
      </c>
      <c r="AK23" s="13">
        <v>4.8052838692008386</v>
      </c>
      <c r="AL23" s="13">
        <v>16.578519028914101</v>
      </c>
      <c r="AM23" s="13">
        <v>0.64153597773863824</v>
      </c>
      <c r="AN23" s="13">
        <v>13.062081218155409</v>
      </c>
      <c r="AO23" s="13">
        <v>8.2844360335928169</v>
      </c>
      <c r="AP23" s="13">
        <v>530.29836891272691</v>
      </c>
      <c r="AQ23" s="13">
        <v>6.7201278310341097</v>
      </c>
      <c r="AR23" s="13">
        <v>233.29910216867907</v>
      </c>
      <c r="AS23" s="13">
        <v>0.85806838968793109</v>
      </c>
      <c r="AT23" s="13">
        <v>18.96723365095761</v>
      </c>
      <c r="AU23" s="13">
        <v>1.2429712628266862</v>
      </c>
      <c r="AV23" s="13">
        <v>0.62056823192831445</v>
      </c>
      <c r="AW23" s="13">
        <v>0.57073483496700483</v>
      </c>
      <c r="AX23" s="13">
        <v>1.1952447211495061</v>
      </c>
      <c r="AY23" s="13">
        <v>205.24850054682082</v>
      </c>
      <c r="AZ23" s="13">
        <v>436.0849099903146</v>
      </c>
      <c r="BA23" s="13">
        <v>7.3187184871053805</v>
      </c>
      <c r="BB23" s="13">
        <v>396.8002869265456</v>
      </c>
      <c r="BC23" s="13">
        <v>1.2180240930781636</v>
      </c>
      <c r="BD23" s="13">
        <v>0</v>
      </c>
      <c r="BE23" s="13">
        <v>9.692764414265719</v>
      </c>
      <c r="BF23" s="13">
        <v>10.820910682521529</v>
      </c>
      <c r="BG23" s="13">
        <v>17.742423736888011</v>
      </c>
      <c r="BH23" s="13">
        <v>287.11775876591946</v>
      </c>
      <c r="BI23" s="13">
        <v>15160.182949845403</v>
      </c>
      <c r="BJ23" s="13">
        <v>792.69581246138557</v>
      </c>
      <c r="BK23" s="13">
        <v>0</v>
      </c>
      <c r="BL23" s="13">
        <v>0</v>
      </c>
      <c r="BM23" s="13">
        <v>287.11775876591946</v>
      </c>
      <c r="BN23" s="13">
        <v>2.8694055781757428</v>
      </c>
      <c r="BO23" s="13">
        <v>492.13407334911648</v>
      </c>
      <c r="BP23" s="13">
        <v>1574.8170501545972</v>
      </c>
      <c r="BQ23">
        <v>16735</v>
      </c>
      <c r="BS23" s="13">
        <f t="shared" si="8"/>
        <v>0</v>
      </c>
      <c r="BT23" s="13">
        <f t="shared" si="9"/>
        <v>0</v>
      </c>
      <c r="BU23" s="13">
        <f t="shared" si="10"/>
        <v>0</v>
      </c>
      <c r="BW23" s="13"/>
      <c r="BX23" s="13"/>
      <c r="BZ23">
        <f t="shared" si="2"/>
        <v>287.11775876591946</v>
      </c>
      <c r="CB23">
        <f t="shared" si="7"/>
        <v>1.7169949153751876E-4</v>
      </c>
      <c r="CD23">
        <f t="shared" si="3"/>
        <v>344.54131051910332</v>
      </c>
      <c r="CE23">
        <f t="shared" si="4"/>
        <v>57.423551753183858</v>
      </c>
      <c r="CF23">
        <v>1995.4037394039178</v>
      </c>
      <c r="CH23">
        <v>1.4228861667164625</v>
      </c>
      <c r="CJ23">
        <f t="shared" si="5"/>
        <v>2839.2323778121358</v>
      </c>
    </row>
    <row r="24" spans="1:88" x14ac:dyDescent="0.15">
      <c r="A24" s="5" t="s">
        <v>22</v>
      </c>
      <c r="B24" t="s">
        <v>78</v>
      </c>
      <c r="C24" s="14">
        <f t="shared" si="6"/>
        <v>20</v>
      </c>
      <c r="D24" s="13">
        <v>5.3840881506351037</v>
      </c>
      <c r="E24" s="13">
        <v>28.933739583242808</v>
      </c>
      <c r="F24" s="13">
        <v>2.283402388691937</v>
      </c>
      <c r="G24" s="13">
        <v>3.1981578739866046</v>
      </c>
      <c r="H24" s="13">
        <v>34.583027603995845</v>
      </c>
      <c r="I24" s="13">
        <v>355.31387159899066</v>
      </c>
      <c r="J24" s="13">
        <v>0.41364054408500389</v>
      </c>
      <c r="K24" s="13">
        <v>1.1884111910589119</v>
      </c>
      <c r="L24" s="13">
        <v>10.478000198513964</v>
      </c>
      <c r="M24" s="13">
        <v>79.47635666159772</v>
      </c>
      <c r="N24" s="13">
        <v>2.7344232383420826</v>
      </c>
      <c r="O24" s="13">
        <v>21.510425128091466</v>
      </c>
      <c r="P24" s="13">
        <v>6.4069976048705479</v>
      </c>
      <c r="Q24" s="13">
        <v>2.7635035418784533</v>
      </c>
      <c r="R24" s="13">
        <v>0.13619379364626311</v>
      </c>
      <c r="S24" s="13">
        <v>245.81895163366411</v>
      </c>
      <c r="T24" s="13">
        <v>9.1006744201429957</v>
      </c>
      <c r="U24" s="13">
        <v>121.05111149615945</v>
      </c>
      <c r="V24" s="13">
        <v>18.854651129820599</v>
      </c>
      <c r="W24" s="13">
        <v>738.16785553124214</v>
      </c>
      <c r="X24" s="13">
        <v>10.502086706591617</v>
      </c>
      <c r="Y24" s="13">
        <v>22.46487335566103</v>
      </c>
      <c r="Z24" s="13">
        <v>6.576437793780455</v>
      </c>
      <c r="AA24" s="13">
        <v>25.740880810006999</v>
      </c>
      <c r="AB24" s="13">
        <v>51.83532777050857</v>
      </c>
      <c r="AC24" s="13">
        <v>9.6090352345625849</v>
      </c>
      <c r="AD24" s="13">
        <v>72.479611013670649</v>
      </c>
      <c r="AE24" s="13">
        <v>48.729328623005976</v>
      </c>
      <c r="AF24" s="13">
        <v>93.205478807156794</v>
      </c>
      <c r="AG24" s="13">
        <v>0.35509069643296054</v>
      </c>
      <c r="AH24" s="13">
        <v>15.751498551997502</v>
      </c>
      <c r="AI24" s="13">
        <v>2.3053360492337092</v>
      </c>
      <c r="AJ24" s="13">
        <v>1.6624408698692794</v>
      </c>
      <c r="AK24" s="13">
        <v>2.7307219629037656</v>
      </c>
      <c r="AL24" s="13">
        <v>0.34091945270078944</v>
      </c>
      <c r="AM24" s="13">
        <v>2.735056927177828</v>
      </c>
      <c r="AN24" s="13">
        <v>13.333706979849621</v>
      </c>
      <c r="AO24" s="13">
        <v>0.12182675640668579</v>
      </c>
      <c r="AP24" s="13">
        <v>10.248154320894395</v>
      </c>
      <c r="AQ24" s="13">
        <v>185.25678742659312</v>
      </c>
      <c r="AR24" s="13">
        <v>108.38751303682251</v>
      </c>
      <c r="AS24" s="13">
        <v>3.3021046115899484</v>
      </c>
      <c r="AT24" s="13">
        <v>65.564150464034711</v>
      </c>
      <c r="AU24" s="13">
        <v>181.50881098709351</v>
      </c>
      <c r="AV24" s="13">
        <v>11.091706802648735</v>
      </c>
      <c r="AW24" s="13">
        <v>33.313236051748554</v>
      </c>
      <c r="AX24" s="13">
        <v>12.20652365574712</v>
      </c>
      <c r="AY24" s="13">
        <v>259.43863089826056</v>
      </c>
      <c r="AZ24" s="13">
        <v>266.20916073952418</v>
      </c>
      <c r="BA24" s="13">
        <v>29.448279890567836</v>
      </c>
      <c r="BB24" s="13">
        <v>539.52393511697642</v>
      </c>
      <c r="BC24" s="13">
        <v>698.86334645721627</v>
      </c>
      <c r="BD24" s="13">
        <v>0</v>
      </c>
      <c r="BE24" s="13">
        <v>13.974944387569312</v>
      </c>
      <c r="BF24" s="13">
        <v>8.3510901649445941</v>
      </c>
      <c r="BG24" s="13">
        <v>64.870439368529944</v>
      </c>
      <c r="BH24" s="13">
        <v>21476.273501144551</v>
      </c>
      <c r="BI24" s="13">
        <v>4559.835956054937</v>
      </c>
      <c r="BJ24" s="13">
        <v>707.0306890978411</v>
      </c>
      <c r="BK24" s="13">
        <v>0.58011157215448739</v>
      </c>
      <c r="BL24" s="13">
        <v>0</v>
      </c>
      <c r="BM24" s="13">
        <v>21476.273501144551</v>
      </c>
      <c r="BN24" s="13">
        <v>11.457643739953445</v>
      </c>
      <c r="BO24" s="13">
        <v>204.82209839055682</v>
      </c>
      <c r="BP24" s="13">
        <v>22400.16404394506</v>
      </c>
      <c r="BQ24">
        <v>26960</v>
      </c>
      <c r="BS24" s="13">
        <f t="shared" si="8"/>
        <v>0</v>
      </c>
      <c r="BT24" s="13">
        <f t="shared" si="9"/>
        <v>0</v>
      </c>
      <c r="BU24" s="13">
        <f t="shared" si="10"/>
        <v>0</v>
      </c>
      <c r="BW24" s="13"/>
      <c r="BX24" s="13"/>
      <c r="BZ24">
        <f t="shared" si="2"/>
        <v>21476.273501144551</v>
      </c>
      <c r="CB24">
        <f t="shared" si="7"/>
        <v>1.2843041322544988E-2</v>
      </c>
      <c r="CD24">
        <f t="shared" si="3"/>
        <v>25771.528201373458</v>
      </c>
      <c r="CE24">
        <f t="shared" si="4"/>
        <v>4295.2547002289066</v>
      </c>
      <c r="CF24">
        <v>4888.3972196898594</v>
      </c>
      <c r="CH24">
        <v>4.2561201780415434</v>
      </c>
      <c r="CJ24">
        <f t="shared" si="5"/>
        <v>20805.606045004191</v>
      </c>
    </row>
    <row r="25" spans="1:88" x14ac:dyDescent="0.15">
      <c r="A25" s="5" t="s">
        <v>23</v>
      </c>
      <c r="B25" t="s">
        <v>79</v>
      </c>
      <c r="C25" s="14">
        <f t="shared" si="6"/>
        <v>21</v>
      </c>
      <c r="D25" s="13">
        <v>27.422782528007133</v>
      </c>
      <c r="E25" s="13">
        <v>4.0685965694797819</v>
      </c>
      <c r="F25" s="13">
        <v>1.9418957870116769</v>
      </c>
      <c r="G25" s="13">
        <v>0.33298188656810274</v>
      </c>
      <c r="H25" s="13">
        <v>2.8954216168574978</v>
      </c>
      <c r="I25" s="13">
        <v>14.189121791834781</v>
      </c>
      <c r="J25" s="13">
        <v>0.21907111885940148</v>
      </c>
      <c r="K25" s="13">
        <v>28.988136077596106</v>
      </c>
      <c r="L25" s="13">
        <v>0.63496959060865121</v>
      </c>
      <c r="M25" s="13">
        <v>41.545374591830317</v>
      </c>
      <c r="N25" s="13">
        <v>42.608663069033675</v>
      </c>
      <c r="O25" s="13">
        <v>294.91553932637476</v>
      </c>
      <c r="P25" s="13">
        <v>305.80809231464832</v>
      </c>
      <c r="Q25" s="13">
        <v>1.3878008658012422</v>
      </c>
      <c r="R25" s="13">
        <v>0.12372932176947066</v>
      </c>
      <c r="S25" s="13">
        <v>22.906125146941633</v>
      </c>
      <c r="T25" s="13">
        <v>17.335797317760345</v>
      </c>
      <c r="U25" s="13">
        <v>4.91500511452716</v>
      </c>
      <c r="V25" s="13">
        <v>5.9555614868050109</v>
      </c>
      <c r="W25" s="13">
        <v>29.28796170513899</v>
      </c>
      <c r="X25" s="13">
        <v>32.316295916871219</v>
      </c>
      <c r="Y25" s="13">
        <v>52.829009837362491</v>
      </c>
      <c r="Z25" s="13">
        <v>277.94137383387039</v>
      </c>
      <c r="AA25" s="13">
        <v>0.95254956607559138</v>
      </c>
      <c r="AB25" s="13">
        <v>115.22079938322663</v>
      </c>
      <c r="AC25" s="13">
        <v>50.094013636528238</v>
      </c>
      <c r="AD25" s="13">
        <v>6.0990863826176414</v>
      </c>
      <c r="AE25" s="13">
        <v>490.43325298559063</v>
      </c>
      <c r="AF25" s="13">
        <v>153.08987999344694</v>
      </c>
      <c r="AG25" s="13">
        <v>40.415354662098224</v>
      </c>
      <c r="AH25" s="13">
        <v>8.1142960593044971E-3</v>
      </c>
      <c r="AI25" s="13">
        <v>44.241599421691532</v>
      </c>
      <c r="AJ25" s="13">
        <v>2.2171838051281187</v>
      </c>
      <c r="AK25" s="13">
        <v>38.542480102277565</v>
      </c>
      <c r="AL25" s="13">
        <v>625.97053037416742</v>
      </c>
      <c r="AM25" s="13">
        <v>13.245341634964326</v>
      </c>
      <c r="AN25" s="13">
        <v>78.82787337937603</v>
      </c>
      <c r="AO25" s="13">
        <v>46.150489667345767</v>
      </c>
      <c r="AP25" s="13">
        <v>185.08014110506929</v>
      </c>
      <c r="AQ25" s="13">
        <v>3.7725175268185458</v>
      </c>
      <c r="AR25" s="13">
        <v>5770.5715640763719</v>
      </c>
      <c r="AS25" s="13">
        <v>0.47987466565468628</v>
      </c>
      <c r="AT25" s="13">
        <v>63.001871194899401</v>
      </c>
      <c r="AU25" s="13">
        <v>0.42051777454460193</v>
      </c>
      <c r="AV25" s="13">
        <v>0.78243746295278593</v>
      </c>
      <c r="AW25" s="13">
        <v>17.094100824947208</v>
      </c>
      <c r="AX25" s="13">
        <v>32.246175299366683</v>
      </c>
      <c r="AY25" s="13">
        <v>7.466575912133265E-2</v>
      </c>
      <c r="AZ25" s="13">
        <v>0.80180579543949004</v>
      </c>
      <c r="BA25" s="13">
        <v>258.67876568887624</v>
      </c>
      <c r="BB25" s="13">
        <v>3.2429398318609564</v>
      </c>
      <c r="BC25" s="13">
        <v>22.018330689214345</v>
      </c>
      <c r="BD25" s="13">
        <v>0</v>
      </c>
      <c r="BE25" s="13">
        <v>343.0272105271149</v>
      </c>
      <c r="BF25" s="13">
        <v>92.737377561940718</v>
      </c>
      <c r="BG25" s="13">
        <v>618.86883916146473</v>
      </c>
      <c r="BH25" s="13">
        <v>1809.888748280714</v>
      </c>
      <c r="BI25" s="13">
        <v>10328.976991051813</v>
      </c>
      <c r="BJ25" s="13">
        <v>319.27205863529838</v>
      </c>
      <c r="BK25" s="13">
        <v>0</v>
      </c>
      <c r="BL25" s="13">
        <v>0</v>
      </c>
      <c r="BM25" s="13">
        <v>1809.888748280714</v>
      </c>
      <c r="BN25" s="13">
        <v>3.648771617886795</v>
      </c>
      <c r="BO25" s="13">
        <v>-103.78656958571148</v>
      </c>
      <c r="BP25" s="13">
        <v>2029.0230089481872</v>
      </c>
      <c r="BQ25">
        <v>12358</v>
      </c>
      <c r="BS25" s="13">
        <f t="shared" si="8"/>
        <v>0</v>
      </c>
      <c r="BT25" s="13">
        <f t="shared" si="9"/>
        <v>0</v>
      </c>
      <c r="BU25" s="13">
        <f t="shared" si="10"/>
        <v>0</v>
      </c>
      <c r="BW25" s="13"/>
      <c r="BX25" s="13"/>
      <c r="BZ25">
        <f t="shared" si="2"/>
        <v>1809.888748280714</v>
      </c>
      <c r="CB25">
        <f t="shared" si="7"/>
        <v>1.0823328349836693E-3</v>
      </c>
      <c r="CD25">
        <f t="shared" si="3"/>
        <v>2171.8664979368568</v>
      </c>
      <c r="CE25">
        <f t="shared" si="4"/>
        <v>361.97774965614281</v>
      </c>
      <c r="CF25">
        <v>793.8951527952604</v>
      </c>
      <c r="CH25">
        <v>2.8957760155364944</v>
      </c>
      <c r="CJ25">
        <f t="shared" si="5"/>
        <v>2298.9425423151956</v>
      </c>
    </row>
    <row r="26" spans="1:88" x14ac:dyDescent="0.15">
      <c r="A26" s="5" t="s">
        <v>24</v>
      </c>
      <c r="B26" t="s">
        <v>80</v>
      </c>
      <c r="C26" s="14">
        <f t="shared" si="6"/>
        <v>22</v>
      </c>
      <c r="D26" s="13">
        <v>101.53238363536876</v>
      </c>
      <c r="E26" s="13">
        <v>10.833286937519775</v>
      </c>
      <c r="F26" s="13">
        <v>161.55173984669179</v>
      </c>
      <c r="G26" s="13">
        <v>4.4348411855296694</v>
      </c>
      <c r="H26" s="13">
        <v>234.2477839698787</v>
      </c>
      <c r="I26" s="13">
        <v>616.10612853983412</v>
      </c>
      <c r="J26" s="13">
        <v>7.5893991484609602</v>
      </c>
      <c r="K26" s="13">
        <v>112.86222339265458</v>
      </c>
      <c r="L26" s="13">
        <v>44.933969175678918</v>
      </c>
      <c r="M26" s="13">
        <v>187.0167268822546</v>
      </c>
      <c r="N26" s="13">
        <v>53.56827389986875</v>
      </c>
      <c r="O26" s="13">
        <v>874.03375273200515</v>
      </c>
      <c r="P26" s="13">
        <v>412.53334517876812</v>
      </c>
      <c r="Q26" s="13">
        <v>170.75466490578356</v>
      </c>
      <c r="R26" s="13">
        <v>13.337744113600575</v>
      </c>
      <c r="S26" s="13">
        <v>1049.4296129561685</v>
      </c>
      <c r="T26" s="13">
        <v>509.48977845203513</v>
      </c>
      <c r="U26" s="13">
        <v>639.22737593740101</v>
      </c>
      <c r="V26" s="13">
        <v>452.74909653792179</v>
      </c>
      <c r="W26" s="13">
        <v>1238.7314617198558</v>
      </c>
      <c r="X26" s="13">
        <v>117.33192755402072</v>
      </c>
      <c r="Y26" s="13">
        <v>623.44684725871161</v>
      </c>
      <c r="Z26" s="13">
        <v>655.48497629165649</v>
      </c>
      <c r="AA26" s="13">
        <v>79.538537470772198</v>
      </c>
      <c r="AB26" s="13">
        <v>118.83498214675188</v>
      </c>
      <c r="AC26" s="13">
        <v>47.861974649437293</v>
      </c>
      <c r="AD26" s="13">
        <v>136.3501386422827</v>
      </c>
      <c r="AE26" s="13">
        <v>132.25688739180626</v>
      </c>
      <c r="AF26" s="13">
        <v>26.721981071267894</v>
      </c>
      <c r="AG26" s="13">
        <v>4.0645782832939874</v>
      </c>
      <c r="AH26" s="13">
        <v>5.8290116064113336E-2</v>
      </c>
      <c r="AI26" s="13">
        <v>214.552823053949</v>
      </c>
      <c r="AJ26" s="13">
        <v>238.79040292550144</v>
      </c>
      <c r="AK26" s="13">
        <v>419.58425046060006</v>
      </c>
      <c r="AL26" s="13">
        <v>2.9570644048319528</v>
      </c>
      <c r="AM26" s="13">
        <v>1.3205755597069067</v>
      </c>
      <c r="AN26" s="13">
        <v>130.78614099821482</v>
      </c>
      <c r="AO26" s="13">
        <v>1.821069413929276</v>
      </c>
      <c r="AP26" s="13">
        <v>244.53320891153331</v>
      </c>
      <c r="AQ26" s="13">
        <v>507.76844429176509</v>
      </c>
      <c r="AR26" s="13">
        <v>442.25340820011127</v>
      </c>
      <c r="AS26" s="13">
        <v>2.7600664020287109</v>
      </c>
      <c r="AT26" s="13">
        <v>3.1713073301922616</v>
      </c>
      <c r="AU26" s="13">
        <v>1.6852346793618576</v>
      </c>
      <c r="AV26" s="13">
        <v>136.56197046926019</v>
      </c>
      <c r="AW26" s="13">
        <v>0.35429980745129352</v>
      </c>
      <c r="AX26" s="13">
        <v>34.294054893010667</v>
      </c>
      <c r="AY26" s="13">
        <v>1.2000427884243339</v>
      </c>
      <c r="AZ26" s="13">
        <v>129.94813457869535</v>
      </c>
      <c r="BA26" s="13">
        <v>116.18534827735679</v>
      </c>
      <c r="BB26" s="13">
        <v>299.15784216140855</v>
      </c>
      <c r="BC26" s="13">
        <v>29.644060929610426</v>
      </c>
      <c r="BD26" s="13">
        <v>0</v>
      </c>
      <c r="BE26" s="13">
        <v>111.18714442649834</v>
      </c>
      <c r="BF26" s="13">
        <v>578.68279808066188</v>
      </c>
      <c r="BG26" s="13">
        <v>213.41466754780581</v>
      </c>
      <c r="BH26" s="13">
        <v>473.67420777487769</v>
      </c>
      <c r="BI26" s="13">
        <v>12699.529070615255</v>
      </c>
      <c r="BJ26" s="13">
        <v>1609.2281862809048</v>
      </c>
      <c r="BK26" s="13">
        <v>0.65262551867379825</v>
      </c>
      <c r="BL26" s="13">
        <v>0</v>
      </c>
      <c r="BM26" s="13">
        <v>473.67420777487769</v>
      </c>
      <c r="BN26" s="13">
        <v>25.063880675504034</v>
      </c>
      <c r="BO26" s="13">
        <v>-21.147970865215527</v>
      </c>
      <c r="BP26" s="13">
        <v>2087.4709293847454</v>
      </c>
      <c r="BQ26">
        <v>14787</v>
      </c>
      <c r="BS26" s="13">
        <f t="shared" si="8"/>
        <v>0</v>
      </c>
      <c r="BT26" s="13">
        <f t="shared" si="9"/>
        <v>0</v>
      </c>
      <c r="BU26" s="13">
        <f t="shared" si="10"/>
        <v>0</v>
      </c>
      <c r="BW26" s="13"/>
      <c r="BX26" s="13"/>
      <c r="BZ26">
        <f t="shared" si="2"/>
        <v>473.67420777487769</v>
      </c>
      <c r="CB26">
        <f t="shared" si="7"/>
        <v>2.8326224396203124E-4</v>
      </c>
      <c r="CD26">
        <f t="shared" si="3"/>
        <v>568.40904932985313</v>
      </c>
      <c r="CE26">
        <f t="shared" si="4"/>
        <v>94.734841554975446</v>
      </c>
      <c r="CF26">
        <v>1457.5807920857933</v>
      </c>
      <c r="CH26">
        <v>5.4662203286670721</v>
      </c>
      <c r="CJ26">
        <f t="shared" si="5"/>
        <v>7967.4577563740158</v>
      </c>
    </row>
    <row r="27" spans="1:88" x14ac:dyDescent="0.15">
      <c r="A27" s="5" t="s">
        <v>25</v>
      </c>
      <c r="B27" t="s">
        <v>81</v>
      </c>
      <c r="C27" s="14">
        <f t="shared" si="6"/>
        <v>23</v>
      </c>
      <c r="D27" s="13">
        <v>744.62732061946565</v>
      </c>
      <c r="E27" s="13">
        <v>84.16449627703139</v>
      </c>
      <c r="F27" s="13">
        <v>112.9098276774165</v>
      </c>
      <c r="G27" s="13">
        <v>62.453023400664129</v>
      </c>
      <c r="H27" s="13">
        <v>541.17302863761927</v>
      </c>
      <c r="I27" s="13">
        <v>4513.7113643257317</v>
      </c>
      <c r="J27" s="13">
        <v>29.301782048360003</v>
      </c>
      <c r="K27" s="13">
        <v>313.7749415274638</v>
      </c>
      <c r="L27" s="13">
        <v>119.56150178305994</v>
      </c>
      <c r="M27" s="13">
        <v>401.72923816989976</v>
      </c>
      <c r="N27" s="13">
        <v>153.41454612463971</v>
      </c>
      <c r="O27" s="13">
        <v>729.16338360051373</v>
      </c>
      <c r="P27" s="13">
        <v>986.17390724087147</v>
      </c>
      <c r="Q27" s="13">
        <v>64.503219793802188</v>
      </c>
      <c r="R27" s="13">
        <v>199.51130818692704</v>
      </c>
      <c r="S27" s="13">
        <v>235.41794434297213</v>
      </c>
      <c r="T27" s="13">
        <v>108.76248869439611</v>
      </c>
      <c r="U27" s="13">
        <v>721.7172962204487</v>
      </c>
      <c r="V27" s="13">
        <v>839.77643074279388</v>
      </c>
      <c r="W27" s="13">
        <v>524.96532859916147</v>
      </c>
      <c r="X27" s="13">
        <v>58.83189847475608</v>
      </c>
      <c r="Y27" s="13">
        <v>222.0112640564283</v>
      </c>
      <c r="Z27" s="13">
        <v>2536.4909544764005</v>
      </c>
      <c r="AA27" s="13">
        <v>49.470884833320945</v>
      </c>
      <c r="AB27" s="13">
        <v>90.206347319738924</v>
      </c>
      <c r="AC27" s="13">
        <v>385.71019471469543</v>
      </c>
      <c r="AD27" s="13">
        <v>466.74287016750128</v>
      </c>
      <c r="AE27" s="13">
        <v>1270.5702782223284</v>
      </c>
      <c r="AF27" s="13">
        <v>1676.2418944957681</v>
      </c>
      <c r="AG27" s="13">
        <v>487.12918994766403</v>
      </c>
      <c r="AH27" s="13">
        <v>224.78937980926517</v>
      </c>
      <c r="AI27" s="13">
        <v>536.41538214221009</v>
      </c>
      <c r="AJ27" s="13">
        <v>443.53525785716812</v>
      </c>
      <c r="AK27" s="13">
        <v>292.06763695783326</v>
      </c>
      <c r="AL27" s="13">
        <v>5912.1832623273522</v>
      </c>
      <c r="AM27" s="13">
        <v>1301.6286971100435</v>
      </c>
      <c r="AN27" s="13">
        <v>1758.0426498016125</v>
      </c>
      <c r="AO27" s="13">
        <v>1008.3601088994941</v>
      </c>
      <c r="AP27" s="13">
        <v>1390.1523725556976</v>
      </c>
      <c r="AQ27" s="13">
        <v>494.09854518910197</v>
      </c>
      <c r="AR27" s="13">
        <v>5291.2957758397843</v>
      </c>
      <c r="AS27" s="13">
        <v>2521.8964119049269</v>
      </c>
      <c r="AT27" s="13">
        <v>3700.1215710919646</v>
      </c>
      <c r="AU27" s="13">
        <v>2731.6101499623883</v>
      </c>
      <c r="AV27" s="13">
        <v>60.755921478906501</v>
      </c>
      <c r="AW27" s="13">
        <v>254.40399997398345</v>
      </c>
      <c r="AX27" s="13">
        <v>147.24479330477809</v>
      </c>
      <c r="AY27" s="13">
        <v>212.32852096082334</v>
      </c>
      <c r="AZ27" s="13">
        <v>2856.2116844213474</v>
      </c>
      <c r="BA27" s="13">
        <v>2.4321732819184421</v>
      </c>
      <c r="BB27" s="13">
        <v>2677.2665736242129</v>
      </c>
      <c r="BC27" s="13">
        <v>445.94453233413554</v>
      </c>
      <c r="BD27" s="13">
        <v>0</v>
      </c>
      <c r="BE27" s="13">
        <v>9.6964778526310145</v>
      </c>
      <c r="BF27" s="13">
        <v>51.185007800910853</v>
      </c>
      <c r="BG27" s="13">
        <v>34.385110108530512</v>
      </c>
      <c r="BH27" s="13">
        <v>3974.0195593184239</v>
      </c>
      <c r="BI27" s="13">
        <v>53088.270151312863</v>
      </c>
      <c r="BJ27" s="13">
        <v>3569.3312691088313</v>
      </c>
      <c r="BK27" s="13">
        <v>0</v>
      </c>
      <c r="BL27" s="13">
        <v>0</v>
      </c>
      <c r="BM27" s="13">
        <v>3974.0195593184239</v>
      </c>
      <c r="BN27" s="13">
        <v>161.20583986988126</v>
      </c>
      <c r="BO27" s="13">
        <v>-596.82681960999957</v>
      </c>
      <c r="BP27" s="13">
        <v>7107.7298486871341</v>
      </c>
      <c r="BQ27">
        <v>60196</v>
      </c>
      <c r="BS27" s="13">
        <f t="shared" si="8"/>
        <v>0</v>
      </c>
      <c r="BT27" s="13">
        <f t="shared" si="9"/>
        <v>0</v>
      </c>
      <c r="BU27" s="13">
        <f t="shared" si="10"/>
        <v>0</v>
      </c>
      <c r="BW27" s="13"/>
      <c r="BX27" s="13"/>
      <c r="BZ27">
        <f t="shared" si="2"/>
        <v>3974.0195593184239</v>
      </c>
      <c r="CB27">
        <f t="shared" si="7"/>
        <v>2.3765062134363541E-3</v>
      </c>
      <c r="CD27">
        <f t="shared" si="3"/>
        <v>4768.8234711821087</v>
      </c>
      <c r="CE27">
        <f t="shared" si="4"/>
        <v>794.80391186368479</v>
      </c>
      <c r="CF27">
        <v>6294.302281233724</v>
      </c>
      <c r="CH27">
        <v>7.0195029570071101</v>
      </c>
      <c r="CJ27">
        <f t="shared" si="5"/>
        <v>44182.873475416724</v>
      </c>
    </row>
    <row r="28" spans="1:88" x14ac:dyDescent="0.15">
      <c r="A28" s="5" t="s">
        <v>26</v>
      </c>
      <c r="B28" t="s">
        <v>82</v>
      </c>
      <c r="C28" s="14">
        <f t="shared" si="6"/>
        <v>24</v>
      </c>
      <c r="D28" s="13">
        <v>2.5308656297881762</v>
      </c>
      <c r="E28" s="13">
        <v>9.3312594407992453</v>
      </c>
      <c r="F28" s="13">
        <v>430.31028887114559</v>
      </c>
      <c r="G28" s="13">
        <v>1.2128508808892666</v>
      </c>
      <c r="H28" s="13">
        <v>8.9704768044989258</v>
      </c>
      <c r="I28" s="13">
        <v>7.593527491366884</v>
      </c>
      <c r="J28" s="13">
        <v>3.9305019645488742E-3</v>
      </c>
      <c r="K28" s="13">
        <v>9.9117006062536834E-3</v>
      </c>
      <c r="L28" s="13">
        <v>3.0190812191462361E-2</v>
      </c>
      <c r="M28" s="13">
        <v>0.8806708023306502</v>
      </c>
      <c r="N28" s="13">
        <v>3.3765486032481626E-2</v>
      </c>
      <c r="O28" s="13">
        <v>1.4371747841359666</v>
      </c>
      <c r="P28" s="13">
        <v>0.13864197036876555</v>
      </c>
      <c r="Q28" s="13">
        <v>3.6115047036579515E-2</v>
      </c>
      <c r="R28" s="13">
        <v>0.44057154482897104</v>
      </c>
      <c r="S28" s="13">
        <v>36.924144067868902</v>
      </c>
      <c r="T28" s="13">
        <v>0.28617669932210976</v>
      </c>
      <c r="U28" s="13">
        <v>3.8502633859005728</v>
      </c>
      <c r="V28" s="13">
        <v>1.3808935024695854</v>
      </c>
      <c r="W28" s="13">
        <v>1.5045989069596994</v>
      </c>
      <c r="X28" s="13">
        <v>12.426943716428783</v>
      </c>
      <c r="Y28" s="13">
        <v>1.8851914542459276</v>
      </c>
      <c r="Z28" s="13">
        <v>0.20671086554434104</v>
      </c>
      <c r="AA28" s="13">
        <v>279.24543000643979</v>
      </c>
      <c r="AB28" s="13">
        <v>2115.6322881779579</v>
      </c>
      <c r="AC28" s="13">
        <v>9.8213467582641059</v>
      </c>
      <c r="AD28" s="13">
        <v>6.3251260585949316</v>
      </c>
      <c r="AE28" s="13">
        <v>3.8104270095999997</v>
      </c>
      <c r="AF28" s="13">
        <v>1.8168826615503861</v>
      </c>
      <c r="AG28" s="13">
        <v>3.2729339060328604</v>
      </c>
      <c r="AH28" s="13">
        <v>4.101393354311869E-3</v>
      </c>
      <c r="AI28" s="13">
        <v>3.7680147144578489</v>
      </c>
      <c r="AJ28" s="13">
        <v>0.98748658736150174</v>
      </c>
      <c r="AK28" s="13">
        <v>0.3947448927800295</v>
      </c>
      <c r="AL28" s="13">
        <v>6.9989890616552373</v>
      </c>
      <c r="AM28" s="13">
        <v>1.0525470674759836</v>
      </c>
      <c r="AN28" s="13">
        <v>6.1393846901430207</v>
      </c>
      <c r="AO28" s="13">
        <v>0.1080406319270157</v>
      </c>
      <c r="AP28" s="13">
        <v>9.0642972264867581</v>
      </c>
      <c r="AQ28" s="13">
        <v>0.16149034263750606</v>
      </c>
      <c r="AR28" s="13">
        <v>8063.6959666499361</v>
      </c>
      <c r="AS28" s="13">
        <v>2.2296684127090711</v>
      </c>
      <c r="AT28" s="13">
        <v>0.15807453553076994</v>
      </c>
      <c r="AU28" s="13">
        <v>0.40484170234853406</v>
      </c>
      <c r="AV28" s="13">
        <v>0.11933915385115786</v>
      </c>
      <c r="AW28" s="13">
        <v>7.4907392512779267E-2</v>
      </c>
      <c r="AX28" s="13">
        <v>1.9823401212507367E-2</v>
      </c>
      <c r="AY28" s="13">
        <v>0.17934584482669066</v>
      </c>
      <c r="AZ28" s="13">
        <v>0.23486173333094218</v>
      </c>
      <c r="BA28" s="13">
        <v>6.4653909126999601E-2</v>
      </c>
      <c r="BB28" s="13">
        <v>10.783135510122859</v>
      </c>
      <c r="BC28" s="13">
        <v>5.4995318069859325</v>
      </c>
      <c r="BD28" s="13">
        <v>0</v>
      </c>
      <c r="BE28" s="13">
        <v>0.51416008591311813</v>
      </c>
      <c r="BF28" s="13">
        <v>3.7484904909896954</v>
      </c>
      <c r="BG28" s="13">
        <v>1.9602383268361492</v>
      </c>
      <c r="BH28" s="13">
        <v>683.31095240802449</v>
      </c>
      <c r="BI28" s="13">
        <v>11059.715734509675</v>
      </c>
      <c r="BJ28" s="13">
        <v>57.163170636495998</v>
      </c>
      <c r="BK28" s="13">
        <v>0</v>
      </c>
      <c r="BL28" s="13">
        <v>0</v>
      </c>
      <c r="BM28" s="13">
        <v>683.31095240802449</v>
      </c>
      <c r="BN28" s="13">
        <v>0.56980885726641139</v>
      </c>
      <c r="BO28" s="13">
        <v>88.240333588536842</v>
      </c>
      <c r="BP28" s="13">
        <v>829.28426549032349</v>
      </c>
      <c r="BQ28">
        <v>11889</v>
      </c>
      <c r="BS28" s="13">
        <f t="shared" si="8"/>
        <v>0</v>
      </c>
      <c r="BT28" s="13">
        <f t="shared" si="9"/>
        <v>0</v>
      </c>
      <c r="BU28" s="13">
        <f t="shared" si="10"/>
        <v>0</v>
      </c>
      <c r="BW28" s="13"/>
      <c r="BX28" s="13"/>
      <c r="BZ28">
        <f t="shared" si="2"/>
        <v>683.31095240802449</v>
      </c>
      <c r="CB28">
        <f t="shared" si="7"/>
        <v>4.0862726009966934E-4</v>
      </c>
      <c r="CD28">
        <f t="shared" si="3"/>
        <v>819.97314288962934</v>
      </c>
      <c r="CE28">
        <f t="shared" si="4"/>
        <v>136.66219048160485</v>
      </c>
      <c r="CF28">
        <v>366.44300914999553</v>
      </c>
      <c r="CH28">
        <v>1.4760703170998402</v>
      </c>
      <c r="CJ28">
        <f t="shared" si="5"/>
        <v>540.89564871505354</v>
      </c>
    </row>
    <row r="29" spans="1:88" x14ac:dyDescent="0.15">
      <c r="A29" s="5" t="s">
        <v>27</v>
      </c>
      <c r="B29" t="s">
        <v>83</v>
      </c>
      <c r="C29" s="14">
        <f t="shared" si="6"/>
        <v>25</v>
      </c>
      <c r="D29" s="13">
        <v>126.86522239190917</v>
      </c>
      <c r="E29" s="13">
        <v>19.390120800871138</v>
      </c>
      <c r="F29" s="13">
        <v>409.94775219667059</v>
      </c>
      <c r="G29" s="13">
        <v>22.520287605289855</v>
      </c>
      <c r="H29" s="13">
        <v>46.749800992265747</v>
      </c>
      <c r="I29" s="13">
        <v>735.15741788496962</v>
      </c>
      <c r="J29" s="13">
        <v>7.0334211315464037E-2</v>
      </c>
      <c r="K29" s="13">
        <v>0.55138164999698192</v>
      </c>
      <c r="L29" s="13">
        <v>0.27478895590779129</v>
      </c>
      <c r="M29" s="13">
        <v>74.859799717640172</v>
      </c>
      <c r="N29" s="13">
        <v>3.0491227359279054</v>
      </c>
      <c r="O29" s="13">
        <v>64.485347056530003</v>
      </c>
      <c r="P29" s="13">
        <v>13.499437840661159</v>
      </c>
      <c r="Q29" s="13">
        <v>0.88849449245590506</v>
      </c>
      <c r="R29" s="13">
        <v>47.870468731299191</v>
      </c>
      <c r="S29" s="13">
        <v>238.10297735178287</v>
      </c>
      <c r="T29" s="13">
        <v>9.3419220908524032</v>
      </c>
      <c r="U29" s="13">
        <v>407.76354672321952</v>
      </c>
      <c r="V29" s="13">
        <v>118.66348969858747</v>
      </c>
      <c r="W29" s="13">
        <v>155.73528696767161</v>
      </c>
      <c r="X29" s="13">
        <v>86.768351857569385</v>
      </c>
      <c r="Y29" s="13">
        <v>110.60366351563131</v>
      </c>
      <c r="Z29" s="13">
        <v>20.463313236987695</v>
      </c>
      <c r="AA29" s="13">
        <v>355.96060795471629</v>
      </c>
      <c r="AB29" s="13">
        <v>1987.3124792393601</v>
      </c>
      <c r="AC29" s="13">
        <v>615.83015603422075</v>
      </c>
      <c r="AD29" s="13">
        <v>222.21808961833409</v>
      </c>
      <c r="AE29" s="13">
        <v>192.97157804118987</v>
      </c>
      <c r="AF29" s="13">
        <v>122.7789003065904</v>
      </c>
      <c r="AG29" s="13">
        <v>358.16325822146689</v>
      </c>
      <c r="AH29" s="13">
        <v>0.1315893809157099</v>
      </c>
      <c r="AI29" s="13">
        <v>394.23603423518347</v>
      </c>
      <c r="AJ29" s="13">
        <v>107.89319025330116</v>
      </c>
      <c r="AK29" s="13">
        <v>42.934879744515378</v>
      </c>
      <c r="AL29" s="13">
        <v>767.28564764297755</v>
      </c>
      <c r="AM29" s="13">
        <v>115.43457051393385</v>
      </c>
      <c r="AN29" s="13">
        <v>612.88954361316655</v>
      </c>
      <c r="AO29" s="13">
        <v>11.62842261850918</v>
      </c>
      <c r="AP29" s="13">
        <v>982.4259145006888</v>
      </c>
      <c r="AQ29" s="13">
        <v>14.040225783146491</v>
      </c>
      <c r="AR29" s="13">
        <v>25408.435763900259</v>
      </c>
      <c r="AS29" s="13">
        <v>153.75104015442838</v>
      </c>
      <c r="AT29" s="13">
        <v>1.0870993450704609</v>
      </c>
      <c r="AU29" s="13">
        <v>2.3830202612004316</v>
      </c>
      <c r="AV29" s="13">
        <v>0.87957777099589285</v>
      </c>
      <c r="AW29" s="13">
        <v>1.3726949893395495</v>
      </c>
      <c r="AX29" s="13">
        <v>0.20141831380260994</v>
      </c>
      <c r="AY29" s="13">
        <v>0.61728555552387354</v>
      </c>
      <c r="AZ29" s="13">
        <v>1.5411603699903877</v>
      </c>
      <c r="BA29" s="13">
        <v>1.6023270926289164</v>
      </c>
      <c r="BB29" s="13">
        <v>1170.0014243842036</v>
      </c>
      <c r="BC29" s="13">
        <v>557.51159372742666</v>
      </c>
      <c r="BD29" s="13">
        <v>0</v>
      </c>
      <c r="BE29" s="13">
        <v>39.61758002806225</v>
      </c>
      <c r="BF29" s="13">
        <v>402.5495726367738</v>
      </c>
      <c r="BG29" s="13">
        <v>135.45488384108637</v>
      </c>
      <c r="BH29" s="13">
        <v>836.53062157140835</v>
      </c>
      <c r="BI29" s="13">
        <v>37494.763858779021</v>
      </c>
      <c r="BJ29" s="13">
        <v>2258.6716116153802</v>
      </c>
      <c r="BK29" s="13">
        <v>0</v>
      </c>
      <c r="BL29" s="13">
        <v>0</v>
      </c>
      <c r="BM29" s="13">
        <v>836.53062157140835</v>
      </c>
      <c r="BN29" s="13">
        <v>97.014533138155912</v>
      </c>
      <c r="BO29" s="13">
        <v>-318.98062510396772</v>
      </c>
      <c r="BP29" s="13">
        <v>2873.2361412209762</v>
      </c>
      <c r="BQ29">
        <v>40368</v>
      </c>
      <c r="BS29" s="13">
        <f t="shared" si="8"/>
        <v>0</v>
      </c>
      <c r="BT29" s="13">
        <f t="shared" si="9"/>
        <v>0</v>
      </c>
      <c r="BU29" s="13">
        <f t="shared" si="10"/>
        <v>0</v>
      </c>
      <c r="BW29" s="13"/>
      <c r="BX29" s="13"/>
      <c r="BZ29">
        <f t="shared" si="2"/>
        <v>836.53062157140835</v>
      </c>
      <c r="CB29">
        <f t="shared" si="7"/>
        <v>5.0025426151530778E-4</v>
      </c>
      <c r="CD29">
        <f t="shared" si="3"/>
        <v>1003.8367458856899</v>
      </c>
      <c r="CE29">
        <f t="shared" si="4"/>
        <v>167.30612431428153</v>
      </c>
      <c r="CF29">
        <v>1575.0604519269864</v>
      </c>
      <c r="CH29">
        <v>14.71086008719778</v>
      </c>
      <c r="CJ29">
        <f t="shared" si="5"/>
        <v>23170.493937176401</v>
      </c>
    </row>
    <row r="30" spans="1:88" x14ac:dyDescent="0.15">
      <c r="A30" s="5" t="s">
        <v>28</v>
      </c>
      <c r="B30" t="s">
        <v>84</v>
      </c>
      <c r="C30" s="14">
        <f t="shared" si="6"/>
        <v>26</v>
      </c>
      <c r="D30" s="13">
        <v>57.439435458836492</v>
      </c>
      <c r="E30" s="13">
        <v>7.2426237750168667</v>
      </c>
      <c r="F30" s="13">
        <v>235.32010120946123</v>
      </c>
      <c r="G30" s="13">
        <v>13.884986144239877</v>
      </c>
      <c r="H30" s="13">
        <v>68.788675556240221</v>
      </c>
      <c r="I30" s="13">
        <v>242.87769311226819</v>
      </c>
      <c r="J30" s="13">
        <v>0.8202270780884402</v>
      </c>
      <c r="K30" s="13">
        <v>0.58987514510795347</v>
      </c>
      <c r="L30" s="13">
        <v>0.32766707121873651</v>
      </c>
      <c r="M30" s="13">
        <v>3.2607756643137282</v>
      </c>
      <c r="N30" s="13">
        <v>39.607845073961236</v>
      </c>
      <c r="O30" s="13">
        <v>20.018258052022873</v>
      </c>
      <c r="P30" s="13">
        <v>13.418407167494891</v>
      </c>
      <c r="Q30" s="13">
        <v>78.969517053498535</v>
      </c>
      <c r="R30" s="13">
        <v>2.8579933201083789</v>
      </c>
      <c r="S30" s="13">
        <v>60.520383160233074</v>
      </c>
      <c r="T30" s="13">
        <v>3.1058194308545359</v>
      </c>
      <c r="U30" s="13">
        <v>30.096509097239537</v>
      </c>
      <c r="V30" s="13">
        <v>5.8242630850375203</v>
      </c>
      <c r="W30" s="13">
        <v>2.3283227417391763</v>
      </c>
      <c r="X30" s="13">
        <v>11.64892798531349</v>
      </c>
      <c r="Y30" s="13">
        <v>7.5227814865335798</v>
      </c>
      <c r="Z30" s="13">
        <v>564.53911281816772</v>
      </c>
      <c r="AA30" s="13">
        <v>260.04827860610806</v>
      </c>
      <c r="AB30" s="13">
        <v>305.87261989584374</v>
      </c>
      <c r="AC30" s="13">
        <v>6288.2075568744258</v>
      </c>
      <c r="AD30" s="13">
        <v>1298.4143424048275</v>
      </c>
      <c r="AE30" s="13">
        <v>9642.204317156431</v>
      </c>
      <c r="AF30" s="13">
        <v>10063.733346968431</v>
      </c>
      <c r="AG30" s="13">
        <v>1928.0981503892051</v>
      </c>
      <c r="AH30" s="13">
        <v>60.245666044824375</v>
      </c>
      <c r="AI30" s="13">
        <v>2747.1377760996666</v>
      </c>
      <c r="AJ30" s="13">
        <v>303.50462569970506</v>
      </c>
      <c r="AK30" s="13">
        <v>300.76733403444337</v>
      </c>
      <c r="AL30" s="13">
        <v>4667.2195887302278</v>
      </c>
      <c r="AM30" s="13">
        <v>980.44034028853548</v>
      </c>
      <c r="AN30" s="13">
        <v>6770.5508968237446</v>
      </c>
      <c r="AO30" s="13">
        <v>2236.0318764762919</v>
      </c>
      <c r="AP30" s="13">
        <v>1491.7832067242348</v>
      </c>
      <c r="AQ30" s="13">
        <v>2.6021217224184543</v>
      </c>
      <c r="AR30" s="13">
        <v>7617.8558256627011</v>
      </c>
      <c r="AS30" s="13">
        <v>16.760334185072949</v>
      </c>
      <c r="AT30" s="13">
        <v>5.2856505373011533</v>
      </c>
      <c r="AU30" s="13">
        <v>6.2399465007270152</v>
      </c>
      <c r="AV30" s="13">
        <v>1.162802879789792</v>
      </c>
      <c r="AW30" s="13">
        <v>1.5542982623755262</v>
      </c>
      <c r="AX30" s="13">
        <v>3.3293330940490646</v>
      </c>
      <c r="AY30" s="13">
        <v>1.8695363134937952</v>
      </c>
      <c r="AZ30" s="13">
        <v>2.5591789996163286</v>
      </c>
      <c r="BA30" s="13">
        <v>0.98486447660633647</v>
      </c>
      <c r="BB30" s="13">
        <v>7.1518129481379651</v>
      </c>
      <c r="BC30" s="13">
        <v>2.3479170957709963</v>
      </c>
      <c r="BD30" s="13">
        <v>0</v>
      </c>
      <c r="BE30" s="13">
        <v>2.4720266209669512</v>
      </c>
      <c r="BF30" s="13">
        <v>6.668872217087948</v>
      </c>
      <c r="BG30" s="13">
        <v>17.58793901624157</v>
      </c>
      <c r="BH30" s="13">
        <v>54.147658740109925</v>
      </c>
      <c r="BI30" s="13">
        <v>58511.702584436302</v>
      </c>
      <c r="BJ30" s="13">
        <v>14226.831396877693</v>
      </c>
      <c r="BK30" s="13">
        <v>0</v>
      </c>
      <c r="BL30" s="13">
        <v>0</v>
      </c>
      <c r="BM30" s="13">
        <v>54.147658740109925</v>
      </c>
      <c r="BN30" s="13">
        <v>214.23154850099482</v>
      </c>
      <c r="BO30" s="13">
        <v>-2500.9131885550855</v>
      </c>
      <c r="BP30" s="13">
        <v>11994.297415563711</v>
      </c>
      <c r="BQ30">
        <v>70506</v>
      </c>
      <c r="BS30" s="13">
        <f t="shared" si="8"/>
        <v>0</v>
      </c>
      <c r="BT30" s="13">
        <f t="shared" si="9"/>
        <v>0</v>
      </c>
      <c r="BU30" s="13">
        <f t="shared" si="10"/>
        <v>0</v>
      </c>
      <c r="BW30" s="13"/>
      <c r="BX30" s="13"/>
      <c r="BZ30">
        <f t="shared" si="2"/>
        <v>54.147658740109925</v>
      </c>
      <c r="CB30">
        <f t="shared" si="7"/>
        <v>3.2380879237789297E-5</v>
      </c>
      <c r="CD30">
        <f t="shared" si="3"/>
        <v>64.977190488131896</v>
      </c>
      <c r="CE30">
        <f t="shared" si="4"/>
        <v>10.829531748021971</v>
      </c>
      <c r="CF30">
        <v>3564.4319614354335</v>
      </c>
      <c r="CH30">
        <v>1.7352991234788528</v>
      </c>
      <c r="CJ30">
        <f t="shared" si="5"/>
        <v>6185.3556583789159</v>
      </c>
    </row>
    <row r="31" spans="1:88" x14ac:dyDescent="0.15">
      <c r="A31" s="5" t="s">
        <v>29</v>
      </c>
      <c r="B31" t="s">
        <v>85</v>
      </c>
      <c r="C31" s="14">
        <f t="shared" si="6"/>
        <v>27</v>
      </c>
      <c r="D31" s="13">
        <v>114.02306489871566</v>
      </c>
      <c r="E31" s="13">
        <v>13.783431277406367</v>
      </c>
      <c r="F31" s="13">
        <v>487.40973358387504</v>
      </c>
      <c r="G31" s="13">
        <v>5.3952198650168155</v>
      </c>
      <c r="H31" s="13">
        <v>117.15093194603078</v>
      </c>
      <c r="I31" s="13">
        <v>169.07588118314044</v>
      </c>
      <c r="J31" s="13">
        <v>0.986025100756447</v>
      </c>
      <c r="K31" s="13">
        <v>1.6845672566923624</v>
      </c>
      <c r="L31" s="13">
        <v>1.4006086942263438</v>
      </c>
      <c r="M31" s="13">
        <v>7.7559070822159297</v>
      </c>
      <c r="N31" s="13">
        <v>8.2703768604197485</v>
      </c>
      <c r="O31" s="13">
        <v>135.88605118109101</v>
      </c>
      <c r="P31" s="13">
        <v>117.16846643636562</v>
      </c>
      <c r="Q31" s="13">
        <v>8.7797938131811115</v>
      </c>
      <c r="R31" s="13">
        <v>3.7588593989979358</v>
      </c>
      <c r="S31" s="13">
        <v>65.531715236216129</v>
      </c>
      <c r="T31" s="13">
        <v>8.1502561545019887</v>
      </c>
      <c r="U31" s="13">
        <v>27.374982769066044</v>
      </c>
      <c r="V31" s="13">
        <v>9.3179662558389236</v>
      </c>
      <c r="W31" s="13">
        <v>6.1461914546091769</v>
      </c>
      <c r="X31" s="13">
        <v>47.479454154112197</v>
      </c>
      <c r="Y31" s="13">
        <v>14.145627855599294</v>
      </c>
      <c r="Z31" s="13">
        <v>99.37740214550243</v>
      </c>
      <c r="AA31" s="13">
        <v>87.064257201710504</v>
      </c>
      <c r="AB31" s="13">
        <v>142.58600243275103</v>
      </c>
      <c r="AC31" s="13">
        <v>2283.711965870415</v>
      </c>
      <c r="AD31" s="13">
        <v>2818.31794849568</v>
      </c>
      <c r="AE31" s="13">
        <v>3075.3997332525109</v>
      </c>
      <c r="AF31" s="13">
        <v>4191.9263019630653</v>
      </c>
      <c r="AG31" s="13">
        <v>108.97988419384647</v>
      </c>
      <c r="AH31" s="13">
        <v>8.1653780990050624</v>
      </c>
      <c r="AI31" s="13">
        <v>1996.2317124740252</v>
      </c>
      <c r="AJ31" s="13">
        <v>388.72728373537439</v>
      </c>
      <c r="AK31" s="13">
        <v>467.76871735270015</v>
      </c>
      <c r="AL31" s="13">
        <v>412.55053843974275</v>
      </c>
      <c r="AM31" s="13">
        <v>98.365708559123888</v>
      </c>
      <c r="AN31" s="13">
        <v>520.08408912792027</v>
      </c>
      <c r="AO31" s="13">
        <v>424.66671709606516</v>
      </c>
      <c r="AP31" s="13">
        <v>448.93509459555565</v>
      </c>
      <c r="AQ31" s="13">
        <v>425.03366113724309</v>
      </c>
      <c r="AR31" s="13">
        <v>1101.8832332042821</v>
      </c>
      <c r="AS31" s="13">
        <v>11.965663626427906</v>
      </c>
      <c r="AT31" s="13">
        <v>32.923127498927784</v>
      </c>
      <c r="AU31" s="13">
        <v>914.77892298708912</v>
      </c>
      <c r="AV31" s="13">
        <v>6.8464778165146152</v>
      </c>
      <c r="AW31" s="13">
        <v>1.0967122076431919</v>
      </c>
      <c r="AX31" s="13">
        <v>4.1844672467230462</v>
      </c>
      <c r="AY31" s="13">
        <v>1.4041619948564521</v>
      </c>
      <c r="AZ31" s="13">
        <v>5.2169414800619665</v>
      </c>
      <c r="BA31" s="13">
        <v>1.5061147313586403</v>
      </c>
      <c r="BB31" s="13">
        <v>13.259817231582929</v>
      </c>
      <c r="BC31" s="13">
        <v>8.783507345790774</v>
      </c>
      <c r="BD31" s="13">
        <v>0</v>
      </c>
      <c r="BE31" s="13">
        <v>10.241237456362573</v>
      </c>
      <c r="BF31" s="13">
        <v>10.543044696534405</v>
      </c>
      <c r="BG31" s="13">
        <v>23.124764946829856</v>
      </c>
      <c r="BH31" s="13">
        <v>142.2628748805962</v>
      </c>
      <c r="BI31" s="13">
        <v>21516.325703101302</v>
      </c>
      <c r="BJ31" s="13">
        <v>9850.9547539359537</v>
      </c>
      <c r="BK31" s="13">
        <v>0</v>
      </c>
      <c r="BL31" s="13">
        <v>0</v>
      </c>
      <c r="BM31" s="13">
        <v>142.2628748805962</v>
      </c>
      <c r="BN31" s="13">
        <v>311.66898575160764</v>
      </c>
      <c r="BO31" s="13">
        <v>579.78768233055018</v>
      </c>
      <c r="BP31" s="13">
        <v>10884.674296898704</v>
      </c>
      <c r="BQ31">
        <v>32401</v>
      </c>
      <c r="BS31" s="13">
        <f t="shared" si="8"/>
        <v>0</v>
      </c>
      <c r="BT31" s="13">
        <f t="shared" si="9"/>
        <v>0</v>
      </c>
      <c r="BU31" s="13">
        <f t="shared" si="10"/>
        <v>0</v>
      </c>
      <c r="BW31" s="13"/>
      <c r="BX31" s="13"/>
      <c r="BZ31">
        <f t="shared" si="2"/>
        <v>142.2628748805962</v>
      </c>
      <c r="CB31">
        <f t="shared" si="7"/>
        <v>8.5074721210743205E-5</v>
      </c>
      <c r="CD31">
        <f t="shared" si="3"/>
        <v>170.71544985671545</v>
      </c>
      <c r="CE31">
        <f t="shared" si="4"/>
        <v>28.452574976119251</v>
      </c>
      <c r="CF31">
        <v>1313.7921476707254</v>
      </c>
      <c r="CH31">
        <v>3.8198203759143237</v>
      </c>
      <c r="CJ31">
        <f t="shared" si="5"/>
        <v>5018.4500153888766</v>
      </c>
    </row>
    <row r="32" spans="1:88" x14ac:dyDescent="0.15">
      <c r="A32" s="5" t="s">
        <v>30</v>
      </c>
      <c r="B32" t="s">
        <v>86</v>
      </c>
      <c r="C32" s="14">
        <f t="shared" si="6"/>
        <v>28</v>
      </c>
      <c r="D32" s="13">
        <v>739.87657120741198</v>
      </c>
      <c r="E32" s="13">
        <v>164.2556574770405</v>
      </c>
      <c r="F32" s="13">
        <v>2614.1355085672676</v>
      </c>
      <c r="G32" s="13">
        <v>310.45864939135049</v>
      </c>
      <c r="H32" s="13">
        <v>425.85317008585082</v>
      </c>
      <c r="I32" s="13">
        <v>3646.9094076441961</v>
      </c>
      <c r="J32" s="13">
        <v>73.473101313571604</v>
      </c>
      <c r="K32" s="13">
        <v>1.5088016929458472</v>
      </c>
      <c r="L32" s="13">
        <v>0.88781635338742448</v>
      </c>
      <c r="M32" s="13">
        <v>265.08292030744269</v>
      </c>
      <c r="N32" s="13">
        <v>229.79282900791975</v>
      </c>
      <c r="O32" s="13">
        <v>716.24391977033508</v>
      </c>
      <c r="P32" s="13">
        <v>5.6831610718274126</v>
      </c>
      <c r="Q32" s="13">
        <v>515.61392589952038</v>
      </c>
      <c r="R32" s="13">
        <v>248.27758097558791</v>
      </c>
      <c r="S32" s="13">
        <v>617.60823537691147</v>
      </c>
      <c r="T32" s="13">
        <v>94.712144000144249</v>
      </c>
      <c r="U32" s="13">
        <v>345.73895448084033</v>
      </c>
      <c r="V32" s="13">
        <v>437.88801442315099</v>
      </c>
      <c r="W32" s="13">
        <v>67.553426117737288</v>
      </c>
      <c r="X32" s="13">
        <v>355.94758646645289</v>
      </c>
      <c r="Y32" s="13">
        <v>178.20405962743129</v>
      </c>
      <c r="Z32" s="13">
        <v>553.12356553409381</v>
      </c>
      <c r="AA32" s="13">
        <v>56.937647352051378</v>
      </c>
      <c r="AB32" s="13">
        <v>266.72554694436673</v>
      </c>
      <c r="AC32" s="13">
        <v>2852.5475885850037</v>
      </c>
      <c r="AD32" s="13">
        <v>1423.3313577466452</v>
      </c>
      <c r="AE32" s="13">
        <v>3369.9333796289675</v>
      </c>
      <c r="AF32" s="13">
        <v>5275.3220429107332</v>
      </c>
      <c r="AG32" s="13">
        <v>372.551611767851</v>
      </c>
      <c r="AH32" s="13">
        <v>307.6511833542379</v>
      </c>
      <c r="AI32" s="13">
        <v>1916.1793533289588</v>
      </c>
      <c r="AJ32" s="13">
        <v>898.096436996629</v>
      </c>
      <c r="AK32" s="13">
        <v>331.94926045034572</v>
      </c>
      <c r="AL32" s="13">
        <v>3171.4901622227248</v>
      </c>
      <c r="AM32" s="13">
        <v>167.8452321672039</v>
      </c>
      <c r="AN32" s="13">
        <v>1178.7342444168946</v>
      </c>
      <c r="AO32" s="13">
        <v>473.82325214708283</v>
      </c>
      <c r="AP32" s="13">
        <v>1052.8807308606131</v>
      </c>
      <c r="AQ32" s="13">
        <v>6.6133953801133565</v>
      </c>
      <c r="AR32" s="13">
        <v>8030.3407034946786</v>
      </c>
      <c r="AS32" s="13">
        <v>671.20052796138305</v>
      </c>
      <c r="AT32" s="13">
        <v>24.900821237840066</v>
      </c>
      <c r="AU32" s="13">
        <v>217.11880198655552</v>
      </c>
      <c r="AV32" s="13">
        <v>1.516149053583201</v>
      </c>
      <c r="AW32" s="13">
        <v>2.6819657364563079</v>
      </c>
      <c r="AX32" s="13">
        <v>161.15893779365655</v>
      </c>
      <c r="AY32" s="13">
        <v>96.331705436176676</v>
      </c>
      <c r="AZ32" s="13">
        <v>12.113467296863529</v>
      </c>
      <c r="BA32" s="13">
        <v>3.3318074273321212</v>
      </c>
      <c r="BB32" s="13">
        <v>361.38685675005178</v>
      </c>
      <c r="BC32" s="13">
        <v>85.526296082743116</v>
      </c>
      <c r="BD32" s="13">
        <v>0</v>
      </c>
      <c r="BE32" s="13">
        <v>68.734262063312471</v>
      </c>
      <c r="BF32" s="13">
        <v>314.61869868273254</v>
      </c>
      <c r="BG32" s="13">
        <v>1117.5578805459602</v>
      </c>
      <c r="BH32" s="13">
        <v>3193.6353610384572</v>
      </c>
      <c r="BI32" s="13">
        <v>46899.960314602176</v>
      </c>
      <c r="BJ32" s="13">
        <v>2806.6974556366654</v>
      </c>
      <c r="BK32" s="13">
        <v>0</v>
      </c>
      <c r="BL32" s="13">
        <v>0</v>
      </c>
      <c r="BM32" s="13">
        <v>3193.6353610384572</v>
      </c>
      <c r="BN32" s="13">
        <v>14479.53850301736</v>
      </c>
      <c r="BO32" s="13">
        <v>-696.83163429464878</v>
      </c>
      <c r="BP32" s="13">
        <v>19783.039685397831</v>
      </c>
      <c r="BQ32">
        <v>66683</v>
      </c>
      <c r="BS32" s="13">
        <f t="shared" si="8"/>
        <v>0</v>
      </c>
      <c r="BT32" s="13">
        <f t="shared" si="9"/>
        <v>0</v>
      </c>
      <c r="BU32" s="13">
        <f t="shared" si="10"/>
        <v>0</v>
      </c>
      <c r="BW32" s="13"/>
      <c r="BX32" s="13"/>
      <c r="BZ32">
        <f t="shared" si="2"/>
        <v>3193.6353610384572</v>
      </c>
      <c r="CB32">
        <f t="shared" si="7"/>
        <v>1.9098281137447748E-3</v>
      </c>
      <c r="CD32">
        <f t="shared" si="3"/>
        <v>3832.3624332461482</v>
      </c>
      <c r="CE32">
        <f t="shared" si="4"/>
        <v>638.72707220769098</v>
      </c>
      <c r="CF32">
        <v>3958.6888372359385</v>
      </c>
      <c r="CH32">
        <v>11.862963573924388</v>
      </c>
      <c r="CJ32">
        <f t="shared" si="5"/>
        <v>46961.781476631026</v>
      </c>
    </row>
    <row r="33" spans="1:88" x14ac:dyDescent="0.15">
      <c r="A33" s="5" t="s">
        <v>31</v>
      </c>
      <c r="B33" t="s">
        <v>87</v>
      </c>
      <c r="C33" s="14">
        <f t="shared" si="6"/>
        <v>29</v>
      </c>
      <c r="D33" s="13">
        <v>15.086361384229676</v>
      </c>
      <c r="E33" s="13">
        <v>2.4887005478257267</v>
      </c>
      <c r="F33" s="13">
        <v>1682.9215798344055</v>
      </c>
      <c r="G33" s="13">
        <v>525.44372336118977</v>
      </c>
      <c r="H33" s="13">
        <v>520.2382652360476</v>
      </c>
      <c r="I33" s="13">
        <v>1571.1060445118146</v>
      </c>
      <c r="J33" s="13">
        <v>31.721171508569523</v>
      </c>
      <c r="K33" s="13">
        <v>265.73557895253077</v>
      </c>
      <c r="L33" s="13">
        <v>89.690433140088928</v>
      </c>
      <c r="M33" s="13">
        <v>110.49572473851867</v>
      </c>
      <c r="N33" s="13">
        <v>115.09557486763383</v>
      </c>
      <c r="O33" s="13">
        <v>504.62534120942217</v>
      </c>
      <c r="P33" s="13">
        <v>99.894219992753222</v>
      </c>
      <c r="Q33" s="13">
        <v>423.28501368074734</v>
      </c>
      <c r="R33" s="13">
        <v>230.07513041485828</v>
      </c>
      <c r="S33" s="13">
        <v>782.30725396971582</v>
      </c>
      <c r="T33" s="13">
        <v>166.28391453902915</v>
      </c>
      <c r="U33" s="13">
        <v>98.191032520161173</v>
      </c>
      <c r="V33" s="13">
        <v>50.154892018538369</v>
      </c>
      <c r="W33" s="13">
        <v>136.70347713909035</v>
      </c>
      <c r="X33" s="13">
        <v>37.903010607053091</v>
      </c>
      <c r="Y33" s="13">
        <v>45.163148043914504</v>
      </c>
      <c r="Z33" s="13">
        <v>429.90275364408978</v>
      </c>
      <c r="AA33" s="13">
        <v>210.21116340487768</v>
      </c>
      <c r="AB33" s="13">
        <v>446.7048456268613</v>
      </c>
      <c r="AC33" s="13">
        <v>963.94432231198687</v>
      </c>
      <c r="AD33" s="13">
        <v>365.41726250065392</v>
      </c>
      <c r="AE33" s="13">
        <v>592.80422705600358</v>
      </c>
      <c r="AF33" s="13">
        <v>2435.2814156676777</v>
      </c>
      <c r="AG33" s="13">
        <v>721.26880016804171</v>
      </c>
      <c r="AH33" s="13">
        <v>66.396188423681693</v>
      </c>
      <c r="AI33" s="13">
        <v>319.96868978612576</v>
      </c>
      <c r="AJ33" s="13">
        <v>54.036308244663751</v>
      </c>
      <c r="AK33" s="13">
        <v>56.795256136034588</v>
      </c>
      <c r="AL33" s="13">
        <v>1421.3489040677546</v>
      </c>
      <c r="AM33" s="13">
        <v>528.44941889396705</v>
      </c>
      <c r="AN33" s="13">
        <v>721.06788813908088</v>
      </c>
      <c r="AO33" s="13">
        <v>264.0661812484131</v>
      </c>
      <c r="AP33" s="13">
        <v>192.69495445849239</v>
      </c>
      <c r="AQ33" s="13">
        <v>159.82345369205885</v>
      </c>
      <c r="AR33" s="13">
        <v>2175.0975641591699</v>
      </c>
      <c r="AS33" s="13">
        <v>40.358963016137039</v>
      </c>
      <c r="AT33" s="13">
        <v>125.08052916746261</v>
      </c>
      <c r="AU33" s="13">
        <v>419.10913213525754</v>
      </c>
      <c r="AV33" s="13">
        <v>3.4446433208369451</v>
      </c>
      <c r="AW33" s="13">
        <v>144.74932416190279</v>
      </c>
      <c r="AX33" s="13">
        <v>14.563490774328114</v>
      </c>
      <c r="AY33" s="13">
        <v>2.8940048511885066</v>
      </c>
      <c r="AZ33" s="13">
        <v>269.51879083487529</v>
      </c>
      <c r="BA33" s="13">
        <v>494.27798717799783</v>
      </c>
      <c r="BB33" s="13">
        <v>92.983799138894227</v>
      </c>
      <c r="BC33" s="13">
        <v>14.07764935414485</v>
      </c>
      <c r="BD33" s="13">
        <v>0</v>
      </c>
      <c r="BE33" s="13">
        <v>4.754118750928173</v>
      </c>
      <c r="BF33" s="13">
        <v>5.5188934228330435</v>
      </c>
      <c r="BG33" s="13">
        <v>123.33265702601975</v>
      </c>
      <c r="BH33" s="13">
        <v>2149.1447288550598</v>
      </c>
      <c r="BI33" s="13">
        <v>21384.553172980577</v>
      </c>
      <c r="BJ33" s="13">
        <v>9259.5722919619129</v>
      </c>
      <c r="BK33" s="13">
        <v>0</v>
      </c>
      <c r="BL33" s="13">
        <v>0</v>
      </c>
      <c r="BM33" s="13">
        <v>2149.1447288550598</v>
      </c>
      <c r="BN33" s="13">
        <v>50551.714344878463</v>
      </c>
      <c r="BO33" s="13">
        <v>1303.0154613239915</v>
      </c>
      <c r="BP33" s="13">
        <v>63263.446827019419</v>
      </c>
      <c r="BQ33">
        <v>84648</v>
      </c>
      <c r="BS33" s="13">
        <f t="shared" si="8"/>
        <v>0</v>
      </c>
      <c r="BT33" s="13">
        <f t="shared" si="9"/>
        <v>0</v>
      </c>
      <c r="BU33" s="13">
        <f t="shared" si="10"/>
        <v>0</v>
      </c>
      <c r="BW33" s="13"/>
      <c r="BX33" s="13"/>
      <c r="BZ33">
        <f t="shared" si="2"/>
        <v>2149.1447288550598</v>
      </c>
      <c r="CB33">
        <f t="shared" si="7"/>
        <v>1.2852115409754065E-3</v>
      </c>
      <c r="CD33">
        <f t="shared" si="3"/>
        <v>2578.9736746260714</v>
      </c>
      <c r="CE33">
        <f t="shared" si="4"/>
        <v>429.8289457710116</v>
      </c>
      <c r="CF33">
        <v>2224.5442607371888</v>
      </c>
      <c r="CH33">
        <v>6.6310485776391648</v>
      </c>
      <c r="CJ33">
        <f t="shared" si="5"/>
        <v>14751.061056056704</v>
      </c>
    </row>
    <row r="34" spans="1:88" x14ac:dyDescent="0.15">
      <c r="A34" s="5" t="s">
        <v>32</v>
      </c>
      <c r="B34" t="s">
        <v>88</v>
      </c>
      <c r="C34" s="14">
        <f t="shared" si="6"/>
        <v>30</v>
      </c>
      <c r="D34" s="13">
        <v>0.6830095377053651</v>
      </c>
      <c r="E34" s="13">
        <v>0.17121544821106399</v>
      </c>
      <c r="F34" s="13">
        <v>5.3500849051905544</v>
      </c>
      <c r="G34" s="13">
        <v>0.8302364864802021</v>
      </c>
      <c r="H34" s="13">
        <v>1.1526357112435535</v>
      </c>
      <c r="I34" s="13">
        <v>5.4872937829029178</v>
      </c>
      <c r="J34" s="13">
        <v>0.12489972523030014</v>
      </c>
      <c r="K34" s="13">
        <v>0.36402984099745872</v>
      </c>
      <c r="L34" s="13">
        <v>0.32888882580616258</v>
      </c>
      <c r="M34" s="13">
        <v>0.43101384634285944</v>
      </c>
      <c r="N34" s="13">
        <v>0.34521133613712146</v>
      </c>
      <c r="O34" s="13">
        <v>1.351978508929881</v>
      </c>
      <c r="P34" s="13">
        <v>0.29154059371517349</v>
      </c>
      <c r="Q34" s="13">
        <v>1.2436749852710802</v>
      </c>
      <c r="R34" s="13">
        <v>0.46345216030293118</v>
      </c>
      <c r="S34" s="13">
        <v>1.461404757147525</v>
      </c>
      <c r="T34" s="13">
        <v>0.25842760645167462</v>
      </c>
      <c r="U34" s="13">
        <v>0.62184813161543595</v>
      </c>
      <c r="V34" s="13">
        <v>0.43702951743762064</v>
      </c>
      <c r="W34" s="13">
        <v>0.20067506340603067</v>
      </c>
      <c r="X34" s="13">
        <v>0.4038548043619507</v>
      </c>
      <c r="Y34" s="13">
        <v>0.26622544958346217</v>
      </c>
      <c r="Z34" s="13">
        <v>1.2761859668024178</v>
      </c>
      <c r="AA34" s="13">
        <v>0.43153891589755777</v>
      </c>
      <c r="AB34" s="13">
        <v>0.88976024589279346</v>
      </c>
      <c r="AC34" s="13">
        <v>4.3397056246647407</v>
      </c>
      <c r="AD34" s="13">
        <v>4.2630106653797348</v>
      </c>
      <c r="AE34" s="13">
        <v>7.3272547272402786</v>
      </c>
      <c r="AF34" s="13">
        <v>23.830149762748317</v>
      </c>
      <c r="AG34" s="13">
        <v>175.10865658045225</v>
      </c>
      <c r="AH34" s="13">
        <v>1.6418303571337876</v>
      </c>
      <c r="AI34" s="13">
        <v>7.842727570634703</v>
      </c>
      <c r="AJ34" s="13">
        <v>47.958796653566502</v>
      </c>
      <c r="AK34" s="13">
        <v>1.1730747613972912</v>
      </c>
      <c r="AL34" s="13">
        <v>7.6286627616508369</v>
      </c>
      <c r="AM34" s="13">
        <v>1.139209871932146</v>
      </c>
      <c r="AN34" s="13">
        <v>2.2708092629633123</v>
      </c>
      <c r="AO34" s="13">
        <v>1.4391883034225328</v>
      </c>
      <c r="AP34" s="13">
        <v>1.9738749956953248</v>
      </c>
      <c r="AQ34" s="13">
        <v>4.0300796630403219</v>
      </c>
      <c r="AR34" s="13">
        <v>47.611415997954161</v>
      </c>
      <c r="AS34" s="13">
        <v>1.8076913260025655</v>
      </c>
      <c r="AT34" s="13">
        <v>1.4308721257169528</v>
      </c>
      <c r="AU34" s="13">
        <v>2.6720731553980062</v>
      </c>
      <c r="AV34" s="13">
        <v>0.21974970597088783</v>
      </c>
      <c r="AW34" s="13">
        <v>0.36553654350313036</v>
      </c>
      <c r="AX34" s="13">
        <v>218.34919974291412</v>
      </c>
      <c r="AY34" s="13">
        <v>73.869294136830874</v>
      </c>
      <c r="AZ34" s="13">
        <v>0.76302045404017949</v>
      </c>
      <c r="BA34" s="13">
        <v>0.56850359547951668</v>
      </c>
      <c r="BB34" s="13">
        <v>0.70681434939418408</v>
      </c>
      <c r="BC34" s="13">
        <v>137.17556738914561</v>
      </c>
      <c r="BD34" s="13">
        <v>0</v>
      </c>
      <c r="BE34" s="13">
        <v>0.25376063527989035</v>
      </c>
      <c r="BF34" s="13">
        <v>0.43082003359361271</v>
      </c>
      <c r="BG34" s="13">
        <v>1.8737783026370696</v>
      </c>
      <c r="BH34" s="13">
        <v>12805.341667187478</v>
      </c>
      <c r="BI34" s="13">
        <v>804.93124520884612</v>
      </c>
      <c r="BJ34" s="13">
        <v>361.69790556876762</v>
      </c>
      <c r="BK34" s="13">
        <v>0</v>
      </c>
      <c r="BL34" s="13">
        <v>0</v>
      </c>
      <c r="BM34" s="13">
        <v>12805.341667187478</v>
      </c>
      <c r="BN34" s="13">
        <v>440.77414043884488</v>
      </c>
      <c r="BO34" s="13">
        <v>432.25504159606265</v>
      </c>
      <c r="BP34" s="13">
        <v>14040.068754791157</v>
      </c>
      <c r="BQ34">
        <v>14845</v>
      </c>
      <c r="BS34" s="13">
        <f t="shared" si="8"/>
        <v>0</v>
      </c>
      <c r="BT34" s="13">
        <f t="shared" si="9"/>
        <v>0</v>
      </c>
      <c r="BU34" s="13">
        <f t="shared" si="10"/>
        <v>0</v>
      </c>
      <c r="BW34" s="13"/>
      <c r="BX34" s="13"/>
      <c r="BZ34">
        <f t="shared" si="2"/>
        <v>12805.341667187478</v>
      </c>
      <c r="CB34">
        <f t="shared" si="7"/>
        <v>7.6577313178765047E-3</v>
      </c>
      <c r="CD34">
        <f t="shared" si="3"/>
        <v>15366.410000624974</v>
      </c>
      <c r="CE34">
        <f t="shared" si="4"/>
        <v>2561.0683334374953</v>
      </c>
      <c r="CF34">
        <v>2669.1358950658987</v>
      </c>
      <c r="CH34">
        <v>3.7658470865611315</v>
      </c>
      <c r="CJ34">
        <f t="shared" si="5"/>
        <v>10051.557634069653</v>
      </c>
    </row>
    <row r="35" spans="1:88" x14ac:dyDescent="0.15">
      <c r="A35" s="5" t="s">
        <v>33</v>
      </c>
      <c r="B35" t="s">
        <v>89</v>
      </c>
      <c r="C35" s="14">
        <f t="shared" si="6"/>
        <v>31</v>
      </c>
      <c r="D35" s="13">
        <v>0.12212227279836947</v>
      </c>
      <c r="E35" s="13">
        <v>1.3688696963619707E-2</v>
      </c>
      <c r="F35" s="13">
        <v>16.615317708851649</v>
      </c>
      <c r="G35" s="13">
        <v>0.33861685108005779</v>
      </c>
      <c r="H35" s="13">
        <v>8.4136518584675049</v>
      </c>
      <c r="I35" s="13">
        <v>22.110182251622444</v>
      </c>
      <c r="J35" s="13">
        <v>0.25198958353654355</v>
      </c>
      <c r="K35" s="13">
        <v>4.164730611349416</v>
      </c>
      <c r="L35" s="13">
        <v>1.3569596547943501</v>
      </c>
      <c r="M35" s="13">
        <v>6.2286759023696305</v>
      </c>
      <c r="N35" s="13">
        <v>1.8422710901068005</v>
      </c>
      <c r="O35" s="13">
        <v>29.980498505388855</v>
      </c>
      <c r="P35" s="13">
        <v>77.748210558263423</v>
      </c>
      <c r="Q35" s="13">
        <v>14.628762102264883</v>
      </c>
      <c r="R35" s="13">
        <v>0.57493945751779074</v>
      </c>
      <c r="S35" s="13">
        <v>34.467657496927067</v>
      </c>
      <c r="T35" s="13">
        <v>15.63785757640141</v>
      </c>
      <c r="U35" s="13">
        <v>21.654349913784504</v>
      </c>
      <c r="V35" s="13">
        <v>15.059371049876821</v>
      </c>
      <c r="W35" s="13">
        <v>42.888829204542049</v>
      </c>
      <c r="X35" s="13">
        <v>3.5174063000228002</v>
      </c>
      <c r="Y35" s="13">
        <v>20.700063950136613</v>
      </c>
      <c r="Z35" s="13">
        <v>22.636538039594065</v>
      </c>
      <c r="AA35" s="13">
        <v>2.7794237351265929</v>
      </c>
      <c r="AB35" s="13">
        <v>3.9957746409145316</v>
      </c>
      <c r="AC35" s="13">
        <v>1.326873299928631</v>
      </c>
      <c r="AD35" s="13">
        <v>4.5795991850012872</v>
      </c>
      <c r="AE35" s="13">
        <v>4.5162491064633032</v>
      </c>
      <c r="AF35" s="13">
        <v>2.7065506398195223</v>
      </c>
      <c r="AG35" s="13">
        <v>0.38966686785803678</v>
      </c>
      <c r="AH35" s="13">
        <v>634.43058791619239</v>
      </c>
      <c r="AI35" s="13">
        <v>10.075286601519318</v>
      </c>
      <c r="AJ35" s="13">
        <v>18.284729079835312</v>
      </c>
      <c r="AK35" s="13">
        <v>14.487360755278603</v>
      </c>
      <c r="AL35" s="13">
        <v>1.16854389183248</v>
      </c>
      <c r="AM35" s="13">
        <v>0.32964162901336552</v>
      </c>
      <c r="AN35" s="13">
        <v>5.5026865212180711</v>
      </c>
      <c r="AO35" s="13">
        <v>0.24189300810088743</v>
      </c>
      <c r="AP35" s="13">
        <v>8.3651166260370893</v>
      </c>
      <c r="AQ35" s="13">
        <v>17.522795491643276</v>
      </c>
      <c r="AR35" s="13">
        <v>16.827317599053487</v>
      </c>
      <c r="AS35" s="13">
        <v>222.22160976847516</v>
      </c>
      <c r="AT35" s="13">
        <v>0.48056403998120795</v>
      </c>
      <c r="AU35" s="13">
        <v>478.42096359484736</v>
      </c>
      <c r="AV35" s="13">
        <v>90.737813142866912</v>
      </c>
      <c r="AW35" s="13">
        <v>0.19707509673047285</v>
      </c>
      <c r="AX35" s="13">
        <v>2.1897875654776309</v>
      </c>
      <c r="AY35" s="13">
        <v>5.9023065710049505E-2</v>
      </c>
      <c r="AZ35" s="13">
        <v>90.531150569207142</v>
      </c>
      <c r="BA35" s="13">
        <v>4.1876324917816232</v>
      </c>
      <c r="BB35" s="13">
        <v>59.247696163170367</v>
      </c>
      <c r="BC35" s="13">
        <v>1.7398330438870668</v>
      </c>
      <c r="BD35" s="13">
        <v>0</v>
      </c>
      <c r="BE35" s="13">
        <v>27.428394590886555</v>
      </c>
      <c r="BF35" s="13">
        <v>25.899584165754845</v>
      </c>
      <c r="BG35" s="13">
        <v>69.98775577139304</v>
      </c>
      <c r="BH35" s="13">
        <v>2772.1043991935849</v>
      </c>
      <c r="BI35" s="13">
        <v>2181.8116703016663</v>
      </c>
      <c r="BJ35" s="13">
        <v>546.58526869871537</v>
      </c>
      <c r="BK35" s="13">
        <v>0</v>
      </c>
      <c r="BL35" s="13">
        <v>0</v>
      </c>
      <c r="BM35" s="13">
        <v>2772.1043991935849</v>
      </c>
      <c r="BN35" s="13">
        <v>15150.040419505642</v>
      </c>
      <c r="BO35" s="13">
        <v>105.45824230039253</v>
      </c>
      <c r="BP35" s="13">
        <v>18574.188329698332</v>
      </c>
      <c r="BQ35">
        <v>20756</v>
      </c>
      <c r="BS35" s="13">
        <f t="shared" si="8"/>
        <v>0</v>
      </c>
      <c r="BT35" s="13">
        <f t="shared" si="9"/>
        <v>0</v>
      </c>
      <c r="BU35" s="13">
        <f t="shared" si="10"/>
        <v>0</v>
      </c>
      <c r="BW35" s="13"/>
      <c r="BX35" s="13"/>
      <c r="BZ35">
        <f t="shared" si="2"/>
        <v>2772.1043991935849</v>
      </c>
      <c r="CB35">
        <f t="shared" si="7"/>
        <v>1.6577480887154179E-3</v>
      </c>
      <c r="CD35">
        <f t="shared" si="3"/>
        <v>3326.5252790323016</v>
      </c>
      <c r="CE35">
        <f t="shared" si="4"/>
        <v>554.4208798387167</v>
      </c>
      <c r="CF35">
        <v>752.07108141452295</v>
      </c>
      <c r="CH35">
        <v>2.6081133166313357</v>
      </c>
      <c r="CJ35">
        <f t="shared" si="5"/>
        <v>1961.4866024905468</v>
      </c>
    </row>
    <row r="36" spans="1:88" x14ac:dyDescent="0.15">
      <c r="A36" s="5" t="s">
        <v>34</v>
      </c>
      <c r="B36" t="s">
        <v>90</v>
      </c>
      <c r="C36" s="14">
        <f t="shared" si="6"/>
        <v>32</v>
      </c>
      <c r="D36" s="13">
        <v>25.408794238684614</v>
      </c>
      <c r="E36" s="13">
        <v>18.61867461498359</v>
      </c>
      <c r="F36" s="13">
        <v>846.09894320883291</v>
      </c>
      <c r="G36" s="13">
        <v>22.606327078989295</v>
      </c>
      <c r="H36" s="13">
        <v>90.94285780293967</v>
      </c>
      <c r="I36" s="13">
        <v>526.81301079258731</v>
      </c>
      <c r="J36" s="13">
        <v>11.504528817763607</v>
      </c>
      <c r="K36" s="13">
        <v>16.187360889279361</v>
      </c>
      <c r="L36" s="13">
        <v>3.0961600088063528</v>
      </c>
      <c r="M36" s="13">
        <v>67.780510796472484</v>
      </c>
      <c r="N36" s="13">
        <v>22.766192227176028</v>
      </c>
      <c r="O36" s="13">
        <v>29.892881914265857</v>
      </c>
      <c r="P36" s="13">
        <v>5.1878833329794425</v>
      </c>
      <c r="Q36" s="13">
        <v>354.70999705942245</v>
      </c>
      <c r="R36" s="13">
        <v>11.580030617650543</v>
      </c>
      <c r="S36" s="13">
        <v>93.330948944786797</v>
      </c>
      <c r="T36" s="13">
        <v>6.8739301458807152</v>
      </c>
      <c r="U36" s="13">
        <v>190.74364181969767</v>
      </c>
      <c r="V36" s="13">
        <v>7.38196068203679</v>
      </c>
      <c r="W36" s="13">
        <v>9.6528293845306337</v>
      </c>
      <c r="X36" s="13">
        <v>9.9094827987818466</v>
      </c>
      <c r="Y36" s="13">
        <v>49.093033740654292</v>
      </c>
      <c r="Z36" s="13">
        <v>223.18925726228196</v>
      </c>
      <c r="AA36" s="13">
        <v>163.46488124242939</v>
      </c>
      <c r="AB36" s="13">
        <v>79.769170917141409</v>
      </c>
      <c r="AC36" s="13">
        <v>56.231025307752255</v>
      </c>
      <c r="AD36" s="13">
        <v>62.279733092012506</v>
      </c>
      <c r="AE36" s="13">
        <v>51.238651148750058</v>
      </c>
      <c r="AF36" s="13">
        <v>2420.3076710576765</v>
      </c>
      <c r="AG36" s="13">
        <v>477.97791813914239</v>
      </c>
      <c r="AH36" s="13">
        <v>692.99022511180192</v>
      </c>
      <c r="AI36" s="13">
        <v>3306.7837883819452</v>
      </c>
      <c r="AJ36" s="13">
        <v>2917.214264595877</v>
      </c>
      <c r="AK36" s="13">
        <v>298.29980131922872</v>
      </c>
      <c r="AL36" s="13">
        <v>3103.5883381611025</v>
      </c>
      <c r="AM36" s="13">
        <v>466.900399744808</v>
      </c>
      <c r="AN36" s="13">
        <v>242.29926304060905</v>
      </c>
      <c r="AO36" s="13">
        <v>237.11551945097571</v>
      </c>
      <c r="AP36" s="13">
        <v>338.24727399334841</v>
      </c>
      <c r="AQ36" s="13">
        <v>3258.8215776262587</v>
      </c>
      <c r="AR36" s="13">
        <v>2501.6610973232514</v>
      </c>
      <c r="AS36" s="13">
        <v>468.7480744953084</v>
      </c>
      <c r="AT36" s="13">
        <v>1195.2462108771533</v>
      </c>
      <c r="AU36" s="13">
        <v>1548.4451014477149</v>
      </c>
      <c r="AV36" s="13">
        <v>94.586551771254364</v>
      </c>
      <c r="AW36" s="13">
        <v>86.402641544327949</v>
      </c>
      <c r="AX36" s="13">
        <v>554.37567035196298</v>
      </c>
      <c r="AY36" s="13">
        <v>5.7436475036469323</v>
      </c>
      <c r="AZ36" s="13">
        <v>236.20513064243772</v>
      </c>
      <c r="BA36" s="13">
        <v>2.3954018638779271</v>
      </c>
      <c r="BB36" s="13">
        <v>228.03084137654713</v>
      </c>
      <c r="BC36" s="13">
        <v>1147.4297307697441</v>
      </c>
      <c r="BD36" s="13">
        <v>0</v>
      </c>
      <c r="BE36" s="13">
        <v>20.279782202010061</v>
      </c>
      <c r="BF36" s="13">
        <v>86.838916957393977</v>
      </c>
      <c r="BG36" s="13">
        <v>177.06263610715035</v>
      </c>
      <c r="BH36" s="13">
        <v>1837.2345773939562</v>
      </c>
      <c r="BI36" s="13">
        <v>29170.350175744126</v>
      </c>
      <c r="BJ36" s="13">
        <v>4542.3992624276198</v>
      </c>
      <c r="BK36" s="13">
        <v>0</v>
      </c>
      <c r="BL36" s="13">
        <v>0</v>
      </c>
      <c r="BM36" s="13">
        <v>1837.2345773939562</v>
      </c>
      <c r="BN36" s="13">
        <v>8708.1239467694704</v>
      </c>
      <c r="BO36" s="13">
        <v>394.89203766483115</v>
      </c>
      <c r="BP36" s="13">
        <v>15482.649824255877</v>
      </c>
      <c r="BQ36">
        <v>44653</v>
      </c>
      <c r="BS36" s="13">
        <f t="shared" si="8"/>
        <v>0</v>
      </c>
      <c r="BT36" s="13">
        <f t="shared" si="9"/>
        <v>0</v>
      </c>
      <c r="BU36" s="13">
        <f t="shared" si="10"/>
        <v>0</v>
      </c>
      <c r="BW36" s="13"/>
      <c r="BX36" s="13"/>
      <c r="BZ36">
        <f t="shared" si="2"/>
        <v>1837.2345773939562</v>
      </c>
      <c r="CB36">
        <f t="shared" si="7"/>
        <v>1.0986859333590418E-3</v>
      </c>
      <c r="CD36">
        <f t="shared" si="3"/>
        <v>2204.6814928727472</v>
      </c>
      <c r="CE36">
        <f t="shared" si="4"/>
        <v>367.44691547879097</v>
      </c>
      <c r="CF36">
        <v>2963.5816891607083</v>
      </c>
      <c r="CH36">
        <v>5.5671063534364995</v>
      </c>
      <c r="CJ36">
        <f t="shared" si="5"/>
        <v>16498.574450654651</v>
      </c>
    </row>
    <row r="37" spans="1:88" x14ac:dyDescent="0.15">
      <c r="A37" s="5" t="s">
        <v>35</v>
      </c>
      <c r="B37" t="s">
        <v>91</v>
      </c>
      <c r="C37" s="14">
        <f t="shared" si="6"/>
        <v>33</v>
      </c>
      <c r="D37" s="13">
        <v>2.3675414605664526</v>
      </c>
      <c r="E37" s="13">
        <v>0.60972749682286242</v>
      </c>
      <c r="F37" s="13">
        <v>22.256993602902114</v>
      </c>
      <c r="G37" s="13">
        <v>2.4214372336540078</v>
      </c>
      <c r="H37" s="13">
        <v>80.296265405802799</v>
      </c>
      <c r="I37" s="13">
        <v>20.760364966174674</v>
      </c>
      <c r="J37" s="13">
        <v>0.37326634048282603</v>
      </c>
      <c r="K37" s="13">
        <v>1.141992175685026</v>
      </c>
      <c r="L37" s="13">
        <v>0.56411090587590729</v>
      </c>
      <c r="M37" s="13">
        <v>1.72536261369745</v>
      </c>
      <c r="N37" s="13">
        <v>0.9465862446042852</v>
      </c>
      <c r="O37" s="13">
        <v>2.6601663440940038</v>
      </c>
      <c r="P37" s="13">
        <v>0.60089757659904974</v>
      </c>
      <c r="Q37" s="13">
        <v>7.9826966977522344</v>
      </c>
      <c r="R37" s="13">
        <v>1.1135502887048854</v>
      </c>
      <c r="S37" s="13">
        <v>4.6551245235368661</v>
      </c>
      <c r="T37" s="13">
        <v>1.0796285670034411</v>
      </c>
      <c r="U37" s="13">
        <v>3.9870032762647534</v>
      </c>
      <c r="V37" s="13">
        <v>0.59142213087626982</v>
      </c>
      <c r="W37" s="13">
        <v>10.303599595676133</v>
      </c>
      <c r="X37" s="13">
        <v>0.57747379970351054</v>
      </c>
      <c r="Y37" s="13">
        <v>1.1894042030332581</v>
      </c>
      <c r="Z37" s="13">
        <v>6.4754907404778912</v>
      </c>
      <c r="AA37" s="13">
        <v>3.8012854823894533</v>
      </c>
      <c r="AB37" s="13">
        <v>18.6002692812291</v>
      </c>
      <c r="AC37" s="13">
        <v>5.9109732351191102</v>
      </c>
      <c r="AD37" s="13">
        <v>3.1770030017018502</v>
      </c>
      <c r="AE37" s="13">
        <v>4.939032733432839</v>
      </c>
      <c r="AF37" s="13">
        <v>193.72200498611261</v>
      </c>
      <c r="AG37" s="13">
        <v>10.826561986838586</v>
      </c>
      <c r="AH37" s="13">
        <v>4077.0076258968484</v>
      </c>
      <c r="AI37" s="13">
        <v>196.56078323047385</v>
      </c>
      <c r="AJ37" s="13">
        <v>3252.8068796215716</v>
      </c>
      <c r="AK37" s="13">
        <v>26.49626432860066</v>
      </c>
      <c r="AL37" s="13">
        <v>205.6619858572563</v>
      </c>
      <c r="AM37" s="13">
        <v>52.43996963434909</v>
      </c>
      <c r="AN37" s="13">
        <v>360.91958411265824</v>
      </c>
      <c r="AO37" s="13">
        <v>11.99699366833616</v>
      </c>
      <c r="AP37" s="13">
        <v>46.545345412770189</v>
      </c>
      <c r="AQ37" s="13">
        <v>58.852242332409006</v>
      </c>
      <c r="AR37" s="13">
        <v>56.800495587326246</v>
      </c>
      <c r="AS37" s="13">
        <v>48.263859743798271</v>
      </c>
      <c r="AT37" s="13">
        <v>161.17469410637079</v>
      </c>
      <c r="AU37" s="13">
        <v>1071.7716138600799</v>
      </c>
      <c r="AV37" s="13">
        <v>3.7062703665266805</v>
      </c>
      <c r="AW37" s="13">
        <v>30.298884049345332</v>
      </c>
      <c r="AX37" s="13">
        <v>374.23334079982862</v>
      </c>
      <c r="AY37" s="13">
        <v>0.308992542045261</v>
      </c>
      <c r="AZ37" s="13">
        <v>431.65125675991311</v>
      </c>
      <c r="BA37" s="13">
        <v>1.7176975894794007</v>
      </c>
      <c r="BB37" s="13">
        <v>4.6805872182088208</v>
      </c>
      <c r="BC37" s="13">
        <v>90.520485432309044</v>
      </c>
      <c r="BD37" s="13">
        <v>0</v>
      </c>
      <c r="BE37" s="13">
        <v>3.1779446782543208</v>
      </c>
      <c r="BF37" s="13">
        <v>2.0556521996295647</v>
      </c>
      <c r="BG37" s="13">
        <v>9.711749624522815</v>
      </c>
      <c r="BH37" s="13">
        <v>6374.2292133615865</v>
      </c>
      <c r="BI37" s="13">
        <v>10995.018435549726</v>
      </c>
      <c r="BJ37" s="13">
        <v>3149.5351006822143</v>
      </c>
      <c r="BK37" s="13">
        <v>0</v>
      </c>
      <c r="BL37" s="13">
        <v>0</v>
      </c>
      <c r="BM37" s="13">
        <v>6374.2292133615865</v>
      </c>
      <c r="BN37" s="13">
        <v>8699.2220699263671</v>
      </c>
      <c r="BO37" s="13">
        <v>-430.00481951989184</v>
      </c>
      <c r="BP37" s="13">
        <v>17792.981564450274</v>
      </c>
      <c r="BQ37">
        <v>28788</v>
      </c>
      <c r="BS37" s="13">
        <f t="shared" si="8"/>
        <v>0</v>
      </c>
      <c r="BT37" s="13">
        <f t="shared" si="9"/>
        <v>0</v>
      </c>
      <c r="BU37" s="13">
        <f t="shared" si="10"/>
        <v>0</v>
      </c>
      <c r="BW37" s="13"/>
      <c r="BX37" s="13"/>
      <c r="BZ37">
        <f t="shared" si="2"/>
        <v>6374.2292133615865</v>
      </c>
      <c r="CB37">
        <f t="shared" si="7"/>
        <v>3.8118572657501975E-3</v>
      </c>
      <c r="CD37">
        <f t="shared" si="3"/>
        <v>7649.0750560339029</v>
      </c>
      <c r="CE37">
        <f t="shared" si="4"/>
        <v>1274.8458426723164</v>
      </c>
      <c r="CF37">
        <v>2050.3211994018679</v>
      </c>
      <c r="CH37">
        <v>3.0752744198971795</v>
      </c>
      <c r="CJ37">
        <f t="shared" si="5"/>
        <v>6305.3003370934684</v>
      </c>
    </row>
    <row r="38" spans="1:88" x14ac:dyDescent="0.15">
      <c r="A38" s="5" t="s">
        <v>36</v>
      </c>
      <c r="B38" t="s">
        <v>92</v>
      </c>
      <c r="C38" s="14">
        <f t="shared" si="6"/>
        <v>34</v>
      </c>
      <c r="D38" s="13">
        <v>0.60991816600133242</v>
      </c>
      <c r="E38" s="13">
        <v>8.7615997943248591E-2</v>
      </c>
      <c r="F38" s="13">
        <v>35.750449767844792</v>
      </c>
      <c r="G38" s="13">
        <v>0.63768417584882531</v>
      </c>
      <c r="H38" s="13">
        <v>0.84626422896306763</v>
      </c>
      <c r="I38" s="13">
        <v>5.075973063842719</v>
      </c>
      <c r="J38" s="13">
        <v>0.28392724460317881</v>
      </c>
      <c r="K38" s="13">
        <v>0.44378142402768916</v>
      </c>
      <c r="L38" s="13">
        <v>0.2090957058263232</v>
      </c>
      <c r="M38" s="13">
        <v>0.5645847095912524</v>
      </c>
      <c r="N38" s="13">
        <v>0.26549341628785694</v>
      </c>
      <c r="O38" s="13">
        <v>3.4351710673900127</v>
      </c>
      <c r="P38" s="13">
        <v>3.0549349053865198</v>
      </c>
      <c r="Q38" s="13">
        <v>8.7252399600346848</v>
      </c>
      <c r="R38" s="13">
        <v>0.32076287427261008</v>
      </c>
      <c r="S38" s="13">
        <v>1.1524128954244817</v>
      </c>
      <c r="T38" s="13">
        <v>0.9347398077957384</v>
      </c>
      <c r="U38" s="13">
        <v>3.0809328905390467</v>
      </c>
      <c r="V38" s="13">
        <v>4.7671267827380754</v>
      </c>
      <c r="W38" s="13">
        <v>0.72339664174381546</v>
      </c>
      <c r="X38" s="13">
        <v>9.9876971679357407</v>
      </c>
      <c r="Y38" s="13">
        <v>0.32475805607916236</v>
      </c>
      <c r="Z38" s="13">
        <v>11.946241753896274</v>
      </c>
      <c r="AA38" s="13">
        <v>0.6433532902276623</v>
      </c>
      <c r="AB38" s="13">
        <v>0.78556701314467381</v>
      </c>
      <c r="AC38" s="13">
        <v>1.0945319354657832</v>
      </c>
      <c r="AD38" s="13">
        <v>0.56499082573161863</v>
      </c>
      <c r="AE38" s="13">
        <v>1.5262629392506564</v>
      </c>
      <c r="AF38" s="13">
        <v>326.96498346254657</v>
      </c>
      <c r="AG38" s="13">
        <v>168.22176529180234</v>
      </c>
      <c r="AH38" s="13">
        <v>3.6673574770968469</v>
      </c>
      <c r="AI38" s="13">
        <v>69.255641302744309</v>
      </c>
      <c r="AJ38" s="13">
        <v>11.703735377838848</v>
      </c>
      <c r="AK38" s="13">
        <v>556.10065389054989</v>
      </c>
      <c r="AL38" s="13">
        <v>124.10205340291256</v>
      </c>
      <c r="AM38" s="13">
        <v>20.291557525920446</v>
      </c>
      <c r="AN38" s="13">
        <v>36.871380283424926</v>
      </c>
      <c r="AO38" s="13">
        <v>0.84651446866975366</v>
      </c>
      <c r="AP38" s="13">
        <v>3.8678875987059738</v>
      </c>
      <c r="AQ38" s="13">
        <v>5.526139520409088</v>
      </c>
      <c r="AR38" s="13">
        <v>173.16720239586155</v>
      </c>
      <c r="AS38" s="13">
        <v>103.80011751584109</v>
      </c>
      <c r="AT38" s="13">
        <v>15.533792775583157</v>
      </c>
      <c r="AU38" s="13">
        <v>5.3330381212528373</v>
      </c>
      <c r="AV38" s="13">
        <v>0.91597135672218766</v>
      </c>
      <c r="AW38" s="13">
        <v>1.0990471983129322</v>
      </c>
      <c r="AX38" s="13">
        <v>188.0659819596859</v>
      </c>
      <c r="AY38" s="13">
        <v>0.45543648238593437</v>
      </c>
      <c r="AZ38" s="13">
        <v>237.08093610814035</v>
      </c>
      <c r="BA38" s="13">
        <v>0.71298562189529746</v>
      </c>
      <c r="BB38" s="13">
        <v>165.05664553657428</v>
      </c>
      <c r="BC38" s="13">
        <v>148.97502638215428</v>
      </c>
      <c r="BD38" s="13">
        <v>0</v>
      </c>
      <c r="BE38" s="13">
        <v>41.584150916497173</v>
      </c>
      <c r="BF38" s="13">
        <v>180.53238972432069</v>
      </c>
      <c r="BG38" s="13">
        <v>47.489181983887491</v>
      </c>
      <c r="BH38" s="13">
        <v>5055.3026999205867</v>
      </c>
      <c r="BI38" s="13">
        <v>2735.0644823895736</v>
      </c>
      <c r="BJ38" s="13">
        <v>989.41331872214789</v>
      </c>
      <c r="BK38" s="13">
        <v>0</v>
      </c>
      <c r="BL38" s="13">
        <v>0</v>
      </c>
      <c r="BM38" s="13">
        <v>5055.3026999205867</v>
      </c>
      <c r="BN38" s="13">
        <v>6599.7380220808163</v>
      </c>
      <c r="BO38" s="13">
        <v>-111.51852311312575</v>
      </c>
      <c r="BP38" s="13">
        <v>12532.935517610427</v>
      </c>
      <c r="BQ38">
        <v>15268</v>
      </c>
      <c r="BS38" s="13">
        <f t="shared" si="8"/>
        <v>0</v>
      </c>
      <c r="BT38" s="13">
        <f t="shared" si="9"/>
        <v>0</v>
      </c>
      <c r="BU38" s="13">
        <f t="shared" si="10"/>
        <v>0</v>
      </c>
      <c r="BW38" s="13"/>
      <c r="BX38" s="13"/>
      <c r="BZ38">
        <f t="shared" si="2"/>
        <v>5055.3026999205867</v>
      </c>
      <c r="CB38">
        <f t="shared" si="7"/>
        <v>3.0231250998732731E-3</v>
      </c>
      <c r="CD38">
        <f t="shared" si="3"/>
        <v>6066.3632399047037</v>
      </c>
      <c r="CE38">
        <f t="shared" si="4"/>
        <v>1011.060539984117</v>
      </c>
      <c r="CF38">
        <v>1248.4173302702468</v>
      </c>
      <c r="CH38">
        <v>8.7463976945244966</v>
      </c>
      <c r="CJ38">
        <f t="shared" si="5"/>
        <v>10919.154459280113</v>
      </c>
    </row>
    <row r="39" spans="1:88" x14ac:dyDescent="0.15">
      <c r="A39" s="5" t="s">
        <v>37</v>
      </c>
      <c r="B39" t="s">
        <v>93</v>
      </c>
      <c r="C39" s="14">
        <f t="shared" si="6"/>
        <v>35</v>
      </c>
      <c r="D39" s="13">
        <v>0.68482049318777816</v>
      </c>
      <c r="E39" s="13">
        <v>6.9553417083913674E-2</v>
      </c>
      <c r="F39" s="13">
        <v>0.15565357417579417</v>
      </c>
      <c r="G39" s="13">
        <v>9.8393539097822835E-2</v>
      </c>
      <c r="H39" s="13">
        <v>8.3645188945009608E-2</v>
      </c>
      <c r="I39" s="13">
        <v>0.61149779238287916</v>
      </c>
      <c r="J39" s="13">
        <v>5.742091768125554E-3</v>
      </c>
      <c r="K39" s="13">
        <v>3.1034722813493437E-2</v>
      </c>
      <c r="L39" s="13">
        <v>1.706663560184226E-2</v>
      </c>
      <c r="M39" s="13">
        <v>6.1408383442392075E-3</v>
      </c>
      <c r="N39" s="13">
        <v>2.7102726217985398E-2</v>
      </c>
      <c r="O39" s="13">
        <v>6.2197614169309121E-2</v>
      </c>
      <c r="P39" s="13">
        <v>1.6212178653027289E-2</v>
      </c>
      <c r="Q39" s="13">
        <v>8.7559955329452405E-2</v>
      </c>
      <c r="R39" s="13">
        <v>2.7558436590686717E-2</v>
      </c>
      <c r="S39" s="13">
        <v>0.11528928330990212</v>
      </c>
      <c r="T39" s="13">
        <v>5.6281641749502242E-3</v>
      </c>
      <c r="U39" s="13">
        <v>4.3716640709044657E-2</v>
      </c>
      <c r="V39" s="13">
        <v>1.5261024322102227E-2</v>
      </c>
      <c r="W39" s="13">
        <v>6.0981154967984594E-3</v>
      </c>
      <c r="X39" s="13">
        <v>2.2243573296968643E-2</v>
      </c>
      <c r="Y39" s="13">
        <v>2.799990601424112E-2</v>
      </c>
      <c r="Z39" s="13">
        <v>0.44369544568401553</v>
      </c>
      <c r="AA39" s="13">
        <v>0.12965910635958525</v>
      </c>
      <c r="AB39" s="13">
        <v>0.10442044984888672</v>
      </c>
      <c r="AC39" s="13">
        <v>8.9757545390954971E-2</v>
      </c>
      <c r="AD39" s="13">
        <v>3.4840045497638382E-2</v>
      </c>
      <c r="AE39" s="13">
        <v>3.4338623015577996E-2</v>
      </c>
      <c r="AF39" s="13">
        <v>398.96364616747792</v>
      </c>
      <c r="AG39" s="13">
        <v>3.3481176804844703E-3</v>
      </c>
      <c r="AH39" s="13">
        <v>8.1645477540604715E-3</v>
      </c>
      <c r="AI39" s="13">
        <v>1.1580441103376322</v>
      </c>
      <c r="AJ39" s="13">
        <v>1.0900304621227543E-2</v>
      </c>
      <c r="AK39" s="13">
        <v>4.6268759868260977E-2</v>
      </c>
      <c r="AL39" s="13">
        <v>2599.7079193529212</v>
      </c>
      <c r="AM39" s="13">
        <v>20.159274813200824</v>
      </c>
      <c r="AN39" s="13">
        <v>46.12090716138534</v>
      </c>
      <c r="AO39" s="13">
        <v>8.3061310029986041E-2</v>
      </c>
      <c r="AP39" s="13">
        <v>4.6851144152325379E-2</v>
      </c>
      <c r="AQ39" s="13">
        <v>0.62482275298144541</v>
      </c>
      <c r="AR39" s="13">
        <v>0.52508458613997566</v>
      </c>
      <c r="AS39" s="13">
        <v>18.540366365221736</v>
      </c>
      <c r="AT39" s="13">
        <v>24.101000397197222</v>
      </c>
      <c r="AU39" s="13">
        <v>0.47720826146921191</v>
      </c>
      <c r="AV39" s="13">
        <v>4.8872653570742802E-2</v>
      </c>
      <c r="AW39" s="13">
        <v>0.68981159318355001</v>
      </c>
      <c r="AX39" s="13">
        <v>244.74067562756127</v>
      </c>
      <c r="AY39" s="13">
        <v>4.2204900108067697E-2</v>
      </c>
      <c r="AZ39" s="13">
        <v>2.6145488240754711</v>
      </c>
      <c r="BA39" s="13">
        <v>1.61634772817499E-2</v>
      </c>
      <c r="BB39" s="13">
        <v>2.5010095963903189E-2</v>
      </c>
      <c r="BC39" s="13">
        <v>7.43316921129962E-2</v>
      </c>
      <c r="BD39" s="13">
        <v>0</v>
      </c>
      <c r="BE39" s="13">
        <v>5.149448284473454E-2</v>
      </c>
      <c r="BF39" s="13">
        <v>4.2440228449214155E-2</v>
      </c>
      <c r="BG39" s="13">
        <v>0.46145038246799663</v>
      </c>
      <c r="BH39" s="13">
        <v>48185.698172671073</v>
      </c>
      <c r="BI39" s="13">
        <v>3362.4409992375408</v>
      </c>
      <c r="BJ39" s="13">
        <v>5571.4834470002725</v>
      </c>
      <c r="BK39" s="13">
        <v>0</v>
      </c>
      <c r="BL39" s="13">
        <v>0</v>
      </c>
      <c r="BM39" s="13">
        <v>48185.698172671073</v>
      </c>
      <c r="BN39" s="13">
        <v>29454.117550227496</v>
      </c>
      <c r="BO39" s="13">
        <v>1845.2598308636093</v>
      </c>
      <c r="BP39" s="13">
        <v>85056.559000762441</v>
      </c>
      <c r="BQ39">
        <v>88419</v>
      </c>
      <c r="BS39" s="13">
        <f t="shared" si="8"/>
        <v>0</v>
      </c>
      <c r="BT39" s="13">
        <f t="shared" si="9"/>
        <v>0</v>
      </c>
      <c r="BU39" s="13">
        <f t="shared" si="10"/>
        <v>0</v>
      </c>
      <c r="BW39" s="13"/>
      <c r="BX39" s="13"/>
      <c r="BZ39">
        <f t="shared" si="2"/>
        <v>48185.698172671073</v>
      </c>
      <c r="CB39">
        <f t="shared" si="7"/>
        <v>2.8815563033051998E-2</v>
      </c>
      <c r="CD39">
        <f t="shared" si="3"/>
        <v>57822.83780720528</v>
      </c>
      <c r="CE39">
        <f t="shared" si="4"/>
        <v>9637.1396345342073</v>
      </c>
      <c r="CF39">
        <v>9993.1372062261053</v>
      </c>
      <c r="CH39">
        <v>1.0091156878046574</v>
      </c>
      <c r="CJ39">
        <f t="shared" si="5"/>
        <v>10084.23152518717</v>
      </c>
    </row>
    <row r="40" spans="1:88" x14ac:dyDescent="0.15">
      <c r="A40" s="5" t="s">
        <v>38</v>
      </c>
      <c r="B40" t="s">
        <v>94</v>
      </c>
      <c r="C40" s="14">
        <f t="shared" si="6"/>
        <v>36</v>
      </c>
      <c r="D40" s="13">
        <v>4.3555113494877784E-2</v>
      </c>
      <c r="E40" s="13">
        <v>7.2452595695215796E-3</v>
      </c>
      <c r="F40" s="13">
        <v>5.0759155286790296</v>
      </c>
      <c r="G40" s="13">
        <v>1.2414158589477258</v>
      </c>
      <c r="H40" s="13">
        <v>2.3341971745463086</v>
      </c>
      <c r="I40" s="13">
        <v>3.8741340262216695</v>
      </c>
      <c r="J40" s="13">
        <v>7.9552377536541513E-2</v>
      </c>
      <c r="K40" s="13">
        <v>0.63108032533351432</v>
      </c>
      <c r="L40" s="13">
        <v>0.25738207364673005</v>
      </c>
      <c r="M40" s="13">
        <v>0.25908501466189121</v>
      </c>
      <c r="N40" s="13">
        <v>0.26825934552003089</v>
      </c>
      <c r="O40" s="13">
        <v>1.1976532520569294</v>
      </c>
      <c r="P40" s="13">
        <v>0.28033403030560899</v>
      </c>
      <c r="Q40" s="13">
        <v>1.006113320191008</v>
      </c>
      <c r="R40" s="13">
        <v>0.54118504323620598</v>
      </c>
      <c r="S40" s="13">
        <v>1.8763292292887039</v>
      </c>
      <c r="T40" s="13">
        <v>0.38962362867486156</v>
      </c>
      <c r="U40" s="13">
        <v>0.24226961280835937</v>
      </c>
      <c r="V40" s="13">
        <v>0.11569972065359366</v>
      </c>
      <c r="W40" s="13">
        <v>0.32308447434106657</v>
      </c>
      <c r="X40" s="13">
        <v>8.8535074662524416E-2</v>
      </c>
      <c r="Y40" s="13">
        <v>0.11458367774332354</v>
      </c>
      <c r="Z40" s="13">
        <v>1.0337911231767449</v>
      </c>
      <c r="AA40" s="13">
        <v>0.49602576263742959</v>
      </c>
      <c r="AB40" s="13">
        <v>1.0646903140229935</v>
      </c>
      <c r="AC40" s="13">
        <v>2.2310683655369803</v>
      </c>
      <c r="AD40" s="13">
        <v>0.83573608001537292</v>
      </c>
      <c r="AE40" s="13">
        <v>1.395242615213711</v>
      </c>
      <c r="AF40" s="13">
        <v>8.7837587881795223</v>
      </c>
      <c r="AG40" s="13">
        <v>1.6592728515470319</v>
      </c>
      <c r="AH40" s="13">
        <v>0.14552745936918809</v>
      </c>
      <c r="AI40" s="13">
        <v>1.6328925770792808</v>
      </c>
      <c r="AJ40" s="13">
        <v>7.4602922924505946E-2</v>
      </c>
      <c r="AK40" s="13">
        <v>0.14517094821508941</v>
      </c>
      <c r="AL40" s="13">
        <v>24.573976572187973</v>
      </c>
      <c r="AM40" s="13">
        <v>842.53483189050485</v>
      </c>
      <c r="AN40" s="13">
        <v>331.47249585531927</v>
      </c>
      <c r="AO40" s="13">
        <v>290.21380937972407</v>
      </c>
      <c r="AP40" s="13">
        <v>0.45215559513698267</v>
      </c>
      <c r="AQ40" s="13">
        <v>0.41420590490991754</v>
      </c>
      <c r="AR40" s="13">
        <v>9.5536618002411728</v>
      </c>
      <c r="AS40" s="13">
        <v>25.269420971138974</v>
      </c>
      <c r="AT40" s="13">
        <v>523.5415178417577</v>
      </c>
      <c r="AU40" s="13">
        <v>1.7394545810106807</v>
      </c>
      <c r="AV40" s="13">
        <v>0.23948272453786304</v>
      </c>
      <c r="AW40" s="13">
        <v>0.50464270873201178</v>
      </c>
      <c r="AX40" s="13">
        <v>6.1887746871898592</v>
      </c>
      <c r="AY40" s="13">
        <v>0.224015322843482</v>
      </c>
      <c r="AZ40" s="13">
        <v>1.1722771673321111</v>
      </c>
      <c r="BA40" s="13">
        <v>1.2719606241409347</v>
      </c>
      <c r="BB40" s="13">
        <v>0.34808084214045371</v>
      </c>
      <c r="BC40" s="13">
        <v>0.31059384185132072</v>
      </c>
      <c r="BD40" s="13">
        <v>0</v>
      </c>
      <c r="BE40" s="13">
        <v>0.24390305470623896</v>
      </c>
      <c r="BF40" s="13">
        <v>0.13121138455510406</v>
      </c>
      <c r="BG40" s="13">
        <v>10.852791282260323</v>
      </c>
      <c r="BH40" s="13">
        <v>621.87582452126139</v>
      </c>
      <c r="BI40" s="13">
        <v>2110.9982770022598</v>
      </c>
      <c r="BJ40" s="13">
        <v>2573.8428734851886</v>
      </c>
      <c r="BK40" s="13">
        <v>0</v>
      </c>
      <c r="BL40" s="13">
        <v>0</v>
      </c>
      <c r="BM40" s="13">
        <v>621.87582452126139</v>
      </c>
      <c r="BN40" s="13">
        <v>16570.92204812885</v>
      </c>
      <c r="BO40" s="13">
        <v>285.36097686244284</v>
      </c>
      <c r="BP40" s="13">
        <v>20052.001722997742</v>
      </c>
      <c r="BQ40">
        <v>22163</v>
      </c>
      <c r="BS40" s="13">
        <f t="shared" si="8"/>
        <v>0</v>
      </c>
      <c r="BT40" s="13">
        <f t="shared" si="9"/>
        <v>0</v>
      </c>
      <c r="BU40" s="13">
        <f t="shared" si="10"/>
        <v>0</v>
      </c>
      <c r="BW40" s="13"/>
      <c r="BX40" s="13"/>
      <c r="BZ40">
        <f t="shared" si="2"/>
        <v>621.87582452126139</v>
      </c>
      <c r="CB40">
        <f t="shared" si="7"/>
        <v>3.7188839634551361E-4</v>
      </c>
      <c r="CD40">
        <f t="shared" si="3"/>
        <v>746.25098942551358</v>
      </c>
      <c r="CE40">
        <f t="shared" si="4"/>
        <v>124.37516490425219</v>
      </c>
      <c r="CF40">
        <v>264.54178858717552</v>
      </c>
      <c r="CH40">
        <v>1.0809006000992645</v>
      </c>
      <c r="CJ40">
        <f t="shared" si="5"/>
        <v>285.9433780352108</v>
      </c>
    </row>
    <row r="41" spans="1:88" x14ac:dyDescent="0.15">
      <c r="A41" s="5" t="s">
        <v>39</v>
      </c>
      <c r="B41" t="s">
        <v>95</v>
      </c>
      <c r="C41" s="14">
        <f t="shared" si="6"/>
        <v>37</v>
      </c>
      <c r="D41" s="13">
        <v>205.88556090187151</v>
      </c>
      <c r="E41" s="13">
        <v>32.082926802262662</v>
      </c>
      <c r="F41" s="13">
        <v>70.641161020092511</v>
      </c>
      <c r="G41" s="13">
        <v>32.700179596961625</v>
      </c>
      <c r="H41" s="13">
        <v>41.063978520336462</v>
      </c>
      <c r="I41" s="13">
        <v>226.24425627563136</v>
      </c>
      <c r="J41" s="13">
        <v>2.3808107965676713</v>
      </c>
      <c r="K41" s="13">
        <v>10.017559301794675</v>
      </c>
      <c r="L41" s="13">
        <v>3.9147354519870214</v>
      </c>
      <c r="M41" s="13">
        <v>7.7605358591350733</v>
      </c>
      <c r="N41" s="13">
        <v>10.603495430630382</v>
      </c>
      <c r="O41" s="13">
        <v>26.509867093977316</v>
      </c>
      <c r="P41" s="13">
        <v>5.8399025281605246</v>
      </c>
      <c r="Q41" s="13">
        <v>37.798612081259314</v>
      </c>
      <c r="R41" s="13">
        <v>10.775447484035862</v>
      </c>
      <c r="S41" s="13">
        <v>78.892291456697862</v>
      </c>
      <c r="T41" s="13">
        <v>3.151021014857712</v>
      </c>
      <c r="U41" s="13">
        <v>21.808932097062968</v>
      </c>
      <c r="V41" s="13">
        <v>10.260244464138694</v>
      </c>
      <c r="W41" s="13">
        <v>3.8033402187659164</v>
      </c>
      <c r="X41" s="13">
        <v>10.14942438665085</v>
      </c>
      <c r="Y41" s="13">
        <v>11.785173213264477</v>
      </c>
      <c r="Z41" s="13">
        <v>144.82539327598548</v>
      </c>
      <c r="AA41" s="13">
        <v>48.810216353828267</v>
      </c>
      <c r="AB41" s="13">
        <v>56.17555112120835</v>
      </c>
      <c r="AC41" s="13">
        <v>137.22251116131633</v>
      </c>
      <c r="AD41" s="13">
        <v>67.608260639152675</v>
      </c>
      <c r="AE41" s="13">
        <v>84.015200161426051</v>
      </c>
      <c r="AF41" s="13">
        <v>1257.6098656497047</v>
      </c>
      <c r="AG41" s="13">
        <v>26.737367437187853</v>
      </c>
      <c r="AH41" s="13">
        <v>24.268988839064182</v>
      </c>
      <c r="AI41" s="13">
        <v>454.46424187031602</v>
      </c>
      <c r="AJ41" s="13">
        <v>94.218345634691389</v>
      </c>
      <c r="AK41" s="13">
        <v>29.032072786109524</v>
      </c>
      <c r="AL41" s="13">
        <v>18969.738998429533</v>
      </c>
      <c r="AM41" s="13">
        <v>5813.1367860052869</v>
      </c>
      <c r="AN41" s="13">
        <v>13295.643362112045</v>
      </c>
      <c r="AO41" s="13">
        <v>82.154782806229449</v>
      </c>
      <c r="AP41" s="13">
        <v>42.417021438218342</v>
      </c>
      <c r="AQ41" s="13">
        <v>269.22688844912994</v>
      </c>
      <c r="AR41" s="13">
        <v>377.36407694670248</v>
      </c>
      <c r="AS41" s="13">
        <v>5296.3185114483158</v>
      </c>
      <c r="AT41" s="13">
        <v>6955.1155683937332</v>
      </c>
      <c r="AU41" s="13">
        <v>200.27659672778765</v>
      </c>
      <c r="AV41" s="13">
        <v>11.967156501978966</v>
      </c>
      <c r="AW41" s="13">
        <v>196.97217000981527</v>
      </c>
      <c r="AX41" s="13">
        <v>2633.4245316151814</v>
      </c>
      <c r="AY41" s="13">
        <v>6.2992999787407591</v>
      </c>
      <c r="AZ41" s="13">
        <v>751.12809944129742</v>
      </c>
      <c r="BA41" s="13">
        <v>1.9400823297508007</v>
      </c>
      <c r="BB41" s="13">
        <v>18.227248117801096</v>
      </c>
      <c r="BC41" s="13">
        <v>48.083297150571028</v>
      </c>
      <c r="BD41" s="13">
        <v>0</v>
      </c>
      <c r="BE41" s="13">
        <v>12.294291448049865</v>
      </c>
      <c r="BF41" s="13">
        <v>13.261180921904963</v>
      </c>
      <c r="BG41" s="13">
        <v>111.50119818533771</v>
      </c>
      <c r="BH41" s="13">
        <v>1063.7813078410754</v>
      </c>
      <c r="BI41" s="13">
        <v>58395.548619383531</v>
      </c>
      <c r="BJ41" s="13">
        <v>6584.0878436137073</v>
      </c>
      <c r="BK41" s="13">
        <v>0</v>
      </c>
      <c r="BL41" s="13">
        <v>0</v>
      </c>
      <c r="BM41" s="13">
        <v>1063.7813078410754</v>
      </c>
      <c r="BN41" s="13">
        <v>1076.2495990019952</v>
      </c>
      <c r="BO41" s="13">
        <v>-1378.6673698403176</v>
      </c>
      <c r="BP41" s="13">
        <v>7345.4513806164605</v>
      </c>
      <c r="BQ41">
        <v>65741</v>
      </c>
      <c r="BS41" s="13">
        <f t="shared" si="8"/>
        <v>0</v>
      </c>
      <c r="BT41" s="13">
        <f t="shared" si="9"/>
        <v>0</v>
      </c>
      <c r="BU41" s="13">
        <f t="shared" si="10"/>
        <v>0</v>
      </c>
      <c r="BW41" s="13"/>
      <c r="BX41" s="13"/>
      <c r="BZ41">
        <f t="shared" si="2"/>
        <v>1063.7813078410754</v>
      </c>
      <c r="CB41">
        <f t="shared" si="7"/>
        <v>6.361526031983982E-4</v>
      </c>
      <c r="CD41">
        <f t="shared" si="3"/>
        <v>1276.5375694092904</v>
      </c>
      <c r="CE41">
        <f t="shared" si="4"/>
        <v>212.756261568215</v>
      </c>
      <c r="CF41">
        <v>6140.5649459323358</v>
      </c>
      <c r="CH41">
        <v>5.12894540697586</v>
      </c>
      <c r="CJ41">
        <f t="shared" si="5"/>
        <v>31494.622375676623</v>
      </c>
    </row>
    <row r="42" spans="1:88" x14ac:dyDescent="0.15">
      <c r="A42" s="5" t="s">
        <v>40</v>
      </c>
      <c r="B42" t="s">
        <v>96</v>
      </c>
      <c r="C42" s="14">
        <f t="shared" si="6"/>
        <v>38</v>
      </c>
      <c r="D42" s="13">
        <v>0.18043390674239734</v>
      </c>
      <c r="E42" s="13">
        <v>4.694396894105398E-2</v>
      </c>
      <c r="F42" s="13">
        <v>3.2487836984170482</v>
      </c>
      <c r="G42" s="13">
        <v>0.31271720636917644</v>
      </c>
      <c r="H42" s="13">
        <v>28.831849741927098</v>
      </c>
      <c r="I42" s="13">
        <v>1.8445121491310954</v>
      </c>
      <c r="J42" s="13">
        <v>4.0106888824587669E-2</v>
      </c>
      <c r="K42" s="13">
        <v>0.13671244163390897</v>
      </c>
      <c r="L42" s="13">
        <v>0.1648596568372046</v>
      </c>
      <c r="M42" s="13">
        <v>0.12210281752183319</v>
      </c>
      <c r="N42" s="13">
        <v>0.10587908848923135</v>
      </c>
      <c r="O42" s="13">
        <v>0.41564434730171468</v>
      </c>
      <c r="P42" s="13">
        <v>0.12119493438566442</v>
      </c>
      <c r="Q42" s="13">
        <v>0.38709289083595816</v>
      </c>
      <c r="R42" s="13">
        <v>0.16061399219276137</v>
      </c>
      <c r="S42" s="13">
        <v>0.56914981834165668</v>
      </c>
      <c r="T42" s="13">
        <v>9.7612718109152813E-2</v>
      </c>
      <c r="U42" s="13">
        <v>0.1515027054988419</v>
      </c>
      <c r="V42" s="13">
        <v>0.12418798768201192</v>
      </c>
      <c r="W42" s="13">
        <v>8.2211660344878423E-2</v>
      </c>
      <c r="X42" s="13">
        <v>0.10705081001107314</v>
      </c>
      <c r="Y42" s="13">
        <v>7.7212371491411441E-2</v>
      </c>
      <c r="Z42" s="13">
        <v>0.36914630400972126</v>
      </c>
      <c r="AA42" s="13">
        <v>0.11088090970857442</v>
      </c>
      <c r="AB42" s="13">
        <v>0.29429684877524775</v>
      </c>
      <c r="AC42" s="13">
        <v>1.0360220178149513</v>
      </c>
      <c r="AD42" s="13">
        <v>0.46592286637928049</v>
      </c>
      <c r="AE42" s="13">
        <v>1.5980133055529897</v>
      </c>
      <c r="AF42" s="13">
        <v>5.0843105464090979</v>
      </c>
      <c r="AG42" s="13">
        <v>0.37481335835450386</v>
      </c>
      <c r="AH42" s="13">
        <v>0.10200833948145488</v>
      </c>
      <c r="AI42" s="13">
        <v>4.069945332300426</v>
      </c>
      <c r="AJ42" s="13">
        <v>0.22456134112459636</v>
      </c>
      <c r="AK42" s="13">
        <v>0.68384251236198257</v>
      </c>
      <c r="AL42" s="13">
        <v>1.2676887088372362</v>
      </c>
      <c r="AM42" s="13">
        <v>0.24404950070094969</v>
      </c>
      <c r="AN42" s="13">
        <v>65.709937335760628</v>
      </c>
      <c r="AO42" s="13">
        <v>7379.783194239455</v>
      </c>
      <c r="AP42" s="13">
        <v>0.45761005801364346</v>
      </c>
      <c r="AQ42" s="13">
        <v>0.18352639850933022</v>
      </c>
      <c r="AR42" s="13">
        <v>119.67502562307989</v>
      </c>
      <c r="AS42" s="13">
        <v>583.27391276398089</v>
      </c>
      <c r="AT42" s="13">
        <v>1031.3408356472341</v>
      </c>
      <c r="AU42" s="13">
        <v>1.5016173519393854</v>
      </c>
      <c r="AV42" s="13">
        <v>0.73463675305404985</v>
      </c>
      <c r="AW42" s="13">
        <v>0.81286630293566187</v>
      </c>
      <c r="AX42" s="13">
        <v>102.50044143559556</v>
      </c>
      <c r="AY42" s="13">
        <v>0.35570391801099199</v>
      </c>
      <c r="AZ42" s="13">
        <v>0.8819859858092628</v>
      </c>
      <c r="BA42" s="13">
        <v>0.5030475472379865</v>
      </c>
      <c r="BB42" s="13">
        <v>0.3818662618276964</v>
      </c>
      <c r="BC42" s="13">
        <v>0.78711229845573327</v>
      </c>
      <c r="BD42" s="13">
        <v>0</v>
      </c>
      <c r="BE42" s="13">
        <v>1.2229095686653613</v>
      </c>
      <c r="BF42" s="13">
        <v>0.39590557079675076</v>
      </c>
      <c r="BG42" s="13">
        <v>243.6829823779382</v>
      </c>
      <c r="BH42" s="13">
        <v>6503.5938460283878</v>
      </c>
      <c r="BI42" s="13">
        <v>9587.4389951311441</v>
      </c>
      <c r="BJ42" s="13">
        <v>9666.8093280930789</v>
      </c>
      <c r="BK42" s="13">
        <v>0</v>
      </c>
      <c r="BL42" s="13">
        <v>0</v>
      </c>
      <c r="BM42" s="13">
        <v>6503.5938460283878</v>
      </c>
      <c r="BN42" s="13">
        <v>6727.4490538820528</v>
      </c>
      <c r="BO42" s="13">
        <v>1199.7087768653391</v>
      </c>
      <c r="BP42" s="13">
        <v>24097.561004868854</v>
      </c>
      <c r="BQ42">
        <v>33685</v>
      </c>
      <c r="BS42" s="13">
        <f t="shared" si="8"/>
        <v>0</v>
      </c>
      <c r="BT42" s="13">
        <f t="shared" si="9"/>
        <v>0</v>
      </c>
      <c r="BU42" s="13">
        <f t="shared" si="10"/>
        <v>0</v>
      </c>
      <c r="BW42" s="13"/>
      <c r="BX42" s="13"/>
      <c r="BZ42">
        <f t="shared" si="2"/>
        <v>6503.5938460283878</v>
      </c>
      <c r="CB42">
        <f t="shared" si="7"/>
        <v>3.8892187001222751E-3</v>
      </c>
      <c r="CD42">
        <f t="shared" si="3"/>
        <v>7804.3126152340647</v>
      </c>
      <c r="CE42">
        <f t="shared" si="4"/>
        <v>1300.7187692056768</v>
      </c>
      <c r="CF42">
        <v>1978.6468590157606</v>
      </c>
      <c r="CH42">
        <v>3.4091732225025977</v>
      </c>
      <c r="CJ42">
        <f t="shared" si="5"/>
        <v>6745.5498885454035</v>
      </c>
    </row>
    <row r="43" spans="1:88" x14ac:dyDescent="0.15">
      <c r="A43" s="5" t="s">
        <v>41</v>
      </c>
      <c r="B43" t="s">
        <v>97</v>
      </c>
      <c r="C43" s="14">
        <f t="shared" si="6"/>
        <v>39</v>
      </c>
      <c r="D43" s="13">
        <v>1.8095257180658879</v>
      </c>
      <c r="E43" s="13">
        <v>38.26380025367019</v>
      </c>
      <c r="F43" s="13">
        <v>2.4985590047340684</v>
      </c>
      <c r="G43" s="13">
        <v>0.28173867131239794</v>
      </c>
      <c r="H43" s="13">
        <v>1.5024270805579887</v>
      </c>
      <c r="I43" s="13">
        <v>105.53847334157599</v>
      </c>
      <c r="J43" s="13">
        <v>0.41179054183259689</v>
      </c>
      <c r="K43" s="13">
        <v>2.2920653363379784</v>
      </c>
      <c r="L43" s="13">
        <v>285.93976703220261</v>
      </c>
      <c r="M43" s="13">
        <v>43.86930105985715</v>
      </c>
      <c r="N43" s="13">
        <v>1.9210359405176596</v>
      </c>
      <c r="O43" s="13">
        <v>154.41003410832096</v>
      </c>
      <c r="P43" s="13">
        <v>1.721288523580434</v>
      </c>
      <c r="Q43" s="13">
        <v>0.3149092269937715</v>
      </c>
      <c r="R43" s="13">
        <v>0.4528378120156159</v>
      </c>
      <c r="S43" s="13">
        <v>11.533689018333538</v>
      </c>
      <c r="T43" s="13">
        <v>0.40355428252781478</v>
      </c>
      <c r="U43" s="13">
        <v>1.8111668958741134</v>
      </c>
      <c r="V43" s="13">
        <v>1.4358708000743394</v>
      </c>
      <c r="W43" s="13">
        <v>1.6229004702874377</v>
      </c>
      <c r="X43" s="13">
        <v>0.34856109655021966</v>
      </c>
      <c r="Y43" s="13">
        <v>0.63748503624666131</v>
      </c>
      <c r="Z43" s="13">
        <v>69.035707548228302</v>
      </c>
      <c r="AA43" s="13">
        <v>0.53444188361742373</v>
      </c>
      <c r="AB43" s="13">
        <v>24.566313112247613</v>
      </c>
      <c r="AC43" s="13">
        <v>588.86491842654527</v>
      </c>
      <c r="AD43" s="13">
        <v>155.50317986824712</v>
      </c>
      <c r="AE43" s="13">
        <v>72.703778807196613</v>
      </c>
      <c r="AF43" s="13">
        <v>28.266794531668712</v>
      </c>
      <c r="AG43" s="13">
        <v>1.2953391377454133</v>
      </c>
      <c r="AH43" s="13">
        <v>0.33796972287712418</v>
      </c>
      <c r="AI43" s="13">
        <v>28.880652952402926</v>
      </c>
      <c r="AJ43" s="13">
        <v>0.97986770627394393</v>
      </c>
      <c r="AK43" s="13">
        <v>0.59442272863191992</v>
      </c>
      <c r="AL43" s="13">
        <v>6.28027594006904</v>
      </c>
      <c r="AM43" s="13">
        <v>6.5501028113970596</v>
      </c>
      <c r="AN43" s="13">
        <v>3.2282358886481139</v>
      </c>
      <c r="AO43" s="13">
        <v>1.7121401648765751</v>
      </c>
      <c r="AP43" s="13">
        <v>799.73783478374276</v>
      </c>
      <c r="AQ43" s="13">
        <v>0.3813021855439272</v>
      </c>
      <c r="AR43" s="13">
        <v>759.68369704574491</v>
      </c>
      <c r="AS43" s="13">
        <v>5.9081713363570225</v>
      </c>
      <c r="AT43" s="13">
        <v>363.0422013577105</v>
      </c>
      <c r="AU43" s="13">
        <v>5.3908320575594013</v>
      </c>
      <c r="AV43" s="13">
        <v>1737.4226635479181</v>
      </c>
      <c r="AW43" s="13">
        <v>107.29494743378586</v>
      </c>
      <c r="AX43" s="13">
        <v>196.67265393711511</v>
      </c>
      <c r="AY43" s="13">
        <v>0.96964701832827616</v>
      </c>
      <c r="AZ43" s="13">
        <v>239.33505435044279</v>
      </c>
      <c r="BA43" s="13">
        <v>146.37746986413777</v>
      </c>
      <c r="BB43" s="13">
        <v>8.8991825328118637</v>
      </c>
      <c r="BC43" s="13">
        <v>1293.7754058742744</v>
      </c>
      <c r="BD43" s="13">
        <v>0</v>
      </c>
      <c r="BE43" s="13">
        <v>2257.5350494392842</v>
      </c>
      <c r="BF43" s="13">
        <v>61.59855556180694</v>
      </c>
      <c r="BG43" s="13">
        <v>137.12097483624984</v>
      </c>
      <c r="BH43" s="13">
        <v>25560.837375204646</v>
      </c>
      <c r="BI43" s="13">
        <v>9769.5005656449575</v>
      </c>
      <c r="BJ43" s="13">
        <v>1394.4446141228882</v>
      </c>
      <c r="BK43" s="13">
        <v>-3.4668528048499604E-3</v>
      </c>
      <c r="BL43" s="13">
        <v>0</v>
      </c>
      <c r="BM43" s="13">
        <v>25560.837375204646</v>
      </c>
      <c r="BN43" s="13">
        <v>8226.6911927108104</v>
      </c>
      <c r="BO43" s="13">
        <v>-558.47028083049804</v>
      </c>
      <c r="BP43" s="13">
        <v>34623.499434355042</v>
      </c>
      <c r="BQ43">
        <v>44393</v>
      </c>
      <c r="BS43" s="13">
        <f t="shared" si="8"/>
        <v>0</v>
      </c>
      <c r="BT43" s="13">
        <f t="shared" si="9"/>
        <v>0</v>
      </c>
      <c r="BU43" s="13">
        <f t="shared" si="10"/>
        <v>0</v>
      </c>
      <c r="BW43" s="13"/>
      <c r="BX43" s="13"/>
      <c r="BZ43">
        <f t="shared" si="2"/>
        <v>25560.837375204646</v>
      </c>
      <c r="CB43">
        <f t="shared" si="7"/>
        <v>1.5285654218880684E-2</v>
      </c>
      <c r="CD43">
        <f t="shared" si="3"/>
        <v>30673.004850245572</v>
      </c>
      <c r="CE43">
        <f t="shared" si="4"/>
        <v>5112.1674750409256</v>
      </c>
      <c r="CF43">
        <v>5932.5371568483433</v>
      </c>
      <c r="CH43">
        <v>20.489784425472486</v>
      </c>
      <c r="CJ43">
        <f t="shared" si="5"/>
        <v>121556.40743992801</v>
      </c>
    </row>
    <row r="44" spans="1:88" x14ac:dyDescent="0.15">
      <c r="A44" s="5" t="s">
        <v>42</v>
      </c>
      <c r="B44" t="s">
        <v>98</v>
      </c>
      <c r="C44" s="14">
        <f t="shared" si="6"/>
        <v>40</v>
      </c>
      <c r="D44" s="13">
        <v>705.57337203106192</v>
      </c>
      <c r="E44" s="13">
        <v>557.28942477263365</v>
      </c>
      <c r="F44" s="13">
        <v>1761.5688052183773</v>
      </c>
      <c r="G44" s="13">
        <v>502.41167289149689</v>
      </c>
      <c r="H44" s="13">
        <v>579.06694801626622</v>
      </c>
      <c r="I44" s="13">
        <v>5090.1581107032862</v>
      </c>
      <c r="J44" s="13">
        <v>90.434762068713155</v>
      </c>
      <c r="K44" s="13">
        <v>1564.9863933550066</v>
      </c>
      <c r="L44" s="13">
        <v>455.17780872874613</v>
      </c>
      <c r="M44" s="13">
        <v>342.18589641023891</v>
      </c>
      <c r="N44" s="13">
        <v>337.31370380125509</v>
      </c>
      <c r="O44" s="13">
        <v>1818.5506362137846</v>
      </c>
      <c r="P44" s="13">
        <v>379.77234745110582</v>
      </c>
      <c r="Q44" s="13">
        <v>801.26509416488784</v>
      </c>
      <c r="R44" s="13">
        <v>217.92054064867494</v>
      </c>
      <c r="S44" s="13">
        <v>2552.7887794530079</v>
      </c>
      <c r="T44" s="13">
        <v>1357.2794605674976</v>
      </c>
      <c r="U44" s="13">
        <v>511.15475052355521</v>
      </c>
      <c r="V44" s="13">
        <v>252.66545415294894</v>
      </c>
      <c r="W44" s="13">
        <v>241.68262471670238</v>
      </c>
      <c r="X44" s="13">
        <v>211.4712843713817</v>
      </c>
      <c r="Y44" s="13">
        <v>579.64778967219127</v>
      </c>
      <c r="Z44" s="13">
        <v>1379.0806167711698</v>
      </c>
      <c r="AA44" s="13">
        <v>571.58695608842118</v>
      </c>
      <c r="AB44" s="13">
        <v>2075.9235684290293</v>
      </c>
      <c r="AC44" s="13">
        <v>2673.620794770769</v>
      </c>
      <c r="AD44" s="13">
        <v>2459.5975446250463</v>
      </c>
      <c r="AE44" s="13">
        <v>1375.3755096726379</v>
      </c>
      <c r="AF44" s="13">
        <v>1108.149842456942</v>
      </c>
      <c r="AG44" s="13">
        <v>154.53705558699889</v>
      </c>
      <c r="AH44" s="13">
        <v>136.37044426953287</v>
      </c>
      <c r="AI44" s="13">
        <v>1054.9084137580171</v>
      </c>
      <c r="AJ44" s="13">
        <v>224.28368444469206</v>
      </c>
      <c r="AK44" s="13">
        <v>216.27086378382097</v>
      </c>
      <c r="AL44" s="13">
        <v>1006.2754360588352</v>
      </c>
      <c r="AM44" s="13">
        <v>268.40410094019876</v>
      </c>
      <c r="AN44" s="13">
        <v>1014.6309725454863</v>
      </c>
      <c r="AO44" s="13">
        <v>448.38675505219271</v>
      </c>
      <c r="AP44" s="13">
        <v>580.18066678232879</v>
      </c>
      <c r="AQ44" s="13">
        <v>33909.354728940176</v>
      </c>
      <c r="AR44" s="13">
        <v>492.88842854647999</v>
      </c>
      <c r="AS44" s="13">
        <v>8187.5277527646294</v>
      </c>
      <c r="AT44" s="13">
        <v>2909.9304882210731</v>
      </c>
      <c r="AU44" s="13">
        <v>2312.7729807369578</v>
      </c>
      <c r="AV44" s="13">
        <v>1741.2566039083786</v>
      </c>
      <c r="AW44" s="13">
        <v>300.1579094243499</v>
      </c>
      <c r="AX44" s="13">
        <v>210.8265633687295</v>
      </c>
      <c r="AY44" s="13">
        <v>1819.3764221995625</v>
      </c>
      <c r="AZ44" s="13">
        <v>1872.0326453262674</v>
      </c>
      <c r="BA44" s="13">
        <v>817.87870212450559</v>
      </c>
      <c r="BB44" s="13">
        <v>2104.7043156152076</v>
      </c>
      <c r="BC44" s="13">
        <v>6882.7168228009587</v>
      </c>
      <c r="BD44" s="13">
        <v>0</v>
      </c>
      <c r="BE44" s="13">
        <v>3822.4106839922165</v>
      </c>
      <c r="BF44" s="13">
        <v>1735.845872516948</v>
      </c>
      <c r="BG44" s="13">
        <v>6861.7337911793838</v>
      </c>
      <c r="BH44" s="13">
        <v>55372.398883651069</v>
      </c>
      <c r="BI44" s="13">
        <v>113639.36359763477</v>
      </c>
      <c r="BJ44" s="13">
        <v>1588.5628378730864</v>
      </c>
      <c r="BK44" s="13">
        <v>3.1201675243649647E-2</v>
      </c>
      <c r="BL44" s="13">
        <v>0</v>
      </c>
      <c r="BM44" s="13">
        <v>55372.398883651069</v>
      </c>
      <c r="BN44" s="13">
        <v>32.884628771343728</v>
      </c>
      <c r="BO44" s="13">
        <v>35.758850394476639</v>
      </c>
      <c r="BP44" s="13">
        <v>57029.636402365228</v>
      </c>
      <c r="BQ44">
        <v>170669</v>
      </c>
      <c r="BS44" s="13">
        <f t="shared" si="8"/>
        <v>0</v>
      </c>
      <c r="BT44" s="13">
        <f t="shared" si="9"/>
        <v>0</v>
      </c>
      <c r="BU44" s="13">
        <f t="shared" si="10"/>
        <v>0</v>
      </c>
      <c r="BW44" s="13"/>
      <c r="BX44" s="13"/>
      <c r="BZ44">
        <f t="shared" si="2"/>
        <v>55372.398883651069</v>
      </c>
      <c r="CB44">
        <f t="shared" si="7"/>
        <v>3.3113286946791526E-2</v>
      </c>
      <c r="CD44">
        <f t="shared" si="3"/>
        <v>66446.878660381277</v>
      </c>
      <c r="CE44">
        <f t="shared" si="4"/>
        <v>11074.479776730208</v>
      </c>
      <c r="CF44">
        <v>23240.699993537793</v>
      </c>
      <c r="CH44">
        <v>2.416830238649081</v>
      </c>
      <c r="CJ44">
        <f t="shared" si="5"/>
        <v>56168.826511753643</v>
      </c>
    </row>
    <row r="45" spans="1:88" x14ac:dyDescent="0.15">
      <c r="A45" s="5" t="s">
        <v>43</v>
      </c>
      <c r="B45" t="s">
        <v>99</v>
      </c>
      <c r="C45" s="14">
        <f t="shared" si="6"/>
        <v>41</v>
      </c>
      <c r="D45" s="13">
        <v>1.7378799881947731</v>
      </c>
      <c r="E45" s="13">
        <v>0.51193363993334406</v>
      </c>
      <c r="F45" s="13">
        <v>2182.7423843291267</v>
      </c>
      <c r="G45" s="13">
        <v>3.0311860259211159</v>
      </c>
      <c r="H45" s="13">
        <v>3.5563567649042467</v>
      </c>
      <c r="I45" s="13">
        <v>193.68771849196435</v>
      </c>
      <c r="J45" s="13">
        <v>4.8085424724220509</v>
      </c>
      <c r="K45" s="13">
        <v>28.527223808571129</v>
      </c>
      <c r="L45" s="13">
        <v>19.746808046151138</v>
      </c>
      <c r="M45" s="13">
        <v>8.0949908017802485</v>
      </c>
      <c r="N45" s="13">
        <v>14.452101615365724</v>
      </c>
      <c r="O45" s="13">
        <v>45.53875878476039</v>
      </c>
      <c r="P45" s="13">
        <v>18.938491772572174</v>
      </c>
      <c r="Q45" s="13">
        <v>117.15261384272581</v>
      </c>
      <c r="R45" s="13">
        <v>3.2462673545224465</v>
      </c>
      <c r="S45" s="13">
        <v>47.829692743097034</v>
      </c>
      <c r="T45" s="13">
        <v>17.307447932148474</v>
      </c>
      <c r="U45" s="13">
        <v>28.298435703233622</v>
      </c>
      <c r="V45" s="13">
        <v>4.8085424724220509</v>
      </c>
      <c r="W45" s="13">
        <v>8.0545749881012991</v>
      </c>
      <c r="X45" s="13">
        <v>87.088649758981887</v>
      </c>
      <c r="Y45" s="13">
        <v>5.6033868081080325</v>
      </c>
      <c r="Z45" s="13">
        <v>155.82044946322182</v>
      </c>
      <c r="AA45" s="13">
        <v>34.062546410684654</v>
      </c>
      <c r="AB45" s="13">
        <v>111.87184902751979</v>
      </c>
      <c r="AC45" s="13">
        <v>26.170574032671936</v>
      </c>
      <c r="AD45" s="13">
        <v>29.564093348644406</v>
      </c>
      <c r="AE45" s="13">
        <v>20.985521815775961</v>
      </c>
      <c r="AF45" s="13">
        <v>50.455546438012689</v>
      </c>
      <c r="AG45" s="13">
        <v>18.371496186850912</v>
      </c>
      <c r="AH45" s="13">
        <v>6.7884476650041199</v>
      </c>
      <c r="AI45" s="13">
        <v>108.39679356765984</v>
      </c>
      <c r="AJ45" s="13">
        <v>66.279672168873873</v>
      </c>
      <c r="AK45" s="13">
        <v>0.99692340408072244</v>
      </c>
      <c r="AL45" s="13">
        <v>810.46453517711734</v>
      </c>
      <c r="AM45" s="13">
        <v>76.165491355048061</v>
      </c>
      <c r="AN45" s="13">
        <v>39.720055809207821</v>
      </c>
      <c r="AO45" s="13">
        <v>57.309709920579344</v>
      </c>
      <c r="AP45" s="13">
        <v>23.193980274852343</v>
      </c>
      <c r="AQ45" s="13">
        <v>28.690765774032496</v>
      </c>
      <c r="AR45" s="13">
        <v>6210.666143905125</v>
      </c>
      <c r="AS45" s="13">
        <v>472.07225019906434</v>
      </c>
      <c r="AT45" s="13">
        <v>67.446713026025478</v>
      </c>
      <c r="AU45" s="13">
        <v>1152.7667741076293</v>
      </c>
      <c r="AV45" s="13">
        <v>1660.3040222327752</v>
      </c>
      <c r="AW45" s="13">
        <v>6388.9382080260248</v>
      </c>
      <c r="AX45" s="13">
        <v>6.6277237656611137</v>
      </c>
      <c r="AY45" s="13">
        <v>38.055406481557867</v>
      </c>
      <c r="AZ45" s="13">
        <v>576.29769816825592</v>
      </c>
      <c r="BA45" s="13">
        <v>1150.8616808563129</v>
      </c>
      <c r="BB45" s="13">
        <v>409.96420553280035</v>
      </c>
      <c r="BC45" s="13">
        <v>1596.868572831223</v>
      </c>
      <c r="BD45" s="13">
        <v>0</v>
      </c>
      <c r="BE45" s="13">
        <v>6559.6832162862402</v>
      </c>
      <c r="BF45" s="13">
        <v>1558.2487539912192</v>
      </c>
      <c r="BG45" s="13">
        <v>10550.895279645863</v>
      </c>
      <c r="BH45" s="13">
        <v>674.8228409973982</v>
      </c>
      <c r="BI45" s="13">
        <v>42909.769089040623</v>
      </c>
      <c r="BJ45" s="13">
        <v>1513.3504014846776</v>
      </c>
      <c r="BK45" s="13">
        <v>0</v>
      </c>
      <c r="BL45" s="13">
        <v>0</v>
      </c>
      <c r="BM45" s="13">
        <v>674.8228409973982</v>
      </c>
      <c r="BN45" s="13">
        <v>240195.05766847733</v>
      </c>
      <c r="BO45" s="13">
        <v>0</v>
      </c>
      <c r="BP45" s="13">
        <v>242383.23091095936</v>
      </c>
      <c r="BQ45">
        <v>285293</v>
      </c>
      <c r="BS45" s="13">
        <f t="shared" si="8"/>
        <v>0</v>
      </c>
      <c r="BT45" s="13">
        <f t="shared" si="9"/>
        <v>0</v>
      </c>
      <c r="BU45" s="13">
        <f t="shared" si="10"/>
        <v>0</v>
      </c>
      <c r="BW45" s="13"/>
      <c r="BX45" s="13"/>
      <c r="BZ45">
        <f t="shared" si="2"/>
        <v>674.8228409973982</v>
      </c>
      <c r="CB45">
        <f t="shared" si="7"/>
        <v>4.0355127866409911E-4</v>
      </c>
      <c r="CD45">
        <f t="shared" si="3"/>
        <v>809.78740919687789</v>
      </c>
      <c r="CE45">
        <f t="shared" si="4"/>
        <v>134.96456819947969</v>
      </c>
      <c r="CF45">
        <v>2816.0175146192269</v>
      </c>
      <c r="CH45">
        <v>24.134321557135998</v>
      </c>
      <c r="CJ45">
        <f t="shared" si="5"/>
        <v>67962.672208347343</v>
      </c>
    </row>
    <row r="46" spans="1:88" x14ac:dyDescent="0.15">
      <c r="A46" s="5" t="s">
        <v>44</v>
      </c>
      <c r="B46" t="s">
        <v>100</v>
      </c>
      <c r="C46" s="14">
        <f t="shared" si="6"/>
        <v>42</v>
      </c>
      <c r="D46" s="13">
        <v>6343.2887808902715</v>
      </c>
      <c r="E46" s="13">
        <v>5184.7637652332869</v>
      </c>
      <c r="F46" s="13">
        <v>1653.7237302401809</v>
      </c>
      <c r="G46" s="13">
        <v>736.47020027215672</v>
      </c>
      <c r="H46" s="13">
        <v>997.20080518994882</v>
      </c>
      <c r="I46" s="13">
        <v>25904.979454302142</v>
      </c>
      <c r="J46" s="13">
        <v>371.89219899026187</v>
      </c>
      <c r="K46" s="13">
        <v>2461.3836843602085</v>
      </c>
      <c r="L46" s="13">
        <v>3875.6450065399813</v>
      </c>
      <c r="M46" s="13">
        <v>1991.8609528169707</v>
      </c>
      <c r="N46" s="13">
        <v>818.60966560017323</v>
      </c>
      <c r="O46" s="13">
        <v>1826.0003890473934</v>
      </c>
      <c r="P46" s="13">
        <v>1762.7898234538368</v>
      </c>
      <c r="Q46" s="13">
        <v>1816.7066827600447</v>
      </c>
      <c r="R46" s="13">
        <v>274.97502058552936</v>
      </c>
      <c r="S46" s="13">
        <v>4271.5020497899977</v>
      </c>
      <c r="T46" s="13">
        <v>985.77684560771206</v>
      </c>
      <c r="U46" s="13">
        <v>2136.003233181043</v>
      </c>
      <c r="V46" s="13">
        <v>1205.3980945349331</v>
      </c>
      <c r="W46" s="13">
        <v>2034.9165121025651</v>
      </c>
      <c r="X46" s="13">
        <v>585.29999616861926</v>
      </c>
      <c r="Y46" s="13">
        <v>690.06535471370137</v>
      </c>
      <c r="Z46" s="13">
        <v>3035.0572044409091</v>
      </c>
      <c r="AA46" s="13">
        <v>813.21933413401962</v>
      </c>
      <c r="AB46" s="13">
        <v>2827.7210119620177</v>
      </c>
      <c r="AC46" s="13">
        <v>2077.099014911154</v>
      </c>
      <c r="AD46" s="13">
        <v>1178.8172296811065</v>
      </c>
      <c r="AE46" s="13">
        <v>2094.0875608050651</v>
      </c>
      <c r="AF46" s="13">
        <v>4055.1148945088962</v>
      </c>
      <c r="AG46" s="13">
        <v>938.21904670138485</v>
      </c>
      <c r="AH46" s="13">
        <v>2017.1589706936504</v>
      </c>
      <c r="AI46" s="13">
        <v>2013.6627469913153</v>
      </c>
      <c r="AJ46" s="13">
        <v>2016.1485849483347</v>
      </c>
      <c r="AK46" s="13">
        <v>617.79828195679704</v>
      </c>
      <c r="AL46" s="13">
        <v>7464.0572677806504</v>
      </c>
      <c r="AM46" s="13">
        <v>1669.7882361125507</v>
      </c>
      <c r="AN46" s="13">
        <v>3967.4819819815639</v>
      </c>
      <c r="AO46" s="13">
        <v>1737.5607196229953</v>
      </c>
      <c r="AP46" s="13">
        <v>2814.8507485235782</v>
      </c>
      <c r="AQ46" s="13">
        <v>2224.9128907717404</v>
      </c>
      <c r="AR46" s="13">
        <v>16863.553157830589</v>
      </c>
      <c r="AS46" s="13">
        <v>13595.327693035553</v>
      </c>
      <c r="AT46" s="13">
        <v>11428.240344101025</v>
      </c>
      <c r="AU46" s="13">
        <v>4052.1990669278689</v>
      </c>
      <c r="AV46" s="13">
        <v>3053.7087299178488</v>
      </c>
      <c r="AW46" s="13">
        <v>732.33659330955732</v>
      </c>
      <c r="AX46" s="13">
        <v>1157.8426873425872</v>
      </c>
      <c r="AY46" s="13">
        <v>13560.137620955013</v>
      </c>
      <c r="AZ46" s="13">
        <v>6112.9966123430295</v>
      </c>
      <c r="BA46" s="13">
        <v>755.57501826314194</v>
      </c>
      <c r="BB46" s="13">
        <v>4119.2206558167272</v>
      </c>
      <c r="BC46" s="13">
        <v>4886.4232991051804</v>
      </c>
      <c r="BD46" s="13">
        <v>0</v>
      </c>
      <c r="BE46" s="13">
        <v>2570.6494250441206</v>
      </c>
      <c r="BF46" s="13">
        <v>3099.3935631683385</v>
      </c>
      <c r="BG46" s="13">
        <v>5021.9058900387845</v>
      </c>
      <c r="BH46" s="13">
        <v>207578.07243130123</v>
      </c>
      <c r="BI46" s="13">
        <v>202501.51833010808</v>
      </c>
      <c r="BJ46" s="13">
        <v>34628.571925633361</v>
      </c>
      <c r="BK46" s="13">
        <v>1643.0210628117343</v>
      </c>
      <c r="BL46" s="13">
        <v>0</v>
      </c>
      <c r="BM46" s="13">
        <v>207578.07243130123</v>
      </c>
      <c r="BN46" s="13">
        <v>47918.199641119274</v>
      </c>
      <c r="BO46" s="13">
        <v>-1052.3833909735724</v>
      </c>
      <c r="BP46" s="13">
        <v>290715.4816698918</v>
      </c>
      <c r="BQ46">
        <v>493217</v>
      </c>
      <c r="BS46" s="13">
        <f t="shared" si="8"/>
        <v>0</v>
      </c>
      <c r="BT46" s="13">
        <f t="shared" si="9"/>
        <v>0</v>
      </c>
      <c r="BU46" s="13">
        <f t="shared" si="10"/>
        <v>0</v>
      </c>
      <c r="BW46" s="13"/>
      <c r="BX46" s="13"/>
      <c r="BZ46">
        <f t="shared" si="2"/>
        <v>207578.07243130123</v>
      </c>
      <c r="CB46">
        <f t="shared" si="7"/>
        <v>0.12413390813575553</v>
      </c>
      <c r="CD46">
        <f t="shared" si="3"/>
        <v>249093.68691756148</v>
      </c>
      <c r="CE46">
        <f t="shared" si="4"/>
        <v>41515.614486260252</v>
      </c>
      <c r="CF46">
        <v>63534.136249721269</v>
      </c>
      <c r="CH46">
        <v>32.293976079494421</v>
      </c>
      <c r="CJ46">
        <f t="shared" si="5"/>
        <v>2051769.8762798379</v>
      </c>
    </row>
    <row r="47" spans="1:88" x14ac:dyDescent="0.15">
      <c r="A47" s="5" t="s">
        <v>45</v>
      </c>
      <c r="B47" t="s">
        <v>101</v>
      </c>
      <c r="C47" s="14">
        <f t="shared" si="6"/>
        <v>43</v>
      </c>
      <c r="D47" s="13">
        <v>3902.7338713563267</v>
      </c>
      <c r="E47" s="13">
        <v>1304.2624798021279</v>
      </c>
      <c r="F47" s="13">
        <v>8454.1013688379335</v>
      </c>
      <c r="G47" s="13">
        <v>2897.9217454713803</v>
      </c>
      <c r="H47" s="13">
        <v>1807.8708494984542</v>
      </c>
      <c r="I47" s="13">
        <v>16550.693739949838</v>
      </c>
      <c r="J47" s="13">
        <v>511.33724168310266</v>
      </c>
      <c r="K47" s="13">
        <v>1112.6341281748255</v>
      </c>
      <c r="L47" s="13">
        <v>755.69783744395784</v>
      </c>
      <c r="M47" s="13">
        <v>688.51536992707429</v>
      </c>
      <c r="N47" s="13">
        <v>611.97454224227147</v>
      </c>
      <c r="O47" s="13">
        <v>1862.6525220684816</v>
      </c>
      <c r="P47" s="13">
        <v>997.93851541517972</v>
      </c>
      <c r="Q47" s="13">
        <v>2284.9198981938566</v>
      </c>
      <c r="R47" s="13">
        <v>443.64403342841734</v>
      </c>
      <c r="S47" s="13">
        <v>2485.4197850107603</v>
      </c>
      <c r="T47" s="13">
        <v>741.65344055302455</v>
      </c>
      <c r="U47" s="13">
        <v>1623.4859957996744</v>
      </c>
      <c r="V47" s="13">
        <v>441.91678503927693</v>
      </c>
      <c r="W47" s="13">
        <v>1008.2661315470808</v>
      </c>
      <c r="X47" s="13">
        <v>376.48391277583278</v>
      </c>
      <c r="Y47" s="13">
        <v>431.34426225358851</v>
      </c>
      <c r="Z47" s="13">
        <v>1910.9890765739958</v>
      </c>
      <c r="AA47" s="13">
        <v>1145.7663905999659</v>
      </c>
      <c r="AB47" s="13">
        <v>1228.4205100090355</v>
      </c>
      <c r="AC47" s="13">
        <v>4177.362012608367</v>
      </c>
      <c r="AD47" s="13">
        <v>1484.4480156800034</v>
      </c>
      <c r="AE47" s="13">
        <v>2180.5223223957132</v>
      </c>
      <c r="AF47" s="13">
        <v>2863.8015288180482</v>
      </c>
      <c r="AG47" s="13">
        <v>624.2380032251607</v>
      </c>
      <c r="AH47" s="13">
        <v>558.38872236007217</v>
      </c>
      <c r="AI47" s="13">
        <v>1629.6106252886998</v>
      </c>
      <c r="AJ47" s="13">
        <v>1167.2599040854991</v>
      </c>
      <c r="AK47" s="13">
        <v>329.48501244464558</v>
      </c>
      <c r="AL47" s="13">
        <v>3351.6405473398008</v>
      </c>
      <c r="AM47" s="13">
        <v>734.76813360206927</v>
      </c>
      <c r="AN47" s="13">
        <v>1939.2995526803477</v>
      </c>
      <c r="AO47" s="13">
        <v>559.03571239159953</v>
      </c>
      <c r="AP47" s="13">
        <v>850.40003114436968</v>
      </c>
      <c r="AQ47" s="13">
        <v>3418.5608100403538</v>
      </c>
      <c r="AR47" s="13">
        <v>3761.877471611263</v>
      </c>
      <c r="AS47" s="13">
        <v>23348.862290898782</v>
      </c>
      <c r="AT47" s="13">
        <v>23845.408927566645</v>
      </c>
      <c r="AU47" s="13">
        <v>4807.177304156321</v>
      </c>
      <c r="AV47" s="13">
        <v>2626.8409867910268</v>
      </c>
      <c r="AW47" s="13">
        <v>434.9025834295673</v>
      </c>
      <c r="AX47" s="13">
        <v>165.86843555909562</v>
      </c>
      <c r="AY47" s="13">
        <v>1220.272208008312</v>
      </c>
      <c r="AZ47" s="13">
        <v>2952.0611155104352</v>
      </c>
      <c r="BA47" s="13">
        <v>657.31935036256482</v>
      </c>
      <c r="BB47" s="13">
        <v>1704.475519720856</v>
      </c>
      <c r="BC47" s="13">
        <v>4729.1593264144776</v>
      </c>
      <c r="BD47" s="13">
        <v>0</v>
      </c>
      <c r="BE47" s="13">
        <v>848.84296268959804</v>
      </c>
      <c r="BF47" s="13">
        <v>1156.68670064863</v>
      </c>
      <c r="BG47" s="13">
        <v>2861.2312793386163</v>
      </c>
      <c r="BH47" s="13">
        <v>95580.852695833441</v>
      </c>
      <c r="BI47" s="13">
        <v>156570.45183046648</v>
      </c>
      <c r="BJ47" s="13">
        <v>11740.720750289696</v>
      </c>
      <c r="BK47" s="13">
        <v>36.879348117902687</v>
      </c>
      <c r="BL47" s="13">
        <v>0</v>
      </c>
      <c r="BM47" s="13">
        <v>95580.852695833441</v>
      </c>
      <c r="BN47" s="13">
        <v>7154.9155069514172</v>
      </c>
      <c r="BO47" s="13">
        <v>-182.82013165885752</v>
      </c>
      <c r="BP47" s="13">
        <v>114330.54816953361</v>
      </c>
      <c r="BQ47">
        <v>270901</v>
      </c>
      <c r="BS47" s="13">
        <f t="shared" si="8"/>
        <v>0</v>
      </c>
      <c r="BT47" s="13">
        <f t="shared" si="9"/>
        <v>0</v>
      </c>
      <c r="BU47" s="13">
        <f t="shared" si="10"/>
        <v>0</v>
      </c>
      <c r="BW47" s="13"/>
      <c r="BX47" s="13"/>
      <c r="BZ47">
        <f t="shared" si="2"/>
        <v>95580.852695833441</v>
      </c>
      <c r="CB47">
        <f t="shared" si="7"/>
        <v>5.7158372505884403E-2</v>
      </c>
      <c r="CD47">
        <f t="shared" si="3"/>
        <v>114697.02323500012</v>
      </c>
      <c r="CE47">
        <f t="shared" si="4"/>
        <v>19116.170539166676</v>
      </c>
      <c r="CF47">
        <v>36577.276957689624</v>
      </c>
      <c r="CH47">
        <v>14.620632629632228</v>
      </c>
      <c r="CJ47">
        <f t="shared" si="5"/>
        <v>534782.9289906919</v>
      </c>
    </row>
    <row r="48" spans="1:88" x14ac:dyDescent="0.15">
      <c r="A48" s="5" t="s">
        <v>46</v>
      </c>
      <c r="B48" t="s">
        <v>102</v>
      </c>
      <c r="C48" s="14">
        <f t="shared" si="6"/>
        <v>44</v>
      </c>
      <c r="D48" s="13">
        <v>258.47747640169274</v>
      </c>
      <c r="E48" s="13">
        <v>326.15332179126551</v>
      </c>
      <c r="F48" s="13">
        <v>1885.5577715906522</v>
      </c>
      <c r="G48" s="13">
        <v>619.05907761894036</v>
      </c>
      <c r="H48" s="13">
        <v>415.23496476805917</v>
      </c>
      <c r="I48" s="13">
        <v>1113.969641475818</v>
      </c>
      <c r="J48" s="13">
        <v>49.556979750588809</v>
      </c>
      <c r="K48" s="13">
        <v>63.23636653854777</v>
      </c>
      <c r="L48" s="13">
        <v>9.820531178089027</v>
      </c>
      <c r="M48" s="13">
        <v>103.10321079867636</v>
      </c>
      <c r="N48" s="13">
        <v>29.715243131203145</v>
      </c>
      <c r="O48" s="13">
        <v>127.64331616563791</v>
      </c>
      <c r="P48" s="13">
        <v>535.82724354070035</v>
      </c>
      <c r="Q48" s="13">
        <v>560.38152352974043</v>
      </c>
      <c r="R48" s="13">
        <v>39.301062859832697</v>
      </c>
      <c r="S48" s="13">
        <v>547.92304675717753</v>
      </c>
      <c r="T48" s="13">
        <v>61.821883270928204</v>
      </c>
      <c r="U48" s="13">
        <v>837.24398316510155</v>
      </c>
      <c r="V48" s="13">
        <v>234.97445250902041</v>
      </c>
      <c r="W48" s="13">
        <v>93.306619657718443</v>
      </c>
      <c r="X48" s="13">
        <v>169.98698503744973</v>
      </c>
      <c r="Y48" s="13">
        <v>324.99156638243682</v>
      </c>
      <c r="Z48" s="13">
        <v>587.51844900407514</v>
      </c>
      <c r="AA48" s="13">
        <v>96.403587762039663</v>
      </c>
      <c r="AB48" s="13">
        <v>143.702971309958</v>
      </c>
      <c r="AC48" s="13">
        <v>1388.8378761104725</v>
      </c>
      <c r="AD48" s="13">
        <v>72.749980161428155</v>
      </c>
      <c r="AE48" s="13">
        <v>356.00904894819269</v>
      </c>
      <c r="AF48" s="13">
        <v>1394.8952967309849</v>
      </c>
      <c r="AG48" s="13">
        <v>346.87720781743826</v>
      </c>
      <c r="AH48" s="13">
        <v>222.33150430069088</v>
      </c>
      <c r="AI48" s="13">
        <v>1020.9594816652632</v>
      </c>
      <c r="AJ48" s="13">
        <v>772.09311675406104</v>
      </c>
      <c r="AK48" s="13">
        <v>123.65385709307748</v>
      </c>
      <c r="AL48" s="13">
        <v>1300.6666718009428</v>
      </c>
      <c r="AM48" s="13">
        <v>140.35399183780555</v>
      </c>
      <c r="AN48" s="13">
        <v>212.96665604844299</v>
      </c>
      <c r="AO48" s="13">
        <v>523.66632579518375</v>
      </c>
      <c r="AP48" s="13">
        <v>61.546475933202444</v>
      </c>
      <c r="AQ48" s="13">
        <v>1904.189036682174</v>
      </c>
      <c r="AR48" s="13">
        <v>505.51539757781507</v>
      </c>
      <c r="AS48" s="13">
        <v>5568.5962582729235</v>
      </c>
      <c r="AT48" s="13">
        <v>2625.9728673932063</v>
      </c>
      <c r="AU48" s="13">
        <v>31477.73861605801</v>
      </c>
      <c r="AV48" s="13">
        <v>15380.687849367103</v>
      </c>
      <c r="AW48" s="13">
        <v>609.64984117122219</v>
      </c>
      <c r="AX48" s="13">
        <v>243.81403530913815</v>
      </c>
      <c r="AY48" s="13">
        <v>548.02469771062852</v>
      </c>
      <c r="AZ48" s="13">
        <v>27976.320055822787</v>
      </c>
      <c r="BA48" s="13">
        <v>2852.0529548218587</v>
      </c>
      <c r="BB48" s="13">
        <v>2773.9906883450144</v>
      </c>
      <c r="BC48" s="13">
        <v>4225.2764564844156</v>
      </c>
      <c r="BD48" s="13">
        <v>0</v>
      </c>
      <c r="BE48" s="13">
        <v>2593.7240672845064</v>
      </c>
      <c r="BF48" s="13">
        <v>2191.975916126336</v>
      </c>
      <c r="BG48" s="13">
        <v>27068.1479135386</v>
      </c>
      <c r="BH48" s="13">
        <v>59949.95779610263</v>
      </c>
      <c r="BI48" s="13">
        <v>145718.19541895829</v>
      </c>
      <c r="BJ48" s="13">
        <v>1002.6424781974715</v>
      </c>
      <c r="BK48" s="13">
        <v>-4.2399609803315021</v>
      </c>
      <c r="BL48" s="13">
        <v>0</v>
      </c>
      <c r="BM48" s="13">
        <v>59949.95779610263</v>
      </c>
      <c r="BN48" s="13">
        <v>-103.27086962444335</v>
      </c>
      <c r="BO48" s="13">
        <v>2.7151373463861042</v>
      </c>
      <c r="BP48" s="13">
        <v>60847.80458104171</v>
      </c>
      <c r="BQ48">
        <v>206566</v>
      </c>
      <c r="BS48" s="13">
        <f t="shared" si="8"/>
        <v>0</v>
      </c>
      <c r="BT48" s="13">
        <f t="shared" si="9"/>
        <v>0</v>
      </c>
      <c r="BU48" s="13">
        <f t="shared" si="10"/>
        <v>0</v>
      </c>
      <c r="BW48" s="13"/>
      <c r="BX48" s="13"/>
      <c r="BZ48">
        <f t="shared" si="2"/>
        <v>59949.95779610263</v>
      </c>
      <c r="CB48">
        <f t="shared" si="7"/>
        <v>3.5850716150506334E-2</v>
      </c>
      <c r="CD48">
        <f t="shared" si="3"/>
        <v>71939.949355323159</v>
      </c>
      <c r="CE48">
        <f t="shared" si="4"/>
        <v>11989.991559220529</v>
      </c>
      <c r="CF48">
        <v>25528.891342440336</v>
      </c>
      <c r="CH48">
        <v>8.8252326133051913</v>
      </c>
      <c r="CJ48">
        <f t="shared" si="5"/>
        <v>225298.40445682901</v>
      </c>
    </row>
    <row r="49" spans="1:88" x14ac:dyDescent="0.15">
      <c r="A49" s="5" t="s">
        <v>47</v>
      </c>
      <c r="B49" t="s">
        <v>103</v>
      </c>
      <c r="C49" s="14">
        <f t="shared" si="6"/>
        <v>45</v>
      </c>
      <c r="D49" s="13">
        <v>1360.0471875965341</v>
      </c>
      <c r="E49" s="13">
        <v>609.51952920550991</v>
      </c>
      <c r="F49" s="13">
        <v>695.75754454767571</v>
      </c>
      <c r="G49" s="13">
        <v>1831.8100838690832</v>
      </c>
      <c r="H49" s="13">
        <v>454.96482254889827</v>
      </c>
      <c r="I49" s="13">
        <v>8688.8251911908192</v>
      </c>
      <c r="J49" s="13">
        <v>520.6723818240132</v>
      </c>
      <c r="K49" s="13">
        <v>1054.2292229740915</v>
      </c>
      <c r="L49" s="13">
        <v>717.19649611703858</v>
      </c>
      <c r="M49" s="13">
        <v>642.49155336010392</v>
      </c>
      <c r="N49" s="13">
        <v>438.92385410108903</v>
      </c>
      <c r="O49" s="13">
        <v>1821.539728226194</v>
      </c>
      <c r="P49" s="13">
        <v>847.67878319942827</v>
      </c>
      <c r="Q49" s="13">
        <v>93.821681265299389</v>
      </c>
      <c r="R49" s="13">
        <v>420.00560977447373</v>
      </c>
      <c r="S49" s="13">
        <v>4474.1340791424773</v>
      </c>
      <c r="T49" s="13">
        <v>1300.6973483596744</v>
      </c>
      <c r="U49" s="13">
        <v>1116.2416382524837</v>
      </c>
      <c r="V49" s="13">
        <v>1130.0114354809839</v>
      </c>
      <c r="W49" s="13">
        <v>736.92031807785213</v>
      </c>
      <c r="X49" s="13">
        <v>321.74494851327984</v>
      </c>
      <c r="Y49" s="13">
        <v>541.83902938018593</v>
      </c>
      <c r="Z49" s="13">
        <v>1830.8677536881623</v>
      </c>
      <c r="AA49" s="13">
        <v>567.9508804961838</v>
      </c>
      <c r="AB49" s="13">
        <v>1043.9968621835262</v>
      </c>
      <c r="AC49" s="13">
        <v>3358.6305487396735</v>
      </c>
      <c r="AD49" s="13">
        <v>1534.2990330524024</v>
      </c>
      <c r="AE49" s="13">
        <v>1856.2804705997555</v>
      </c>
      <c r="AF49" s="13">
        <v>4846.5819570018421</v>
      </c>
      <c r="AG49" s="13">
        <v>595.13231562674491</v>
      </c>
      <c r="AH49" s="13">
        <v>425.33551121407879</v>
      </c>
      <c r="AI49" s="13">
        <v>2079.9462121933316</v>
      </c>
      <c r="AJ49" s="13">
        <v>2159.0283933111346</v>
      </c>
      <c r="AK49" s="13">
        <v>345.43169141477011</v>
      </c>
      <c r="AL49" s="13">
        <v>3781.9513539876302</v>
      </c>
      <c r="AM49" s="13">
        <v>1131.6851665691415</v>
      </c>
      <c r="AN49" s="13">
        <v>2246.1913320984413</v>
      </c>
      <c r="AO49" s="13">
        <v>1098.6171764907861</v>
      </c>
      <c r="AP49" s="13">
        <v>749.61857370588655</v>
      </c>
      <c r="AQ49" s="13">
        <v>2202.1433746667594</v>
      </c>
      <c r="AR49" s="13">
        <v>3077.3987683825617</v>
      </c>
      <c r="AS49" s="13">
        <v>12213.666713225955</v>
      </c>
      <c r="AT49" s="13">
        <v>8070.8030457684381</v>
      </c>
      <c r="AU49" s="13">
        <v>7046.1473763955</v>
      </c>
      <c r="AV49" s="13">
        <v>39294.61079792933</v>
      </c>
      <c r="AW49" s="13">
        <v>1940.510954207457</v>
      </c>
      <c r="AX49" s="13">
        <v>234.12788447577174</v>
      </c>
      <c r="AY49" s="13">
        <v>961.91656907928564</v>
      </c>
      <c r="AZ49" s="13">
        <v>4797.1266958083079</v>
      </c>
      <c r="BA49" s="13">
        <v>576.58912585861219</v>
      </c>
      <c r="BB49" s="13">
        <v>779.55169925108135</v>
      </c>
      <c r="BC49" s="13">
        <v>733.92108269024629</v>
      </c>
      <c r="BD49" s="13">
        <v>0</v>
      </c>
      <c r="BE49" s="13">
        <v>47.262982593164807</v>
      </c>
      <c r="BF49" s="13">
        <v>60.818224592608061</v>
      </c>
      <c r="BG49" s="13">
        <v>34350.337779770161</v>
      </c>
      <c r="BH49" s="13">
        <v>130433.04178121207</v>
      </c>
      <c r="BI49" s="13">
        <v>175857.55077407591</v>
      </c>
      <c r="BJ49" s="13">
        <v>2694.3258929994136</v>
      </c>
      <c r="BK49" s="13">
        <v>1901.5737382379989</v>
      </c>
      <c r="BL49" s="13">
        <v>0</v>
      </c>
      <c r="BM49" s="13">
        <v>130433.04178121207</v>
      </c>
      <c r="BN49" s="13">
        <v>47.507813474587053</v>
      </c>
      <c r="BO49" s="13">
        <v>0</v>
      </c>
      <c r="BP49" s="13">
        <v>135076.44922592409</v>
      </c>
      <c r="BQ49">
        <v>310934</v>
      </c>
      <c r="BS49" s="13">
        <f t="shared" si="8"/>
        <v>0</v>
      </c>
      <c r="BT49" s="13">
        <f t="shared" si="9"/>
        <v>0</v>
      </c>
      <c r="BU49" s="13">
        <f t="shared" si="10"/>
        <v>0</v>
      </c>
      <c r="BW49" s="13"/>
      <c r="BX49" s="13"/>
      <c r="BZ49">
        <f t="shared" si="2"/>
        <v>130433.04178121207</v>
      </c>
      <c r="CB49">
        <f t="shared" si="7"/>
        <v>7.8000354453116288E-2</v>
      </c>
      <c r="CD49">
        <f t="shared" si="3"/>
        <v>156519.65013745448</v>
      </c>
      <c r="CE49">
        <f t="shared" si="4"/>
        <v>26086.608356242403</v>
      </c>
      <c r="CF49">
        <v>42561.846432327562</v>
      </c>
      <c r="CH49">
        <v>3.0925501874995982</v>
      </c>
      <c r="CJ49">
        <f t="shared" si="5"/>
        <v>131624.6461646237</v>
      </c>
    </row>
    <row r="50" spans="1:88" x14ac:dyDescent="0.15">
      <c r="A50" s="5" t="s">
        <v>48</v>
      </c>
      <c r="B50" t="s">
        <v>104</v>
      </c>
      <c r="C50" s="14">
        <f t="shared" si="6"/>
        <v>46</v>
      </c>
      <c r="D50" s="13">
        <v>75.379478530425502</v>
      </c>
      <c r="E50" s="13">
        <v>22.491423505418261</v>
      </c>
      <c r="F50" s="13">
        <v>6341.8319693338753</v>
      </c>
      <c r="G50" s="13">
        <v>130.63004537288589</v>
      </c>
      <c r="H50" s="13">
        <v>111.51069945560185</v>
      </c>
      <c r="I50" s="13">
        <v>1453.288240019298</v>
      </c>
      <c r="J50" s="13">
        <v>40.063627332032254</v>
      </c>
      <c r="K50" s="13">
        <v>101.17953830913454</v>
      </c>
      <c r="L50" s="13">
        <v>307.80753461788618</v>
      </c>
      <c r="M50" s="13">
        <v>56.456408774793587</v>
      </c>
      <c r="N50" s="13">
        <v>37.793487530572044</v>
      </c>
      <c r="O50" s="13">
        <v>207.31677519585458</v>
      </c>
      <c r="P50" s="13">
        <v>272.81587193324117</v>
      </c>
      <c r="Q50" s="13">
        <v>368.0258830682705</v>
      </c>
      <c r="R50" s="13">
        <v>56.314551830123811</v>
      </c>
      <c r="S50" s="13">
        <v>431.46537118301069</v>
      </c>
      <c r="T50" s="13">
        <v>35.490325571680415</v>
      </c>
      <c r="U50" s="13">
        <v>133.04379429750745</v>
      </c>
      <c r="V50" s="13">
        <v>40.136697048578419</v>
      </c>
      <c r="W50" s="13">
        <v>54.718270479011892</v>
      </c>
      <c r="X50" s="13">
        <v>33.736167408783693</v>
      </c>
      <c r="Y50" s="13">
        <v>74.317662072469645</v>
      </c>
      <c r="Z50" s="13">
        <v>237.62589223265388</v>
      </c>
      <c r="AA50" s="13">
        <v>47.089244957803857</v>
      </c>
      <c r="AB50" s="13">
        <v>182.48230089313219</v>
      </c>
      <c r="AC50" s="13">
        <v>166.75540157140441</v>
      </c>
      <c r="AD50" s="13">
        <v>62.21471779546858</v>
      </c>
      <c r="AE50" s="13">
        <v>235.76100780622664</v>
      </c>
      <c r="AF50" s="13">
        <v>335.87077274057611</v>
      </c>
      <c r="AG50" s="13">
        <v>39.59618894362896</v>
      </c>
      <c r="AH50" s="13">
        <v>41.949036231299964</v>
      </c>
      <c r="AI50" s="13">
        <v>158.03153820657357</v>
      </c>
      <c r="AJ50" s="13">
        <v>56.474145436358221</v>
      </c>
      <c r="AK50" s="13">
        <v>42.985111334681598</v>
      </c>
      <c r="AL50" s="13">
        <v>74.190455475373994</v>
      </c>
      <c r="AM50" s="13">
        <v>22.842055441005705</v>
      </c>
      <c r="AN50" s="13">
        <v>165.74416652294133</v>
      </c>
      <c r="AO50" s="13">
        <v>87.791480074987561</v>
      </c>
      <c r="AP50" s="13">
        <v>163.85896918981862</v>
      </c>
      <c r="AQ50" s="13">
        <v>442.25179865412161</v>
      </c>
      <c r="AR50" s="13">
        <v>648.82944572711403</v>
      </c>
      <c r="AS50" s="13">
        <v>8720.5772219337978</v>
      </c>
      <c r="AT50" s="13">
        <v>1610.6891079540248</v>
      </c>
      <c r="AU50" s="13">
        <v>4123.6319723523093</v>
      </c>
      <c r="AV50" s="13">
        <v>1216.2723368087165</v>
      </c>
      <c r="AW50" s="13">
        <v>765.65907038893522</v>
      </c>
      <c r="AX50" s="13">
        <v>201.9810877418698</v>
      </c>
      <c r="AY50" s="13">
        <v>1138.9175126795635</v>
      </c>
      <c r="AZ50" s="13">
        <v>2392.5609227325813</v>
      </c>
      <c r="BA50" s="13">
        <v>659.0334231768386</v>
      </c>
      <c r="BB50" s="13">
        <v>825.44643955448919</v>
      </c>
      <c r="BC50" s="13">
        <v>1574.9809815672447</v>
      </c>
      <c r="BD50" s="13">
        <v>0</v>
      </c>
      <c r="BE50" s="13">
        <v>1228.317989866295</v>
      </c>
      <c r="BF50" s="13">
        <v>663.42431070593659</v>
      </c>
      <c r="BG50" s="13">
        <v>5812.4914380508417</v>
      </c>
      <c r="BH50" s="13">
        <v>201150.99627575459</v>
      </c>
      <c r="BI50" s="13">
        <v>44532.141367619071</v>
      </c>
      <c r="BJ50" s="13">
        <v>2120.1197714763762</v>
      </c>
      <c r="BK50" s="13">
        <v>0.1421409649988484</v>
      </c>
      <c r="BL50" s="13">
        <v>0</v>
      </c>
      <c r="BM50" s="13">
        <v>201150.99627575459</v>
      </c>
      <c r="BN50" s="13">
        <v>5914.6327762150495</v>
      </c>
      <c r="BO50" s="13">
        <v>-3.2332030086095365E-2</v>
      </c>
      <c r="BP50" s="13">
        <v>209185.85863238093</v>
      </c>
      <c r="BQ50">
        <v>253718</v>
      </c>
      <c r="BS50" s="13">
        <f t="shared" si="8"/>
        <v>0</v>
      </c>
      <c r="BT50" s="13">
        <f t="shared" si="9"/>
        <v>0</v>
      </c>
      <c r="BU50" s="13">
        <f t="shared" si="10"/>
        <v>0</v>
      </c>
      <c r="BW50" s="13"/>
      <c r="BX50" s="13"/>
      <c r="BZ50">
        <f t="shared" si="2"/>
        <v>201150.99627575459</v>
      </c>
      <c r="CB50">
        <f t="shared" si="7"/>
        <v>0.12029044783318348</v>
      </c>
      <c r="CD50">
        <f t="shared" si="3"/>
        <v>241381.19553090548</v>
      </c>
      <c r="CE50">
        <f t="shared" si="4"/>
        <v>40230.199255150888</v>
      </c>
      <c r="CF50">
        <v>44700.282496187261</v>
      </c>
      <c r="CH50">
        <v>2.6057670326898368</v>
      </c>
      <c r="CJ50">
        <f t="shared" si="5"/>
        <v>116478.52248048733</v>
      </c>
    </row>
    <row r="51" spans="1:88" x14ac:dyDescent="0.15">
      <c r="A51" s="5" t="s">
        <v>49</v>
      </c>
      <c r="B51" t="s">
        <v>105</v>
      </c>
      <c r="C51" s="14">
        <f t="shared" si="6"/>
        <v>47</v>
      </c>
      <c r="D51" s="13">
        <v>27.81082040490416</v>
      </c>
      <c r="E51" s="13">
        <v>23.636684796735409</v>
      </c>
      <c r="F51" s="13">
        <v>4.3688939152230652</v>
      </c>
      <c r="G51" s="13">
        <v>56.916892556971767</v>
      </c>
      <c r="H51" s="13">
        <v>14.981833296148668</v>
      </c>
      <c r="I51" s="13">
        <v>261.7878372249375</v>
      </c>
      <c r="J51" s="13">
        <v>11.628367721058964</v>
      </c>
      <c r="K51" s="13">
        <v>7.0924452677229848</v>
      </c>
      <c r="L51" s="13">
        <v>9.6929298131477744</v>
      </c>
      <c r="M51" s="13">
        <v>21.782696761997268</v>
      </c>
      <c r="N51" s="13">
        <v>8.7478401653616729</v>
      </c>
      <c r="O51" s="13">
        <v>25.167092632919676</v>
      </c>
      <c r="P51" s="13">
        <v>140.00684781489772</v>
      </c>
      <c r="Q51" s="13">
        <v>132.06877293967804</v>
      </c>
      <c r="R51" s="13">
        <v>9.2704982871475696</v>
      </c>
      <c r="S51" s="13">
        <v>87.140666881186448</v>
      </c>
      <c r="T51" s="13">
        <v>6.7874665716670144</v>
      </c>
      <c r="U51" s="13">
        <v>128.90918254089161</v>
      </c>
      <c r="V51" s="13">
        <v>8.6784817695709506</v>
      </c>
      <c r="W51" s="13">
        <v>39.393234216165105</v>
      </c>
      <c r="X51" s="13">
        <v>21.511081368052672</v>
      </c>
      <c r="Y51" s="13">
        <v>48.804209604033289</v>
      </c>
      <c r="Z51" s="13">
        <v>47.80648994255521</v>
      </c>
      <c r="AA51" s="13">
        <v>28.492912514506038</v>
      </c>
      <c r="AB51" s="13">
        <v>60.574049822784573</v>
      </c>
      <c r="AC51" s="13">
        <v>98.749665384877233</v>
      </c>
      <c r="AD51" s="13">
        <v>11.573677463083103</v>
      </c>
      <c r="AE51" s="13">
        <v>7.3115855707925661</v>
      </c>
      <c r="AF51" s="13">
        <v>139.61460862623872</v>
      </c>
      <c r="AG51" s="13">
        <v>1.6507630650795628</v>
      </c>
      <c r="AH51" s="13">
        <v>5.6974242626097134</v>
      </c>
      <c r="AI51" s="13">
        <v>6.4238130464386742</v>
      </c>
      <c r="AJ51" s="13">
        <v>4.9584333405562466</v>
      </c>
      <c r="AK51" s="13">
        <v>31.832146264384011</v>
      </c>
      <c r="AL51" s="13">
        <v>31.15917302872349</v>
      </c>
      <c r="AM51" s="13">
        <v>5.9351383202568906</v>
      </c>
      <c r="AN51" s="13">
        <v>36.428880173725609</v>
      </c>
      <c r="AO51" s="13">
        <v>23.593817054813886</v>
      </c>
      <c r="AP51" s="13">
        <v>5.6466615339284516</v>
      </c>
      <c r="AQ51" s="13">
        <v>39.769509773188972</v>
      </c>
      <c r="AR51" s="13">
        <v>121.76313405491913</v>
      </c>
      <c r="AS51" s="13">
        <v>532.78976688661601</v>
      </c>
      <c r="AT51" s="13">
        <v>4722.2381745437442</v>
      </c>
      <c r="AU51" s="13">
        <v>3236.67026677275</v>
      </c>
      <c r="AV51" s="13">
        <v>1390.5937928452718</v>
      </c>
      <c r="AW51" s="13">
        <v>410.72729156601014</v>
      </c>
      <c r="AX51" s="13">
        <v>40.140540126930311</v>
      </c>
      <c r="AY51" s="13">
        <v>95.58664760542419</v>
      </c>
      <c r="AZ51" s="13">
        <v>1159.7950019381583</v>
      </c>
      <c r="BA51" s="13">
        <v>535.91124266712984</v>
      </c>
      <c r="BB51" s="13">
        <v>1407.2021415434876</v>
      </c>
      <c r="BC51" s="13">
        <v>718.98536423970847</v>
      </c>
      <c r="BD51" s="13">
        <v>0</v>
      </c>
      <c r="BE51" s="13">
        <v>118.94303732805351</v>
      </c>
      <c r="BF51" s="13">
        <v>210.44605416852988</v>
      </c>
      <c r="BG51" s="13">
        <v>761.13048154077171</v>
      </c>
      <c r="BH51" s="13">
        <v>21944.629216091242</v>
      </c>
      <c r="BI51" s="13">
        <v>17146.326463566467</v>
      </c>
      <c r="BJ51" s="13">
        <v>60.626277455274597</v>
      </c>
      <c r="BK51" s="13">
        <v>2.8532198583915176</v>
      </c>
      <c r="BL51" s="13">
        <v>0</v>
      </c>
      <c r="BM51" s="13">
        <v>21944.629216091242</v>
      </c>
      <c r="BN51" s="13">
        <v>84.598635885522256</v>
      </c>
      <c r="BO51" s="13">
        <v>-2.0338128568939746</v>
      </c>
      <c r="BP51" s="13">
        <v>22090.673536433533</v>
      </c>
      <c r="BQ51">
        <v>39237</v>
      </c>
      <c r="BS51" s="13">
        <f t="shared" si="8"/>
        <v>0</v>
      </c>
      <c r="BT51" s="13">
        <f t="shared" si="9"/>
        <v>0</v>
      </c>
      <c r="BU51" s="13">
        <f t="shared" si="10"/>
        <v>0</v>
      </c>
      <c r="BW51" s="13"/>
      <c r="BX51" s="13"/>
      <c r="BZ51">
        <f t="shared" si="2"/>
        <v>21944.629216091242</v>
      </c>
      <c r="CB51">
        <f t="shared" si="7"/>
        <v>1.3123123050894643E-2</v>
      </c>
      <c r="CD51">
        <f t="shared" si="3"/>
        <v>26333.555059309489</v>
      </c>
      <c r="CE51">
        <f t="shared" si="4"/>
        <v>4388.9258432182469</v>
      </c>
      <c r="CF51">
        <v>6493.7952287009875</v>
      </c>
      <c r="CH51">
        <v>51.257486556056783</v>
      </c>
      <c r="CJ51">
        <f t="shared" si="5"/>
        <v>332855.62163292657</v>
      </c>
    </row>
    <row r="52" spans="1:88" x14ac:dyDescent="0.15">
      <c r="A52" s="5" t="s">
        <v>50</v>
      </c>
      <c r="B52" t="s">
        <v>106</v>
      </c>
      <c r="C52" s="14">
        <f t="shared" si="6"/>
        <v>48</v>
      </c>
      <c r="D52" s="13">
        <v>7.9228005063286577</v>
      </c>
      <c r="E52" s="13">
        <v>6.7441316089914016</v>
      </c>
      <c r="F52" s="13">
        <v>175.33819753156854</v>
      </c>
      <c r="G52" s="13">
        <v>490.99682918751984</v>
      </c>
      <c r="H52" s="13">
        <v>69.887679626562672</v>
      </c>
      <c r="I52" s="13">
        <v>221.71021966100932</v>
      </c>
      <c r="J52" s="13">
        <v>30.747986271121881</v>
      </c>
      <c r="K52" s="13">
        <v>3.3596299215614795</v>
      </c>
      <c r="L52" s="13">
        <v>6.2671434141148623</v>
      </c>
      <c r="M52" s="13">
        <v>2.6331220774514348</v>
      </c>
      <c r="N52" s="13">
        <v>31.258148482110844</v>
      </c>
      <c r="O52" s="13">
        <v>50.809360728378799</v>
      </c>
      <c r="P52" s="13">
        <v>66.908068485329139</v>
      </c>
      <c r="Q52" s="13">
        <v>208.48615421894658</v>
      </c>
      <c r="R52" s="13">
        <v>27.562743664135738</v>
      </c>
      <c r="S52" s="13">
        <v>45.318261161280709</v>
      </c>
      <c r="T52" s="13">
        <v>1.313539450411501</v>
      </c>
      <c r="U52" s="13">
        <v>43.564544870013449</v>
      </c>
      <c r="V52" s="13">
        <v>1.6226008755178531</v>
      </c>
      <c r="W52" s="13">
        <v>12.949005178049143</v>
      </c>
      <c r="X52" s="13">
        <v>6.4031652662647662</v>
      </c>
      <c r="Y52" s="13">
        <v>43.177617263695623</v>
      </c>
      <c r="Z52" s="13">
        <v>80.880878301724053</v>
      </c>
      <c r="AA52" s="13">
        <v>102.56244067239102</v>
      </c>
      <c r="AB52" s="13">
        <v>101.71794850072263</v>
      </c>
      <c r="AC52" s="13">
        <v>54.763003887123247</v>
      </c>
      <c r="AD52" s="13">
        <v>146.64157173399482</v>
      </c>
      <c r="AE52" s="13">
        <v>22.774405125981488</v>
      </c>
      <c r="AF52" s="13">
        <v>6.5739241898458705</v>
      </c>
      <c r="AG52" s="13">
        <v>1.3147782586945103</v>
      </c>
      <c r="AH52" s="13">
        <v>4.9553034391195201</v>
      </c>
      <c r="AI52" s="13">
        <v>93.500556432751566</v>
      </c>
      <c r="AJ52" s="13">
        <v>2.6548549914804829</v>
      </c>
      <c r="AK52" s="13">
        <v>0.95455960326896139</v>
      </c>
      <c r="AL52" s="13">
        <v>185.65191936183618</v>
      </c>
      <c r="AM52" s="13">
        <v>15.521429883519808</v>
      </c>
      <c r="AN52" s="13">
        <v>33.250092095157385</v>
      </c>
      <c r="AO52" s="13">
        <v>105.46640172163676</v>
      </c>
      <c r="AP52" s="13">
        <v>45.398835390296831</v>
      </c>
      <c r="AQ52" s="13">
        <v>35.912256268982659</v>
      </c>
      <c r="AR52" s="13">
        <v>489.77625003115935</v>
      </c>
      <c r="AS52" s="13">
        <v>952.53066150007317</v>
      </c>
      <c r="AT52" s="13">
        <v>1204.4729281616526</v>
      </c>
      <c r="AU52" s="13">
        <v>746.19550112640934</v>
      </c>
      <c r="AV52" s="13">
        <v>1073.499105763349</v>
      </c>
      <c r="AW52" s="13">
        <v>157.12739562857368</v>
      </c>
      <c r="AX52" s="13">
        <v>2.4951060839294303</v>
      </c>
      <c r="AY52" s="13">
        <v>236.92997960036757</v>
      </c>
      <c r="AZ52" s="13">
        <v>489.21340185005954</v>
      </c>
      <c r="BA52" s="13">
        <v>1076.783046744099</v>
      </c>
      <c r="BB52" s="13">
        <v>1768.0133025191194</v>
      </c>
      <c r="BC52" s="13">
        <v>1749.9776014163062</v>
      </c>
      <c r="BD52" s="13">
        <v>0</v>
      </c>
      <c r="BE52" s="13">
        <v>147.19443664810527</v>
      </c>
      <c r="BF52" s="13">
        <v>2022.1175179787224</v>
      </c>
      <c r="BG52" s="13">
        <v>4967.5263875522678</v>
      </c>
      <c r="BH52" s="13">
        <v>92357.244887687411</v>
      </c>
      <c r="BI52" s="13">
        <v>19679.328731913087</v>
      </c>
      <c r="BJ52" s="13">
        <v>9387.3921037039909</v>
      </c>
      <c r="BK52" s="13">
        <v>1.9206364538868781</v>
      </c>
      <c r="BL52" s="13">
        <v>0</v>
      </c>
      <c r="BM52" s="13">
        <v>92357.244887687411</v>
      </c>
      <c r="BN52" s="13">
        <v>89.342736255385034</v>
      </c>
      <c r="BO52" s="13">
        <v>-1.2290960137706251</v>
      </c>
      <c r="BP52" s="13">
        <v>101834.67126808691</v>
      </c>
      <c r="BQ52">
        <v>121514</v>
      </c>
      <c r="BS52" s="13">
        <f t="shared" si="8"/>
        <v>0</v>
      </c>
      <c r="BT52" s="13">
        <f t="shared" si="9"/>
        <v>0</v>
      </c>
      <c r="BU52" s="13">
        <f t="shared" si="10"/>
        <v>0</v>
      </c>
      <c r="BW52" s="13"/>
      <c r="BX52" s="13"/>
      <c r="BZ52">
        <f t="shared" si="2"/>
        <v>92357.244887687411</v>
      </c>
      <c r="CB52">
        <f t="shared" si="7"/>
        <v>5.5230620548102169E-2</v>
      </c>
      <c r="CD52">
        <f t="shared" si="3"/>
        <v>110828.69386522489</v>
      </c>
      <c r="CE52">
        <f t="shared" si="4"/>
        <v>18471.448977537482</v>
      </c>
      <c r="CF52">
        <v>20060.530376830942</v>
      </c>
      <c r="CH52">
        <v>31.556248662705531</v>
      </c>
      <c r="CJ52">
        <f t="shared" si="5"/>
        <v>633035.08487703511</v>
      </c>
    </row>
    <row r="53" spans="1:88" x14ac:dyDescent="0.15">
      <c r="A53" s="5" t="s">
        <v>51</v>
      </c>
      <c r="B53" t="s">
        <v>107</v>
      </c>
      <c r="C53" s="14">
        <f t="shared" si="6"/>
        <v>49</v>
      </c>
      <c r="D53" s="13">
        <v>12.291075297648664</v>
      </c>
      <c r="E53" s="13">
        <v>9.3303353697369644</v>
      </c>
      <c r="F53" s="13">
        <v>7622.7019817427499</v>
      </c>
      <c r="G53" s="13">
        <v>529.94697228962104</v>
      </c>
      <c r="H53" s="13">
        <v>230.82395826294317</v>
      </c>
      <c r="I53" s="13">
        <v>6587.488991320236</v>
      </c>
      <c r="J53" s="13">
        <v>297.19912431878635</v>
      </c>
      <c r="K53" s="13">
        <v>773.92631871021558</v>
      </c>
      <c r="L53" s="13">
        <v>388.25736693453393</v>
      </c>
      <c r="M53" s="13">
        <v>274.49810461485197</v>
      </c>
      <c r="N53" s="13">
        <v>101.00933289598966</v>
      </c>
      <c r="O53" s="13">
        <v>565.99983455534993</v>
      </c>
      <c r="P53" s="13">
        <v>2204.3434540894195</v>
      </c>
      <c r="Q53" s="13">
        <v>1793.5874264380607</v>
      </c>
      <c r="R53" s="13">
        <v>225.9757618453105</v>
      </c>
      <c r="S53" s="13">
        <v>830.52559832407746</v>
      </c>
      <c r="T53" s="13">
        <v>277.48715027100656</v>
      </c>
      <c r="U53" s="13">
        <v>2950.4646703001204</v>
      </c>
      <c r="V53" s="13">
        <v>424.18920324662298</v>
      </c>
      <c r="W53" s="13">
        <v>1314.1474285224811</v>
      </c>
      <c r="X53" s="13">
        <v>287.12613848113597</v>
      </c>
      <c r="Y53" s="13">
        <v>381.78537320366939</v>
      </c>
      <c r="Z53" s="13">
        <v>735.4378452646921</v>
      </c>
      <c r="AA53" s="13">
        <v>354.81789179344031</v>
      </c>
      <c r="AB53" s="13">
        <v>719.42601364165091</v>
      </c>
      <c r="AC53" s="13">
        <v>423.74183728918331</v>
      </c>
      <c r="AD53" s="13">
        <v>123.6061093532783</v>
      </c>
      <c r="AE53" s="13">
        <v>638.45493952014613</v>
      </c>
      <c r="AF53" s="13">
        <v>514.7114398778931</v>
      </c>
      <c r="AG53" s="13">
        <v>372.99141159522549</v>
      </c>
      <c r="AH53" s="13">
        <v>1385.2893562699246</v>
      </c>
      <c r="AI53" s="13">
        <v>791.56714825128495</v>
      </c>
      <c r="AJ53" s="13">
        <v>901.43391095880349</v>
      </c>
      <c r="AK53" s="13">
        <v>170.41355516121982</v>
      </c>
      <c r="AL53" s="13">
        <v>3276.7462779767006</v>
      </c>
      <c r="AM53" s="13">
        <v>842.56233558952908</v>
      </c>
      <c r="AN53" s="13">
        <v>1070.2129839605566</v>
      </c>
      <c r="AO53" s="13">
        <v>947.97100011986174</v>
      </c>
      <c r="AP53" s="13">
        <v>297.7616004005078</v>
      </c>
      <c r="AQ53" s="13">
        <v>7672.5049088214</v>
      </c>
      <c r="AR53" s="13">
        <v>5075.3687970391575</v>
      </c>
      <c r="AS53" s="13">
        <v>23718.284057476219</v>
      </c>
      <c r="AT53" s="13">
        <v>9192.3769067621961</v>
      </c>
      <c r="AU53" s="13">
        <v>16936.878927836853</v>
      </c>
      <c r="AV53" s="13">
        <v>18731.524783912868</v>
      </c>
      <c r="AW53" s="13">
        <v>3808.6073679952037</v>
      </c>
      <c r="AX53" s="13">
        <v>73.737976657663424</v>
      </c>
      <c r="AY53" s="13">
        <v>809.40575140690078</v>
      </c>
      <c r="AZ53" s="13">
        <v>8195.1826131567086</v>
      </c>
      <c r="BA53" s="13">
        <v>3341.3762683381256</v>
      </c>
      <c r="BB53" s="13">
        <v>8046.7224514152076</v>
      </c>
      <c r="BC53" s="13">
        <v>6630.8613801557531</v>
      </c>
      <c r="BD53" s="13">
        <v>0</v>
      </c>
      <c r="BE53" s="13">
        <v>4753.7236748082451</v>
      </c>
      <c r="BF53" s="13">
        <v>10071.928629231157</v>
      </c>
      <c r="BG53" s="13">
        <v>20041.856737966922</v>
      </c>
      <c r="BH53" s="13">
        <v>18291.155236428302</v>
      </c>
      <c r="BI53" s="13">
        <v>188750.59249103905</v>
      </c>
      <c r="BJ53" s="13">
        <v>22000.708600546735</v>
      </c>
      <c r="BK53" s="13">
        <v>2.8324187415624178</v>
      </c>
      <c r="BL53" s="13">
        <v>0</v>
      </c>
      <c r="BM53" s="13">
        <v>18291.155236428302</v>
      </c>
      <c r="BN53" s="13">
        <v>2560.4913963178196</v>
      </c>
      <c r="BO53" s="13">
        <v>-1.7801430734810149</v>
      </c>
      <c r="BP53" s="13">
        <v>42853.40750896094</v>
      </c>
      <c r="BQ53">
        <v>231604</v>
      </c>
      <c r="BS53" s="13">
        <f t="shared" si="8"/>
        <v>0</v>
      </c>
      <c r="BT53" s="13">
        <f t="shared" si="9"/>
        <v>0</v>
      </c>
      <c r="BU53" s="13">
        <f t="shared" si="10"/>
        <v>0</v>
      </c>
      <c r="BW53" s="13"/>
      <c r="BX53" s="13"/>
      <c r="BZ53">
        <f t="shared" si="2"/>
        <v>18291.155236428302</v>
      </c>
      <c r="CB53">
        <f t="shared" si="7"/>
        <v>1.0938306523523011E-2</v>
      </c>
      <c r="CD53">
        <f t="shared" si="3"/>
        <v>21949.38628371396</v>
      </c>
      <c r="CE53">
        <f t="shared" si="4"/>
        <v>3658.2310472856589</v>
      </c>
      <c r="CF53">
        <v>22839.727335022169</v>
      </c>
      <c r="CH53">
        <v>22.79489127994335</v>
      </c>
      <c r="CJ53">
        <f t="shared" si="5"/>
        <v>520629.10146538063</v>
      </c>
    </row>
    <row r="54" spans="1:88" x14ac:dyDescent="0.15">
      <c r="A54" s="5" t="s">
        <v>52</v>
      </c>
      <c r="B54" t="s">
        <v>108</v>
      </c>
      <c r="C54" s="14">
        <f t="shared" si="6"/>
        <v>50</v>
      </c>
      <c r="D54" s="13">
        <v>3.2061175168404787</v>
      </c>
      <c r="E54" s="13">
        <v>1.2170723321811594</v>
      </c>
      <c r="F54" s="13">
        <v>227.90560013347965</v>
      </c>
      <c r="G54" s="13">
        <v>4.7455104851477889</v>
      </c>
      <c r="H54" s="13">
        <v>4.0812150348126748</v>
      </c>
      <c r="I54" s="13">
        <v>54.208755698152629</v>
      </c>
      <c r="J54" s="13">
        <v>1.4676734682746893</v>
      </c>
      <c r="K54" s="13">
        <v>3.8216969327886123</v>
      </c>
      <c r="L54" s="13">
        <v>11.361591125512469</v>
      </c>
      <c r="M54" s="13">
        <v>2.1840038611406367</v>
      </c>
      <c r="N54" s="13">
        <v>1.4211692837491394</v>
      </c>
      <c r="O54" s="13">
        <v>7.5874787654567939</v>
      </c>
      <c r="P54" s="13">
        <v>9.9340362715751578</v>
      </c>
      <c r="Q54" s="13">
        <v>15.174422549736132</v>
      </c>
      <c r="R54" s="13">
        <v>2.043379947550406</v>
      </c>
      <c r="S54" s="13">
        <v>30.371796589309312</v>
      </c>
      <c r="T54" s="13">
        <v>1.3493458781874355</v>
      </c>
      <c r="U54" s="13">
        <v>4.9418602166177061</v>
      </c>
      <c r="V54" s="13">
        <v>1.5359391714917603</v>
      </c>
      <c r="W54" s="13">
        <v>2.1234384764723351</v>
      </c>
      <c r="X54" s="13">
        <v>1.2555572111738837</v>
      </c>
      <c r="Y54" s="13">
        <v>2.7220581062314331</v>
      </c>
      <c r="Z54" s="13">
        <v>8.7687594572882617</v>
      </c>
      <c r="AA54" s="13">
        <v>1.7527005530960897</v>
      </c>
      <c r="AB54" s="13">
        <v>6.7728711665478532</v>
      </c>
      <c r="AC54" s="13">
        <v>6.1447222315478429</v>
      </c>
      <c r="AD54" s="13">
        <v>2.3250545699717247</v>
      </c>
      <c r="AE54" s="13">
        <v>8.6306239569719008</v>
      </c>
      <c r="AF54" s="13">
        <v>12.372205175552535</v>
      </c>
      <c r="AG54" s="13">
        <v>1.4936648155891585</v>
      </c>
      <c r="AH54" s="13">
        <v>1.6651068218914067</v>
      </c>
      <c r="AI54" s="13">
        <v>5.8307758733467514</v>
      </c>
      <c r="AJ54" s="13">
        <v>2.1855337955217431</v>
      </c>
      <c r="AK54" s="13">
        <v>1.5919336587696449</v>
      </c>
      <c r="AL54" s="13">
        <v>3.2326420584899891</v>
      </c>
      <c r="AM54" s="13">
        <v>0.94844197454105328</v>
      </c>
      <c r="AN54" s="13">
        <v>6.2616521374937051</v>
      </c>
      <c r="AO54" s="13">
        <v>3.2879425908130284</v>
      </c>
      <c r="AP54" s="13">
        <v>6.1072763435655579</v>
      </c>
      <c r="AQ54" s="13">
        <v>16.054411459015604</v>
      </c>
      <c r="AR54" s="13">
        <v>24.532034176218293</v>
      </c>
      <c r="AS54" s="13">
        <v>314.29832967611378</v>
      </c>
      <c r="AT54" s="13">
        <v>58.618466541583963</v>
      </c>
      <c r="AU54" s="13">
        <v>148.34282427866276</v>
      </c>
      <c r="AV54" s="13">
        <v>573.06371489745584</v>
      </c>
      <c r="AW54" s="13">
        <v>27.451726036604683</v>
      </c>
      <c r="AX54" s="13">
        <v>7.3460256406520488</v>
      </c>
      <c r="AY54" s="13">
        <v>41.980087838422143</v>
      </c>
      <c r="AZ54" s="13">
        <v>86.386005189027728</v>
      </c>
      <c r="BA54" s="13">
        <v>23.699187449361396</v>
      </c>
      <c r="BB54" s="13">
        <v>49.935949069842529</v>
      </c>
      <c r="BC54" s="13">
        <v>56.916788333663654</v>
      </c>
      <c r="BD54" s="13">
        <v>0</v>
      </c>
      <c r="BE54" s="13">
        <v>317.91311041824787</v>
      </c>
      <c r="BF54" s="13">
        <v>351.38428426674034</v>
      </c>
      <c r="BG54" s="13">
        <v>802.76689929941892</v>
      </c>
      <c r="BH54" s="13">
        <v>46302.605259349388</v>
      </c>
      <c r="BI54" s="13">
        <v>3374.7214708079118</v>
      </c>
      <c r="BJ54" s="13">
        <v>95.228033882629077</v>
      </c>
      <c r="BK54" s="13">
        <v>0.13520725938914849</v>
      </c>
      <c r="BL54" s="13">
        <v>0</v>
      </c>
      <c r="BM54" s="13">
        <v>46302.605259349388</v>
      </c>
      <c r="BN54" s="13">
        <v>212.39661116716928</v>
      </c>
      <c r="BO54" s="13">
        <v>-8.6582466483285422E-2</v>
      </c>
      <c r="BP54" s="13">
        <v>46610.278529192088</v>
      </c>
      <c r="BQ54">
        <v>49985</v>
      </c>
      <c r="BS54" s="13">
        <f t="shared" si="8"/>
        <v>0</v>
      </c>
      <c r="BT54" s="13">
        <f t="shared" si="9"/>
        <v>0</v>
      </c>
      <c r="BU54" s="13">
        <f t="shared" si="10"/>
        <v>0</v>
      </c>
      <c r="BW54" s="13"/>
      <c r="BX54" s="13"/>
      <c r="BZ54">
        <f t="shared" si="2"/>
        <v>46302.605259349388</v>
      </c>
      <c r="CB54">
        <f t="shared" si="7"/>
        <v>2.7689453324182201E-2</v>
      </c>
      <c r="CD54">
        <f t="shared" si="3"/>
        <v>55563.126311219261</v>
      </c>
      <c r="CE54">
        <f t="shared" si="4"/>
        <v>9260.5210518698732</v>
      </c>
      <c r="CF54">
        <v>9504.9425024622651</v>
      </c>
      <c r="CH54">
        <v>29.768750625187558</v>
      </c>
      <c r="CJ54">
        <f t="shared" si="5"/>
        <v>282950.26306254533</v>
      </c>
    </row>
    <row r="55" spans="1:88" x14ac:dyDescent="0.15">
      <c r="A55" s="5" t="s">
        <v>53</v>
      </c>
      <c r="B55" t="s">
        <v>109</v>
      </c>
      <c r="C55" s="14">
        <f t="shared" si="6"/>
        <v>51</v>
      </c>
      <c r="D55" s="13">
        <v>31.373357360738275</v>
      </c>
      <c r="E55" s="13">
        <v>23.551586105429163</v>
      </c>
      <c r="F55" s="13">
        <v>362.19717402106204</v>
      </c>
      <c r="G55" s="13">
        <v>10.287690471328819</v>
      </c>
      <c r="H55" s="13">
        <v>10.443342221473845</v>
      </c>
      <c r="I55" s="13">
        <v>192.03391098431874</v>
      </c>
      <c r="J55" s="13">
        <v>3.8048712541574625</v>
      </c>
      <c r="K55" s="13">
        <v>15.925230630038019</v>
      </c>
      <c r="L55" s="13">
        <v>33.852947491006908</v>
      </c>
      <c r="M55" s="13">
        <v>11.686848430475896</v>
      </c>
      <c r="N55" s="13">
        <v>5.6091670206540849</v>
      </c>
      <c r="O55" s="13">
        <v>19.364004559174795</v>
      </c>
      <c r="P55" s="13">
        <v>22.602158343515718</v>
      </c>
      <c r="Q55" s="13">
        <v>28.152028239627167</v>
      </c>
      <c r="R55" s="13">
        <v>4.3058958376758234</v>
      </c>
      <c r="S55" s="13">
        <v>41.97946211617861</v>
      </c>
      <c r="T55" s="13">
        <v>6.0845282881504952</v>
      </c>
      <c r="U55" s="13">
        <v>16.348364822655824</v>
      </c>
      <c r="V55" s="13">
        <v>7.3879454717303954</v>
      </c>
      <c r="W55" s="13">
        <v>11.691819149626202</v>
      </c>
      <c r="X55" s="13">
        <v>4.3457026236924241</v>
      </c>
      <c r="Y55" s="13">
        <v>7.027736505291494</v>
      </c>
      <c r="Z55" s="13">
        <v>26.178896050349842</v>
      </c>
      <c r="AA55" s="13">
        <v>6.0296312741037035</v>
      </c>
      <c r="AB55" s="13">
        <v>22.243118704506944</v>
      </c>
      <c r="AC55" s="13">
        <v>17.928245222990554</v>
      </c>
      <c r="AD55" s="13">
        <v>8.477279185201974</v>
      </c>
      <c r="AE55" s="13">
        <v>22.112430186639273</v>
      </c>
      <c r="AF55" s="13">
        <v>35.955197568596702</v>
      </c>
      <c r="AG55" s="13">
        <v>6.2303760774141459</v>
      </c>
      <c r="AH55" s="13">
        <v>10.983714187248367</v>
      </c>
      <c r="AI55" s="13">
        <v>17.369471045471229</v>
      </c>
      <c r="AJ55" s="13">
        <v>11.767150370940627</v>
      </c>
      <c r="AK55" s="13">
        <v>5.0204766175347633</v>
      </c>
      <c r="AL55" s="13">
        <v>35.949432674056837</v>
      </c>
      <c r="AM55" s="13">
        <v>8.3906439966191861</v>
      </c>
      <c r="AN55" s="13">
        <v>26.188150807087005</v>
      </c>
      <c r="AO55" s="13">
        <v>12.319693848619956</v>
      </c>
      <c r="AP55" s="13">
        <v>21.269277737650128</v>
      </c>
      <c r="AQ55" s="13">
        <v>33.94603433421652</v>
      </c>
      <c r="AR55" s="13">
        <v>108.52152275129336</v>
      </c>
      <c r="AS55" s="13">
        <v>545.40939815374782</v>
      </c>
      <c r="AT55" s="13">
        <v>131.63180980672004</v>
      </c>
      <c r="AU55" s="13">
        <v>243.49198466331876</v>
      </c>
      <c r="AV55" s="13">
        <v>78.766396670659077</v>
      </c>
      <c r="AW55" s="13">
        <v>45.264281898354305</v>
      </c>
      <c r="AX55" s="13">
        <v>16.242441864644352</v>
      </c>
      <c r="AY55" s="13">
        <v>122.22218212009052</v>
      </c>
      <c r="AZ55" s="13">
        <v>158.44955861009828</v>
      </c>
      <c r="BA55" s="13">
        <v>39.336731633881193</v>
      </c>
      <c r="BB55" s="13">
        <v>61.875306794572992</v>
      </c>
      <c r="BC55" s="13">
        <v>108.11564360039253</v>
      </c>
      <c r="BD55" s="13">
        <v>0</v>
      </c>
      <c r="BE55" s="13">
        <v>79.494558941665062</v>
      </c>
      <c r="BF55" s="13">
        <v>49.942669026292521</v>
      </c>
      <c r="BG55" s="13">
        <v>345.52806755159077</v>
      </c>
      <c r="BH55" s="13">
        <v>78624.801521359375</v>
      </c>
      <c r="BI55" s="13">
        <v>3332.7075459245716</v>
      </c>
      <c r="BJ55" s="13">
        <v>331.23278063127736</v>
      </c>
      <c r="BK55" s="13">
        <v>13776.811819994724</v>
      </c>
      <c r="BL55" s="13">
        <v>2673.9987421689893</v>
      </c>
      <c r="BM55" s="13">
        <v>78624.801521359375</v>
      </c>
      <c r="BN55" s="13">
        <v>531.99205937981333</v>
      </c>
      <c r="BO55" s="13">
        <v>-4.5444694587509042</v>
      </c>
      <c r="BP55" s="13">
        <v>95934.292454075432</v>
      </c>
      <c r="BQ55">
        <v>99267</v>
      </c>
      <c r="BS55" s="13">
        <f t="shared" si="8"/>
        <v>0</v>
      </c>
      <c r="BT55" s="13">
        <f t="shared" si="9"/>
        <v>0</v>
      </c>
      <c r="BU55" s="13">
        <f t="shared" si="10"/>
        <v>0</v>
      </c>
      <c r="BW55" s="13"/>
      <c r="BX55" s="13"/>
      <c r="BZ55">
        <f t="shared" si="2"/>
        <v>78624.801521359375</v>
      </c>
      <c r="CB55">
        <f t="shared" si="7"/>
        <v>4.7018472495328457E-2</v>
      </c>
      <c r="CD55">
        <f t="shared" si="3"/>
        <v>94349.761825631242</v>
      </c>
      <c r="CE55">
        <f t="shared" si="4"/>
        <v>15724.960304271866</v>
      </c>
      <c r="CF55">
        <v>16066.222725099444</v>
      </c>
      <c r="CH55">
        <v>18.675118619480795</v>
      </c>
      <c r="CJ55">
        <f t="shared" si="5"/>
        <v>300038.61515823012</v>
      </c>
    </row>
    <row r="56" spans="1:88" x14ac:dyDescent="0.15">
      <c r="A56" s="5" t="s">
        <v>54</v>
      </c>
      <c r="B56" t="s">
        <v>110</v>
      </c>
      <c r="C56" s="14">
        <f t="shared" si="6"/>
        <v>52</v>
      </c>
      <c r="D56" s="13">
        <v>198.28631468341069</v>
      </c>
      <c r="E56" s="13">
        <v>158.73670291319843</v>
      </c>
      <c r="F56" s="13">
        <v>1226.7615308967083</v>
      </c>
      <c r="G56" s="13">
        <v>56.404742817324376</v>
      </c>
      <c r="H56" s="13">
        <v>53.476354971473938</v>
      </c>
      <c r="I56" s="13">
        <v>1104.9367300988088</v>
      </c>
      <c r="J56" s="13">
        <v>18.114512830238763</v>
      </c>
      <c r="K56" s="13">
        <v>100.18393275080598</v>
      </c>
      <c r="L56" s="13">
        <v>168.24694343673755</v>
      </c>
      <c r="M56" s="13">
        <v>83.949455711582971</v>
      </c>
      <c r="N56" s="13">
        <v>28.66737451921788</v>
      </c>
      <c r="O56" s="13">
        <v>84.594650488534398</v>
      </c>
      <c r="P56" s="13">
        <v>91.413102667619171</v>
      </c>
      <c r="Q56" s="13">
        <v>198.93518191857476</v>
      </c>
      <c r="R56" s="13">
        <v>34.544053200810595</v>
      </c>
      <c r="S56" s="13">
        <v>215.58537546335796</v>
      </c>
      <c r="T56" s="13">
        <v>31.813945754959217</v>
      </c>
      <c r="U56" s="13">
        <v>122.91199196255047</v>
      </c>
      <c r="V56" s="13">
        <v>40.67952550299713</v>
      </c>
      <c r="W56" s="13">
        <v>65.427701185516327</v>
      </c>
      <c r="X56" s="13">
        <v>21.577431486162549</v>
      </c>
      <c r="Y56" s="13">
        <v>65.758350640640657</v>
      </c>
      <c r="Z56" s="13">
        <v>172.03952492528094</v>
      </c>
      <c r="AA56" s="13">
        <v>43.432461499923683</v>
      </c>
      <c r="AB56" s="13">
        <v>133.94574045289733</v>
      </c>
      <c r="AC56" s="13">
        <v>127.29192989300938</v>
      </c>
      <c r="AD56" s="13">
        <v>64.662619144355673</v>
      </c>
      <c r="AE56" s="13">
        <v>132.95468907089369</v>
      </c>
      <c r="AF56" s="13">
        <v>209.41338587264426</v>
      </c>
      <c r="AG56" s="13">
        <v>32.020484907133444</v>
      </c>
      <c r="AH56" s="13">
        <v>82.982549707370652</v>
      </c>
      <c r="AI56" s="13">
        <v>203.83539975821253</v>
      </c>
      <c r="AJ56" s="13">
        <v>118.30384313446194</v>
      </c>
      <c r="AK56" s="13">
        <v>26.973675545021539</v>
      </c>
      <c r="AL56" s="13">
        <v>282.80372698692861</v>
      </c>
      <c r="AM56" s="13">
        <v>64.87637810712252</v>
      </c>
      <c r="AN56" s="13">
        <v>162.61343401472158</v>
      </c>
      <c r="AO56" s="13">
        <v>61.855290079214605</v>
      </c>
      <c r="AP56" s="13">
        <v>122.33502797020699</v>
      </c>
      <c r="AQ56" s="13">
        <v>425.54278160969398</v>
      </c>
      <c r="AR56" s="13">
        <v>722.54666296393475</v>
      </c>
      <c r="AS56" s="13">
        <v>3312.5323900001381</v>
      </c>
      <c r="AT56" s="13">
        <v>739.61593393706357</v>
      </c>
      <c r="AU56" s="13">
        <v>1746.3488895597231</v>
      </c>
      <c r="AV56" s="13">
        <v>1075.5732656598923</v>
      </c>
      <c r="AW56" s="13">
        <v>192.52115318362766</v>
      </c>
      <c r="AX56" s="13">
        <v>68.432861080672524</v>
      </c>
      <c r="AY56" s="13">
        <v>958.7196095582317</v>
      </c>
      <c r="AZ56" s="13">
        <v>1535.3902376882722</v>
      </c>
      <c r="BA56" s="13">
        <v>198.1830937682081</v>
      </c>
      <c r="BB56" s="13">
        <v>653.20904142533664</v>
      </c>
      <c r="BC56" s="13">
        <v>1058.9156185188426</v>
      </c>
      <c r="BD56" s="13">
        <v>0</v>
      </c>
      <c r="BE56" s="13">
        <v>286.77839388984518</v>
      </c>
      <c r="BF56" s="13">
        <v>1081.7478971247976</v>
      </c>
      <c r="BG56" s="13">
        <v>1464.4038627724215</v>
      </c>
      <c r="BH56" s="13">
        <v>61922.295652396489</v>
      </c>
      <c r="BI56" s="13">
        <v>21733.807759711333</v>
      </c>
      <c r="BJ56" s="13">
        <v>1996.5935084712312</v>
      </c>
      <c r="BK56" s="13">
        <v>42.961239957700712</v>
      </c>
      <c r="BL56" s="13">
        <v>35543.86696619312</v>
      </c>
      <c r="BM56" s="13">
        <v>61922.295652396489</v>
      </c>
      <c r="BN56" s="13">
        <v>2253.9858969793722</v>
      </c>
      <c r="BO56" s="13">
        <v>-27.511023709253152</v>
      </c>
      <c r="BP56" s="13">
        <v>101732.19224028866</v>
      </c>
      <c r="BQ56">
        <v>123466</v>
      </c>
      <c r="BS56" s="13">
        <f t="shared" si="8"/>
        <v>0</v>
      </c>
      <c r="BT56" s="13">
        <f t="shared" si="9"/>
        <v>0</v>
      </c>
      <c r="BU56" s="13">
        <f t="shared" si="10"/>
        <v>0</v>
      </c>
      <c r="BW56" s="13"/>
      <c r="BX56" s="13"/>
      <c r="BZ56">
        <f t="shared" si="2"/>
        <v>61922.295652396489</v>
      </c>
      <c r="CB56">
        <f t="shared" si="7"/>
        <v>3.7030195290081079E-2</v>
      </c>
      <c r="CD56">
        <f t="shared" si="3"/>
        <v>74306.754782875782</v>
      </c>
      <c r="CE56">
        <f t="shared" si="4"/>
        <v>12384.459130479292</v>
      </c>
      <c r="CF56">
        <v>14656.430039188657</v>
      </c>
      <c r="CH56">
        <v>36.401916317042748</v>
      </c>
      <c r="CJ56">
        <f t="shared" si="5"/>
        <v>533522.13979313709</v>
      </c>
    </row>
    <row r="57" spans="1:88" x14ac:dyDescent="0.15">
      <c r="A57" s="5">
        <v>1107</v>
      </c>
      <c r="B57" t="s">
        <v>111</v>
      </c>
      <c r="C57" s="14">
        <f t="shared" si="6"/>
        <v>53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37701</v>
      </c>
      <c r="BI57" s="13">
        <v>0</v>
      </c>
      <c r="BJ57" s="13">
        <v>0</v>
      </c>
      <c r="BK57" s="13">
        <v>0</v>
      </c>
      <c r="BL57" s="13">
        <v>0</v>
      </c>
      <c r="BM57" s="13">
        <v>37701</v>
      </c>
      <c r="BN57" s="13">
        <v>0</v>
      </c>
      <c r="BO57" s="13">
        <v>0</v>
      </c>
      <c r="BP57" s="13">
        <v>37701</v>
      </c>
      <c r="BQ57">
        <v>37701</v>
      </c>
      <c r="BS57" s="13">
        <f>SUM(D57:BG57)-BI57</f>
        <v>0</v>
      </c>
      <c r="BT57" s="13">
        <f>SUM(BJ57:BO57)-BP57</f>
        <v>0</v>
      </c>
      <c r="BU57" s="13">
        <f>BI57+BP57-BQ57</f>
        <v>0</v>
      </c>
      <c r="BW57" s="13"/>
      <c r="BX57" s="13"/>
      <c r="BZ57">
        <f t="shared" si="2"/>
        <v>37701</v>
      </c>
      <c r="CB57">
        <f t="shared" si="7"/>
        <v>2.2545601352835447E-2</v>
      </c>
      <c r="CD57">
        <f t="shared" si="3"/>
        <v>45241.2</v>
      </c>
      <c r="CE57">
        <f t="shared" si="4"/>
        <v>7540.1999999999971</v>
      </c>
      <c r="CF57">
        <v>7540.1999999999971</v>
      </c>
      <c r="CH57">
        <v>187.79133179491259</v>
      </c>
      <c r="CJ57">
        <f t="shared" si="5"/>
        <v>1415984.1999999995</v>
      </c>
    </row>
    <row r="58" spans="1:88" x14ac:dyDescent="0.15">
      <c r="A58" s="5" t="s">
        <v>55</v>
      </c>
      <c r="B58" t="s">
        <v>112</v>
      </c>
      <c r="C58" s="14">
        <f t="shared" si="6"/>
        <v>54</v>
      </c>
      <c r="D58" s="13">
        <v>0.2456174694717482</v>
      </c>
      <c r="E58" s="13">
        <v>1.3975728043798608</v>
      </c>
      <c r="F58" s="13">
        <v>17.736683964833215</v>
      </c>
      <c r="G58" s="13">
        <v>1.1363578148438183</v>
      </c>
      <c r="H58" s="13">
        <v>0.4934177967536148</v>
      </c>
      <c r="I58" s="13">
        <v>16.414424700815093</v>
      </c>
      <c r="J58" s="13">
        <v>0.58175686759731571</v>
      </c>
      <c r="K58" s="13">
        <v>1.4639418836109066</v>
      </c>
      <c r="L58" s="13">
        <v>0.8831255131534429</v>
      </c>
      <c r="M58" s="13">
        <v>0.52134508641341137</v>
      </c>
      <c r="N58" s="13">
        <v>0.20791264990795463</v>
      </c>
      <c r="O58" s="13">
        <v>1.2136677140745655</v>
      </c>
      <c r="P58" s="13">
        <v>4.3677316411014058</v>
      </c>
      <c r="Q58" s="13">
        <v>3.4634472560595411</v>
      </c>
      <c r="R58" s="13">
        <v>0.4430121661890189</v>
      </c>
      <c r="S58" s="13">
        <v>1.8356174201140882</v>
      </c>
      <c r="T58" s="13">
        <v>0.52264675017366791</v>
      </c>
      <c r="U58" s="13">
        <v>5.4183944257769818</v>
      </c>
      <c r="V58" s="13">
        <v>0.79401699902816869</v>
      </c>
      <c r="W58" s="13">
        <v>2.3777898912339648</v>
      </c>
      <c r="X58" s="13">
        <v>0.54556647875214836</v>
      </c>
      <c r="Y58" s="13">
        <v>0.77069477992567526</v>
      </c>
      <c r="Z58" s="13">
        <v>1.5176860434295198</v>
      </c>
      <c r="AA58" s="13">
        <v>0.68647405141736306</v>
      </c>
      <c r="AB58" s="13">
        <v>1.4172094398773256</v>
      </c>
      <c r="AC58" s="13">
        <v>0.88673597365937729</v>
      </c>
      <c r="AD58" s="13">
        <v>0.30485386811193771</v>
      </c>
      <c r="AE58" s="13">
        <v>1.3092329216865743</v>
      </c>
      <c r="AF58" s="13">
        <v>1.1292997747292901</v>
      </c>
      <c r="AG58" s="13">
        <v>0.68772585536408926</v>
      </c>
      <c r="AH58" s="13">
        <v>2.4880048734298916</v>
      </c>
      <c r="AI58" s="13">
        <v>1.5252910000909197</v>
      </c>
      <c r="AJ58" s="13">
        <v>1.6371418673393672</v>
      </c>
      <c r="AK58" s="13">
        <v>0.34845073245986924</v>
      </c>
      <c r="AL58" s="13">
        <v>5.9034953752906985</v>
      </c>
      <c r="AM58" s="13">
        <v>1.5134620980039355</v>
      </c>
      <c r="AN58" s="13">
        <v>2.0131727132209436</v>
      </c>
      <c r="AO58" s="13">
        <v>1.7735593881149263</v>
      </c>
      <c r="AP58" s="13">
        <v>0.64804045472003824</v>
      </c>
      <c r="AQ58" s="13">
        <v>14.196862010849882</v>
      </c>
      <c r="AR58" s="13">
        <v>9.4988231993388723</v>
      </c>
      <c r="AS58" s="13">
        <v>48.367669566327045</v>
      </c>
      <c r="AT58" s="13">
        <v>17.656045033509344</v>
      </c>
      <c r="AU58" s="13">
        <v>33.697018908707129</v>
      </c>
      <c r="AV58" s="13">
        <v>36.676136025658039</v>
      </c>
      <c r="AW58" s="13">
        <v>7.4018353915017734</v>
      </c>
      <c r="AX58" s="13">
        <v>0.26542063255433646</v>
      </c>
      <c r="AY58" s="13">
        <v>2.212115321179867</v>
      </c>
      <c r="AZ58" s="13">
        <v>19.330575307879311</v>
      </c>
      <c r="BA58" s="13">
        <v>6.5433659473358894</v>
      </c>
      <c r="BB58" s="13">
        <v>15.291275451986355</v>
      </c>
      <c r="BC58" s="13">
        <v>13.405150360306269</v>
      </c>
      <c r="BD58" s="13">
        <v>0</v>
      </c>
      <c r="BE58" s="13">
        <v>10.322312573118678</v>
      </c>
      <c r="BF58" s="13">
        <v>19.684663092142006</v>
      </c>
      <c r="BG58" s="13">
        <v>42.181308153612619</v>
      </c>
      <c r="BH58" s="13">
        <v>237.80147258948392</v>
      </c>
      <c r="BI58" s="13">
        <v>385.35515548116308</v>
      </c>
      <c r="BJ58" s="13">
        <v>42.434511331616235</v>
      </c>
      <c r="BK58" s="13">
        <v>146448.43200153948</v>
      </c>
      <c r="BL58" s="13">
        <v>1.5614773203924674</v>
      </c>
      <c r="BM58" s="13">
        <v>237.80147258948392</v>
      </c>
      <c r="BN58" s="13">
        <v>9.5771334861718351</v>
      </c>
      <c r="BO58" s="13">
        <v>-0.1617517483163198</v>
      </c>
      <c r="BP58" s="13">
        <v>146739.64484451883</v>
      </c>
      <c r="BQ58">
        <v>147125</v>
      </c>
      <c r="BS58" s="13">
        <f t="shared" si="8"/>
        <v>0</v>
      </c>
      <c r="BT58" s="13">
        <f t="shared" si="9"/>
        <v>0</v>
      </c>
      <c r="BU58" s="13">
        <f t="shared" si="10"/>
        <v>0</v>
      </c>
      <c r="BW58" s="13"/>
      <c r="BX58" s="13"/>
      <c r="BZ58">
        <f t="shared" si="2"/>
        <v>237.80147258948392</v>
      </c>
      <c r="CB58">
        <f t="shared" si="7"/>
        <v>1.4220782478235934E-4</v>
      </c>
      <c r="CD58">
        <f t="shared" si="3"/>
        <v>285.36176710738067</v>
      </c>
      <c r="CE58">
        <f t="shared" si="4"/>
        <v>47.56029451789675</v>
      </c>
      <c r="CF58">
        <v>86.64102344799565</v>
      </c>
      <c r="CH58">
        <v>26.910389124893797</v>
      </c>
      <c r="CJ58">
        <f t="shared" si="5"/>
        <v>2331.5436551646108</v>
      </c>
    </row>
    <row r="59" spans="1:88" x14ac:dyDescent="0.15">
      <c r="A59" s="5" t="s">
        <v>56</v>
      </c>
      <c r="B59" t="s">
        <v>113</v>
      </c>
      <c r="C59" s="14">
        <f t="shared" si="6"/>
        <v>55</v>
      </c>
      <c r="D59" s="13">
        <v>2.519922927281671E-2</v>
      </c>
      <c r="E59" s="13">
        <v>0.11829829961362037</v>
      </c>
      <c r="F59" s="13">
        <v>0.16357938247468518</v>
      </c>
      <c r="G59" s="13">
        <v>1.1479254910504224E-2</v>
      </c>
      <c r="H59" s="13">
        <v>4.9518354515900561E-3</v>
      </c>
      <c r="I59" s="13">
        <v>0.14543530009796443</v>
      </c>
      <c r="J59" s="13">
        <v>6.4523916490415896E-3</v>
      </c>
      <c r="K59" s="13">
        <v>1.6749958554052733E-2</v>
      </c>
      <c r="L59" s="13">
        <v>8.196788228578996E-3</v>
      </c>
      <c r="M59" s="13">
        <v>5.8896830749972659E-3</v>
      </c>
      <c r="N59" s="13">
        <v>2.1570495338365781E-3</v>
      </c>
      <c r="O59" s="13">
        <v>1.246817504153005E-2</v>
      </c>
      <c r="P59" s="13">
        <v>4.7905256603640173E-2</v>
      </c>
      <c r="Q59" s="13">
        <v>3.8845648561526551E-2</v>
      </c>
      <c r="R59" s="13">
        <v>4.8955645941856241E-3</v>
      </c>
      <c r="S59" s="13">
        <v>1.7988707892727922E-2</v>
      </c>
      <c r="T59" s="13">
        <v>6.0022247898061289E-3</v>
      </c>
      <c r="U59" s="13">
        <v>0.12508166991938569</v>
      </c>
      <c r="V59" s="13">
        <v>9.8467770603269632E-3</v>
      </c>
      <c r="W59" s="13">
        <v>2.8808475054065349E-2</v>
      </c>
      <c r="X59" s="13">
        <v>6.2273082194238601E-3</v>
      </c>
      <c r="Y59" s="13">
        <v>8.7896084207697237E-3</v>
      </c>
      <c r="Z59" s="13">
        <v>1.586538737526821E-2</v>
      </c>
      <c r="AA59" s="13">
        <v>7.6903505119391034E-3</v>
      </c>
      <c r="AB59" s="13">
        <v>1.5511999691155217E-2</v>
      </c>
      <c r="AC59" s="13">
        <v>9.0971219470499139E-3</v>
      </c>
      <c r="AD59" s="13">
        <v>2.6259733455401817E-3</v>
      </c>
      <c r="AE59" s="13">
        <v>1.3748846159149666E-2</v>
      </c>
      <c r="AF59" s="13">
        <v>1.093530328892804E-2</v>
      </c>
      <c r="AG59" s="13">
        <v>8.0842465137701321E-3</v>
      </c>
      <c r="AH59" s="13">
        <v>3.0123665663839509E-2</v>
      </c>
      <c r="AI59" s="13">
        <v>1.7125097603415615E-2</v>
      </c>
      <c r="AJ59" s="13">
        <v>1.9563501424274352E-2</v>
      </c>
      <c r="AK59" s="13">
        <v>4.8500254170107315E-3</v>
      </c>
      <c r="AL59" s="13">
        <v>7.1163877664138925E-2</v>
      </c>
      <c r="AM59" s="13">
        <v>1.8306785608908697E-2</v>
      </c>
      <c r="AN59" s="13">
        <v>2.3127322393221749E-2</v>
      </c>
      <c r="AO59" s="13">
        <v>2.0576376857554139E-2</v>
      </c>
      <c r="AP59" s="13">
        <v>6.3210929817645797E-3</v>
      </c>
      <c r="AQ59" s="13">
        <v>0.16708693258622814</v>
      </c>
      <c r="AR59" s="13">
        <v>0.10980319974851588</v>
      </c>
      <c r="AS59" s="13">
        <v>0.51324649038582859</v>
      </c>
      <c r="AT59" s="13">
        <v>0.1994801894987131</v>
      </c>
      <c r="AU59" s="13">
        <v>0.36761751142315724</v>
      </c>
      <c r="AV59" s="13">
        <v>0.40798247313460351</v>
      </c>
      <c r="AW59" s="13">
        <v>8.2736917336983865E-2</v>
      </c>
      <c r="AX59" s="13">
        <v>1.4817992449833884E-3</v>
      </c>
      <c r="AY59" s="13">
        <v>1.6674930744180153E-2</v>
      </c>
      <c r="AZ59" s="13">
        <v>0.1775533120634526</v>
      </c>
      <c r="BA59" s="13">
        <v>7.5247406947617723E-2</v>
      </c>
      <c r="BB59" s="13">
        <v>0.31177158885686779</v>
      </c>
      <c r="BC59" s="13">
        <v>0.14715794531225193</v>
      </c>
      <c r="BD59" s="13">
        <v>0</v>
      </c>
      <c r="BE59" s="13">
        <v>0.11779351442275579</v>
      </c>
      <c r="BF59" s="13">
        <v>0.49370173139400725</v>
      </c>
      <c r="BG59" s="13">
        <v>0.50479247877677336</v>
      </c>
      <c r="BH59" s="13">
        <v>2045.3345796035976</v>
      </c>
      <c r="BI59" s="13">
        <v>4.8040939853429254</v>
      </c>
      <c r="BJ59" s="13">
        <v>2.3122502555087707</v>
      </c>
      <c r="BK59" s="13">
        <v>95273.736658382943</v>
      </c>
      <c r="BL59" s="13">
        <v>71.758467076492451</v>
      </c>
      <c r="BM59" s="13">
        <v>2045.3345796035976</v>
      </c>
      <c r="BN59" s="13">
        <v>5.1637890144800858E-2</v>
      </c>
      <c r="BO59" s="13">
        <v>2.3128059743544103E-3</v>
      </c>
      <c r="BP59" s="13">
        <v>97393.195906014662</v>
      </c>
      <c r="BQ59">
        <v>97398</v>
      </c>
      <c r="BS59" s="13">
        <f t="shared" si="8"/>
        <v>0</v>
      </c>
      <c r="BT59" s="13">
        <f t="shared" si="9"/>
        <v>0</v>
      </c>
      <c r="BU59" s="13">
        <f t="shared" si="10"/>
        <v>0</v>
      </c>
      <c r="BW59" s="13"/>
      <c r="BX59" s="13"/>
      <c r="BZ59">
        <f t="shared" si="2"/>
        <v>2045.3345796035976</v>
      </c>
      <c r="CB59">
        <f t="shared" si="7"/>
        <v>1.2231319610862307E-3</v>
      </c>
      <c r="CD59">
        <f t="shared" si="3"/>
        <v>2454.4014955243169</v>
      </c>
      <c r="CE59">
        <f t="shared" si="4"/>
        <v>409.06691592071934</v>
      </c>
      <c r="CF59">
        <v>409.53730644154842</v>
      </c>
      <c r="CH59">
        <v>14.419587671204747</v>
      </c>
      <c r="CJ59">
        <f t="shared" si="5"/>
        <v>5905.3590948629517</v>
      </c>
    </row>
    <row r="60" spans="1:88" x14ac:dyDescent="0.15">
      <c r="A60" s="5" t="s">
        <v>57</v>
      </c>
      <c r="B60" t="s">
        <v>114</v>
      </c>
      <c r="C60" s="14">
        <f t="shared" si="6"/>
        <v>56</v>
      </c>
      <c r="D60" s="13">
        <v>92.2862871234789</v>
      </c>
      <c r="E60" s="13">
        <v>41.495240390367783</v>
      </c>
      <c r="F60" s="13">
        <v>430.66297499212732</v>
      </c>
      <c r="G60" s="13">
        <v>73.033784463944528</v>
      </c>
      <c r="H60" s="13">
        <v>48.005753592857587</v>
      </c>
      <c r="I60" s="13">
        <v>621.73145926886127</v>
      </c>
      <c r="J60" s="13">
        <v>21.520086044829441</v>
      </c>
      <c r="K60" s="13">
        <v>72.858461325419384</v>
      </c>
      <c r="L60" s="13">
        <v>38.033297970516635</v>
      </c>
      <c r="M60" s="13">
        <v>26.763783800926223</v>
      </c>
      <c r="N60" s="13">
        <v>22.145576155660123</v>
      </c>
      <c r="O60" s="13">
        <v>98.31034938788855</v>
      </c>
      <c r="P60" s="13">
        <v>120.90618226923169</v>
      </c>
      <c r="Q60" s="13">
        <v>100.21434710607967</v>
      </c>
      <c r="R60" s="13">
        <v>18.144200810325557</v>
      </c>
      <c r="S60" s="13">
        <v>129.01155515717301</v>
      </c>
      <c r="T60" s="13">
        <v>46.88902830943249</v>
      </c>
      <c r="U60" s="13">
        <v>121.47081475705949</v>
      </c>
      <c r="V60" s="13">
        <v>26.332483175841435</v>
      </c>
      <c r="W60" s="13">
        <v>60.563430115339138</v>
      </c>
      <c r="X60" s="13">
        <v>19.847106709142679</v>
      </c>
      <c r="Y60" s="13">
        <v>34.766562016039273</v>
      </c>
      <c r="Z60" s="13">
        <v>88.38219280373103</v>
      </c>
      <c r="AA60" s="13">
        <v>40.302655564208074</v>
      </c>
      <c r="AB60" s="13">
        <v>85.013502588114761</v>
      </c>
      <c r="AC60" s="13">
        <v>144.75771058821587</v>
      </c>
      <c r="AD60" s="13">
        <v>80.392995492657462</v>
      </c>
      <c r="AE60" s="13">
        <v>85.330420321275767</v>
      </c>
      <c r="AF60" s="13">
        <v>81.639505234241454</v>
      </c>
      <c r="AG60" s="13">
        <v>21.055545037901702</v>
      </c>
      <c r="AH60" s="13">
        <v>51.072153240236219</v>
      </c>
      <c r="AI60" s="13">
        <v>65.408372755957146</v>
      </c>
      <c r="AJ60" s="13">
        <v>47.707537706024105</v>
      </c>
      <c r="AK60" s="13">
        <v>14.358407042480668</v>
      </c>
      <c r="AL60" s="13">
        <v>167.99138930852797</v>
      </c>
      <c r="AM60" s="13">
        <v>40.727447136329729</v>
      </c>
      <c r="AN60" s="13">
        <v>82.292853537193764</v>
      </c>
      <c r="AO60" s="13">
        <v>48.134066608565298</v>
      </c>
      <c r="AP60" s="13">
        <v>37.155595990262952</v>
      </c>
      <c r="AQ60" s="13">
        <v>958.49355714136061</v>
      </c>
      <c r="AR60" s="13">
        <v>224.96599576705492</v>
      </c>
      <c r="AS60" s="13">
        <v>1283.3031824590309</v>
      </c>
      <c r="AT60" s="13">
        <v>705.67282741987549</v>
      </c>
      <c r="AU60" s="13">
        <v>706.63300299999935</v>
      </c>
      <c r="AV60" s="13">
        <v>736.22911620275738</v>
      </c>
      <c r="AW60" s="13">
        <v>135.62404109024885</v>
      </c>
      <c r="AX60" s="13">
        <v>12.167972321285115</v>
      </c>
      <c r="AY60" s="13">
        <v>108.93743742840175</v>
      </c>
      <c r="AZ60" s="13">
        <v>735.18028042093408</v>
      </c>
      <c r="BA60" s="13">
        <v>123.23243121770936</v>
      </c>
      <c r="BB60" s="13">
        <v>309.14399304645059</v>
      </c>
      <c r="BC60" s="13">
        <v>411.44890626996335</v>
      </c>
      <c r="BD60" s="13">
        <v>0</v>
      </c>
      <c r="BE60" s="13">
        <v>278.29756089856903</v>
      </c>
      <c r="BF60" s="13">
        <v>375.42295200900475</v>
      </c>
      <c r="BG60" s="13">
        <v>878.32087223059204</v>
      </c>
      <c r="BH60" s="13">
        <v>6363.3295014430068</v>
      </c>
      <c r="BI60" s="13">
        <v>11429.789244821706</v>
      </c>
      <c r="BJ60" s="13">
        <v>904.36144311519968</v>
      </c>
      <c r="BK60" s="13">
        <v>422291.61755362147</v>
      </c>
      <c r="BL60" s="13">
        <v>26.826012992804333</v>
      </c>
      <c r="BM60" s="13">
        <v>6363.3295014430068</v>
      </c>
      <c r="BN60" s="13">
        <v>290.57110634616407</v>
      </c>
      <c r="BO60" s="13">
        <v>-19.494862340347979</v>
      </c>
      <c r="BP60" s="13">
        <v>429857.2107551783</v>
      </c>
      <c r="BQ60">
        <v>441287</v>
      </c>
      <c r="BS60" s="13">
        <f t="shared" si="8"/>
        <v>0</v>
      </c>
      <c r="BT60" s="13">
        <f t="shared" si="9"/>
        <v>0</v>
      </c>
      <c r="BU60" s="13">
        <f t="shared" si="10"/>
        <v>0</v>
      </c>
      <c r="BW60" s="13">
        <f>BJ68*1.15</f>
        <v>385116.29522178037</v>
      </c>
      <c r="BX60" s="13"/>
      <c r="BZ60">
        <f t="shared" si="2"/>
        <v>6363.3295014430068</v>
      </c>
      <c r="CB60">
        <f t="shared" si="7"/>
        <v>3.8053391214098076E-3</v>
      </c>
      <c r="CD60">
        <f t="shared" si="3"/>
        <v>7635.9954017316077</v>
      </c>
      <c r="CE60">
        <f t="shared" si="4"/>
        <v>1272.6659002886008</v>
      </c>
      <c r="CF60">
        <v>2466.5771814995378</v>
      </c>
      <c r="CH60">
        <v>11.965564360608855</v>
      </c>
      <c r="CJ60">
        <f t="shared" si="5"/>
        <v>29513.988015641909</v>
      </c>
    </row>
    <row r="61" spans="1:88" x14ac:dyDescent="0.15">
      <c r="A61" s="5"/>
      <c r="B61" s="15" t="s">
        <v>124</v>
      </c>
      <c r="C61" s="14"/>
      <c r="D61" s="13">
        <v>86913.212144139849</v>
      </c>
      <c r="E61" s="13">
        <v>44576.817500492638</v>
      </c>
      <c r="F61" s="13">
        <v>17277.050210811227</v>
      </c>
      <c r="G61" s="13">
        <v>7992.9161792973673</v>
      </c>
      <c r="H61" s="13">
        <v>4470.8531301935964</v>
      </c>
      <c r="I61" s="13">
        <v>44012.409072319031</v>
      </c>
      <c r="J61" s="13">
        <v>1488.7155786526669</v>
      </c>
      <c r="K61" s="13">
        <v>10980.128438695572</v>
      </c>
      <c r="L61" s="13">
        <v>14824.623672205264</v>
      </c>
      <c r="M61" s="13">
        <v>6272.7914660489805</v>
      </c>
      <c r="N61" s="13">
        <v>5752.8146682976339</v>
      </c>
      <c r="O61" s="13">
        <v>8523.4261184707066</v>
      </c>
      <c r="P61" s="13">
        <v>13276.239544952612</v>
      </c>
      <c r="Q61" s="13">
        <v>16679.270145113973</v>
      </c>
      <c r="R61" s="13">
        <v>4525.4113412353454</v>
      </c>
      <c r="S61" s="13">
        <v>7629.3782667375554</v>
      </c>
      <c r="T61" s="13">
        <v>1818.7807628243499</v>
      </c>
      <c r="U61" s="13">
        <v>11472.9780488621</v>
      </c>
      <c r="V61" s="13">
        <v>1898.6600613100038</v>
      </c>
      <c r="W61" s="13">
        <v>5203.3624531065834</v>
      </c>
      <c r="X61" s="13">
        <v>2854.4344719122842</v>
      </c>
      <c r="Y61" s="13">
        <v>2646.9106487557674</v>
      </c>
      <c r="Z61" s="13">
        <v>12680.89062726566</v>
      </c>
      <c r="AA61" s="13">
        <v>2022.4589159766651</v>
      </c>
      <c r="AB61" s="13">
        <v>10476.853684177258</v>
      </c>
      <c r="AC61" s="13">
        <v>13191.392910124512</v>
      </c>
      <c r="AD61" s="13">
        <v>5226.0497191042559</v>
      </c>
      <c r="AE61" s="13">
        <v>19764.92867832139</v>
      </c>
      <c r="AF61" s="13">
        <v>18341.973626287825</v>
      </c>
      <c r="AG61" s="13">
        <v>2374.5541370310193</v>
      </c>
      <c r="AH61" s="13">
        <v>2188.4553243778837</v>
      </c>
      <c r="AI61" s="13">
        <v>9037.5450241856615</v>
      </c>
      <c r="AJ61" s="13">
        <v>3273.4464169526436</v>
      </c>
      <c r="AK61" s="13">
        <v>5436.5401907711512</v>
      </c>
      <c r="AL61" s="13">
        <v>7007.7097088425462</v>
      </c>
      <c r="AM61" s="13">
        <v>2197.2195141674815</v>
      </c>
      <c r="AN61" s="13">
        <v>12741.552412803343</v>
      </c>
      <c r="AO61" s="13">
        <v>5508.2264203732138</v>
      </c>
      <c r="AP61" s="13">
        <v>13582.581761853948</v>
      </c>
      <c r="AQ61" s="13">
        <v>50777.998107532301</v>
      </c>
      <c r="AR61" s="13">
        <v>106360.21899736392</v>
      </c>
      <c r="AS61" s="13">
        <v>241591.91404701793</v>
      </c>
      <c r="AT61" s="13">
        <v>97408.098081134434</v>
      </c>
      <c r="AU61" s="13">
        <v>65921.684810251289</v>
      </c>
      <c r="AV61" s="13">
        <v>124431.44891266761</v>
      </c>
      <c r="AW61" s="13">
        <v>126734.31598261454</v>
      </c>
      <c r="AX61" s="13">
        <v>24237.460300935822</v>
      </c>
      <c r="AY61" s="13">
        <v>40851.328351508208</v>
      </c>
      <c r="AZ61" s="13">
        <v>100704.06597146054</v>
      </c>
      <c r="BA61" s="13">
        <v>27207.793744260322</v>
      </c>
      <c r="BB61" s="13">
        <v>44446.494965812883</v>
      </c>
      <c r="BC61" s="13">
        <v>51710.036603819884</v>
      </c>
      <c r="BD61" s="13">
        <v>34814</v>
      </c>
      <c r="BE61" s="13">
        <v>90814.276898881246</v>
      </c>
      <c r="BF61" s="13">
        <v>47135.98833195147</v>
      </c>
      <c r="BG61" s="13">
        <v>199231.31289573581</v>
      </c>
      <c r="BH61" s="13">
        <v>0</v>
      </c>
      <c r="BI61" s="13"/>
      <c r="BJ61" s="13"/>
      <c r="BK61" s="13"/>
      <c r="BL61" s="13"/>
      <c r="BM61" s="13"/>
      <c r="BN61" s="13"/>
      <c r="BO61" s="13"/>
      <c r="BP61" s="13"/>
      <c r="BS61" s="13"/>
      <c r="BT61" s="13"/>
      <c r="BU61" s="13"/>
      <c r="BW61" s="13"/>
      <c r="BX61" s="13"/>
    </row>
    <row r="62" spans="1:88" x14ac:dyDescent="0.15">
      <c r="A62" s="5"/>
      <c r="B62" s="16" t="s">
        <v>125</v>
      </c>
      <c r="C62" s="14">
        <f t="shared" si="6"/>
        <v>1</v>
      </c>
      <c r="D62" s="17">
        <v>25957</v>
      </c>
      <c r="E62" s="17">
        <v>18682</v>
      </c>
      <c r="F62" s="17">
        <v>8619</v>
      </c>
      <c r="G62" s="17">
        <v>1847</v>
      </c>
      <c r="H62" s="17">
        <v>2441</v>
      </c>
      <c r="I62" s="17">
        <v>31460</v>
      </c>
      <c r="J62" s="17">
        <v>920</v>
      </c>
      <c r="K62" s="17">
        <v>5800</v>
      </c>
      <c r="L62" s="17">
        <v>8448</v>
      </c>
      <c r="M62" s="17">
        <v>5403</v>
      </c>
      <c r="N62" s="17">
        <v>3617</v>
      </c>
      <c r="O62" s="17">
        <v>5761</v>
      </c>
      <c r="P62" s="17">
        <v>6603</v>
      </c>
      <c r="Q62" s="17">
        <v>3008</v>
      </c>
      <c r="R62" s="17">
        <v>2048</v>
      </c>
      <c r="S62" s="17">
        <v>4296</v>
      </c>
      <c r="T62" s="17">
        <v>1410</v>
      </c>
      <c r="U62" s="17">
        <v>5608</v>
      </c>
      <c r="V62" s="17">
        <v>1452</v>
      </c>
      <c r="W62" s="17">
        <v>2565</v>
      </c>
      <c r="X62" s="17">
        <v>1596</v>
      </c>
      <c r="Y62" s="17">
        <v>1743</v>
      </c>
      <c r="Z62" s="17">
        <v>8871</v>
      </c>
      <c r="AA62" s="17">
        <v>824</v>
      </c>
      <c r="AB62" s="17">
        <v>7067</v>
      </c>
      <c r="AC62" s="17">
        <v>6149</v>
      </c>
      <c r="AD62" s="17">
        <v>3411</v>
      </c>
      <c r="AE62" s="17">
        <v>11133</v>
      </c>
      <c r="AF62" s="17">
        <v>14915</v>
      </c>
      <c r="AG62" s="17">
        <v>1668</v>
      </c>
      <c r="AH62" s="17">
        <v>1756</v>
      </c>
      <c r="AI62" s="17">
        <v>6689</v>
      </c>
      <c r="AJ62" s="17">
        <v>2688</v>
      </c>
      <c r="AK62" s="17">
        <v>2493</v>
      </c>
      <c r="AL62" s="17">
        <v>6812</v>
      </c>
      <c r="AM62" s="17">
        <v>1961</v>
      </c>
      <c r="AN62" s="17">
        <v>10340</v>
      </c>
      <c r="AO62" s="17">
        <v>4275</v>
      </c>
      <c r="AP62" s="17">
        <v>6565</v>
      </c>
      <c r="AQ62" s="17">
        <v>17198</v>
      </c>
      <c r="AR62" s="17">
        <v>50107</v>
      </c>
      <c r="AS62" s="17">
        <v>123282</v>
      </c>
      <c r="AT62" s="17">
        <v>52592</v>
      </c>
      <c r="AU62" s="17">
        <v>30569</v>
      </c>
      <c r="AV62" s="17">
        <v>57965</v>
      </c>
      <c r="AW62" s="17">
        <v>7559</v>
      </c>
      <c r="AX62" s="17">
        <v>8208</v>
      </c>
      <c r="AY62" s="17">
        <v>19035</v>
      </c>
      <c r="AZ62" s="17">
        <v>67354</v>
      </c>
      <c r="BA62" s="17">
        <v>24701</v>
      </c>
      <c r="BB62" s="17">
        <v>27583</v>
      </c>
      <c r="BC62" s="17">
        <v>33325</v>
      </c>
      <c r="BD62" s="17">
        <v>34814</v>
      </c>
      <c r="BE62" s="17">
        <v>88007</v>
      </c>
      <c r="BF62" s="17">
        <v>45816</v>
      </c>
      <c r="BG62" s="17">
        <v>179079</v>
      </c>
      <c r="BH62" s="13"/>
      <c r="BI62" s="13"/>
      <c r="BJ62" s="13"/>
      <c r="BK62" s="13"/>
      <c r="BL62" s="13"/>
      <c r="BM62" s="13"/>
      <c r="BN62" s="13"/>
      <c r="BO62" s="13"/>
      <c r="BP62" s="13"/>
      <c r="BS62" s="13"/>
      <c r="BT62" s="13"/>
      <c r="BU62" s="13"/>
      <c r="BW62" s="13"/>
      <c r="BX62" s="13"/>
      <c r="BZ62">
        <f>SUM(BZ5:BZ61)</f>
        <v>1672210.8853955469</v>
      </c>
      <c r="CD62">
        <f>SUM(CD5:CD60)</f>
        <v>2006653.0624746557</v>
      </c>
      <c r="CE62">
        <f t="shared" ref="CE62:CF62" si="11">SUM(CE5:CE60)</f>
        <v>334442.17707910936</v>
      </c>
      <c r="CF62">
        <f t="shared" si="11"/>
        <v>573315.10184920102</v>
      </c>
      <c r="CJ62">
        <f t="shared" ref="CJ62" si="12">SUM(CJ5:CJ60)</f>
        <v>11086003.182374002</v>
      </c>
    </row>
    <row r="63" spans="1:88" x14ac:dyDescent="0.15">
      <c r="A63" s="5"/>
      <c r="B63" s="16" t="s">
        <v>126</v>
      </c>
      <c r="C63" s="14">
        <f t="shared" si="6"/>
        <v>2</v>
      </c>
      <c r="D63" s="17">
        <v>45593</v>
      </c>
      <c r="E63" s="17">
        <v>23510</v>
      </c>
      <c r="F63" s="17">
        <v>0</v>
      </c>
      <c r="G63" s="17">
        <v>0</v>
      </c>
      <c r="H63" s="17">
        <v>249</v>
      </c>
      <c r="I63" s="17">
        <v>2063</v>
      </c>
      <c r="J63" s="17">
        <v>0</v>
      </c>
      <c r="K63" s="17">
        <v>2396</v>
      </c>
      <c r="L63" s="17">
        <v>5195</v>
      </c>
      <c r="M63" s="17">
        <v>229</v>
      </c>
      <c r="N63" s="17">
        <v>648</v>
      </c>
      <c r="O63" s="17">
        <v>63</v>
      </c>
      <c r="P63" s="17">
        <v>1579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41</v>
      </c>
      <c r="X63" s="17">
        <v>0</v>
      </c>
      <c r="Y63" s="17">
        <v>39</v>
      </c>
      <c r="Z63" s="17">
        <v>184</v>
      </c>
      <c r="AA63" s="17">
        <v>0</v>
      </c>
      <c r="AB63" s="17">
        <v>339</v>
      </c>
      <c r="AC63" s="17">
        <v>0</v>
      </c>
      <c r="AD63" s="17">
        <v>0</v>
      </c>
      <c r="AE63" s="17">
        <v>1871</v>
      </c>
      <c r="AF63" s="17">
        <v>263</v>
      </c>
      <c r="AG63" s="17">
        <v>0</v>
      </c>
      <c r="AH63" s="17">
        <v>0</v>
      </c>
      <c r="AI63" s="17">
        <v>70</v>
      </c>
      <c r="AJ63" s="17">
        <v>2</v>
      </c>
      <c r="AK63" s="17">
        <v>524</v>
      </c>
      <c r="AL63" s="17">
        <v>0</v>
      </c>
      <c r="AM63" s="17">
        <v>0</v>
      </c>
      <c r="AN63" s="17">
        <v>12</v>
      </c>
      <c r="AO63" s="17">
        <v>110</v>
      </c>
      <c r="AP63" s="17">
        <v>2763</v>
      </c>
      <c r="AQ63" s="17">
        <v>0</v>
      </c>
      <c r="AR63" s="17">
        <v>26831</v>
      </c>
      <c r="AS63" s="17">
        <v>48753</v>
      </c>
      <c r="AT63" s="17">
        <v>21554</v>
      </c>
      <c r="AU63" s="17">
        <v>11464</v>
      </c>
      <c r="AV63" s="17">
        <v>1192</v>
      </c>
      <c r="AW63" s="17">
        <v>2566</v>
      </c>
      <c r="AX63" s="17">
        <v>11606</v>
      </c>
      <c r="AY63" s="17">
        <v>11258</v>
      </c>
      <c r="AZ63" s="17">
        <v>10784</v>
      </c>
      <c r="BA63" s="17">
        <v>2259</v>
      </c>
      <c r="BB63" s="17">
        <v>11492</v>
      </c>
      <c r="BC63" s="17">
        <v>12922</v>
      </c>
      <c r="BD63" s="17">
        <v>0</v>
      </c>
      <c r="BE63" s="17">
        <v>0</v>
      </c>
      <c r="BF63" s="17">
        <v>0</v>
      </c>
      <c r="BG63" s="17">
        <v>0</v>
      </c>
      <c r="BH63" s="13"/>
      <c r="BI63" s="13"/>
      <c r="BJ63" s="13"/>
      <c r="BK63" s="13"/>
      <c r="BL63" s="13"/>
      <c r="BM63" s="13"/>
      <c r="BN63" s="13"/>
      <c r="BO63" s="13"/>
      <c r="BP63" s="13"/>
      <c r="BS63" s="13"/>
      <c r="BT63" s="13"/>
      <c r="BU63" s="13"/>
      <c r="BW63" s="13"/>
      <c r="BX63" s="13"/>
      <c r="CA63">
        <f>1.2*BZ62</f>
        <v>2006653.0624746562</v>
      </c>
      <c r="CF63" s="29">
        <f>CF62/BQ91</f>
        <v>0.10460539949784181</v>
      </c>
      <c r="CJ63" s="29">
        <f>CJ62/BQ92</f>
        <v>0.1147059633330067</v>
      </c>
    </row>
    <row r="64" spans="1:88" x14ac:dyDescent="0.15">
      <c r="A64" s="5"/>
      <c r="B64" t="s">
        <v>127</v>
      </c>
      <c r="C64" s="14"/>
      <c r="D64" s="13">
        <f>SUM(D62:D63)</f>
        <v>71550</v>
      </c>
      <c r="E64" s="13">
        <f t="shared" ref="E64:BG64" si="13">SUM(E62:E63)</f>
        <v>42192</v>
      </c>
      <c r="F64" s="13">
        <f t="shared" si="13"/>
        <v>8619</v>
      </c>
      <c r="G64" s="13">
        <f t="shared" si="13"/>
        <v>1847</v>
      </c>
      <c r="H64" s="13">
        <f t="shared" si="13"/>
        <v>2690</v>
      </c>
      <c r="I64" s="13">
        <f t="shared" si="13"/>
        <v>33523</v>
      </c>
      <c r="J64" s="13">
        <f t="shared" si="13"/>
        <v>920</v>
      </c>
      <c r="K64" s="13">
        <f t="shared" si="13"/>
        <v>8196</v>
      </c>
      <c r="L64" s="13">
        <f t="shared" si="13"/>
        <v>13643</v>
      </c>
      <c r="M64" s="13">
        <f t="shared" si="13"/>
        <v>5632</v>
      </c>
      <c r="N64" s="13">
        <f t="shared" si="13"/>
        <v>4265</v>
      </c>
      <c r="O64" s="13">
        <f t="shared" si="13"/>
        <v>5824</v>
      </c>
      <c r="P64" s="13">
        <f t="shared" si="13"/>
        <v>8182</v>
      </c>
      <c r="Q64" s="13">
        <f t="shared" si="13"/>
        <v>3008</v>
      </c>
      <c r="R64" s="13">
        <f t="shared" si="13"/>
        <v>2048</v>
      </c>
      <c r="S64" s="13">
        <f t="shared" si="13"/>
        <v>4296</v>
      </c>
      <c r="T64" s="13">
        <f t="shared" si="13"/>
        <v>1410</v>
      </c>
      <c r="U64" s="13">
        <f t="shared" si="13"/>
        <v>5608</v>
      </c>
      <c r="V64" s="13">
        <f t="shared" si="13"/>
        <v>1452</v>
      </c>
      <c r="W64" s="13">
        <f t="shared" si="13"/>
        <v>2606</v>
      </c>
      <c r="X64" s="13">
        <f t="shared" si="13"/>
        <v>1596</v>
      </c>
      <c r="Y64" s="13">
        <f t="shared" si="13"/>
        <v>1782</v>
      </c>
      <c r="Z64" s="13">
        <f t="shared" si="13"/>
        <v>9055</v>
      </c>
      <c r="AA64" s="13">
        <f t="shared" si="13"/>
        <v>824</v>
      </c>
      <c r="AB64" s="13">
        <f t="shared" si="13"/>
        <v>7406</v>
      </c>
      <c r="AC64" s="13">
        <f t="shared" si="13"/>
        <v>6149</v>
      </c>
      <c r="AD64" s="13">
        <f t="shared" si="13"/>
        <v>3411</v>
      </c>
      <c r="AE64" s="13">
        <f t="shared" si="13"/>
        <v>13004</v>
      </c>
      <c r="AF64" s="13">
        <f t="shared" si="13"/>
        <v>15178</v>
      </c>
      <c r="AG64" s="13">
        <f t="shared" si="13"/>
        <v>1668</v>
      </c>
      <c r="AH64" s="13">
        <f t="shared" si="13"/>
        <v>1756</v>
      </c>
      <c r="AI64" s="13">
        <f t="shared" si="13"/>
        <v>6759</v>
      </c>
      <c r="AJ64" s="13">
        <f t="shared" si="13"/>
        <v>2690</v>
      </c>
      <c r="AK64" s="13">
        <f t="shared" si="13"/>
        <v>3017</v>
      </c>
      <c r="AL64" s="13">
        <f t="shared" si="13"/>
        <v>6812</v>
      </c>
      <c r="AM64" s="13">
        <f t="shared" si="13"/>
        <v>1961</v>
      </c>
      <c r="AN64" s="13">
        <f t="shared" si="13"/>
        <v>10352</v>
      </c>
      <c r="AO64" s="13">
        <f t="shared" si="13"/>
        <v>4385</v>
      </c>
      <c r="AP64" s="13">
        <f t="shared" si="13"/>
        <v>9328</v>
      </c>
      <c r="AQ64" s="13">
        <f t="shared" si="13"/>
        <v>17198</v>
      </c>
      <c r="AR64" s="13">
        <f t="shared" si="13"/>
        <v>76938</v>
      </c>
      <c r="AS64" s="13">
        <f t="shared" si="13"/>
        <v>172035</v>
      </c>
      <c r="AT64" s="13">
        <f t="shared" si="13"/>
        <v>74146</v>
      </c>
      <c r="AU64" s="13">
        <f t="shared" si="13"/>
        <v>42033</v>
      </c>
      <c r="AV64" s="13">
        <f t="shared" si="13"/>
        <v>59157</v>
      </c>
      <c r="AW64" s="13">
        <f t="shared" si="13"/>
        <v>10125</v>
      </c>
      <c r="AX64" s="13">
        <f t="shared" si="13"/>
        <v>19814</v>
      </c>
      <c r="AY64" s="13">
        <f t="shared" si="13"/>
        <v>30293</v>
      </c>
      <c r="AZ64" s="13">
        <f t="shared" si="13"/>
        <v>78138</v>
      </c>
      <c r="BA64" s="13">
        <f t="shared" si="13"/>
        <v>26960</v>
      </c>
      <c r="BB64" s="13">
        <f t="shared" si="13"/>
        <v>39075</v>
      </c>
      <c r="BC64" s="13">
        <f t="shared" si="13"/>
        <v>46247</v>
      </c>
      <c r="BD64" s="13">
        <f t="shared" si="13"/>
        <v>34814</v>
      </c>
      <c r="BE64" s="13">
        <f t="shared" si="13"/>
        <v>88007</v>
      </c>
      <c r="BF64" s="13">
        <f t="shared" si="13"/>
        <v>45816</v>
      </c>
      <c r="BG64" s="13">
        <f t="shared" si="13"/>
        <v>179079</v>
      </c>
      <c r="BH64" s="13"/>
      <c r="BI64" s="13">
        <f>SUM(D64:BG64)</f>
        <v>1374519</v>
      </c>
      <c r="BJ64" s="13"/>
      <c r="BK64" s="13"/>
      <c r="BL64" s="13"/>
      <c r="BM64" s="13"/>
      <c r="BN64" s="13"/>
      <c r="BO64" s="13"/>
      <c r="BP64" s="13"/>
      <c r="BS64" s="13"/>
      <c r="BT64" s="13"/>
      <c r="BU64" s="13"/>
      <c r="BW64" s="13"/>
      <c r="BX64" s="13"/>
      <c r="CA64">
        <f>CA63-BZ62</f>
        <v>334442.17707910924</v>
      </c>
    </row>
    <row r="65" spans="1:76" x14ac:dyDescent="0.15">
      <c r="A65" s="5"/>
      <c r="C65" s="14"/>
      <c r="D65" s="13">
        <f>(D86/$BQ$86)*$BI$65</f>
        <v>15363.21214413985</v>
      </c>
      <c r="E65" s="13">
        <f t="shared" ref="E65:BG65" si="14">(E86/$BQ$86)*$BI$65</f>
        <v>2384.8175004926356</v>
      </c>
      <c r="F65" s="13">
        <f t="shared" si="14"/>
        <v>8658.0502108112287</v>
      </c>
      <c r="G65" s="13">
        <f t="shared" si="14"/>
        <v>6145.9161792973673</v>
      </c>
      <c r="H65" s="13">
        <f t="shared" si="14"/>
        <v>1780.8531301935961</v>
      </c>
      <c r="I65" s="13">
        <f t="shared" si="14"/>
        <v>10489.409072319029</v>
      </c>
      <c r="J65" s="13">
        <f t="shared" si="14"/>
        <v>568.71557865266686</v>
      </c>
      <c r="K65" s="13">
        <f t="shared" si="14"/>
        <v>2784.1284386955722</v>
      </c>
      <c r="L65" s="13">
        <f t="shared" si="14"/>
        <v>1181.6236722052636</v>
      </c>
      <c r="M65" s="13">
        <f t="shared" si="14"/>
        <v>640.79146604898085</v>
      </c>
      <c r="N65" s="13">
        <f t="shared" si="14"/>
        <v>1487.8146682976337</v>
      </c>
      <c r="O65" s="13">
        <f t="shared" si="14"/>
        <v>2699.4261184707066</v>
      </c>
      <c r="P65" s="13">
        <f t="shared" si="14"/>
        <v>5094.2395449526121</v>
      </c>
      <c r="Q65" s="13">
        <f t="shared" si="14"/>
        <v>13671.270145113971</v>
      </c>
      <c r="R65" s="13">
        <f t="shared" si="14"/>
        <v>2477.4113412353454</v>
      </c>
      <c r="S65" s="13">
        <f t="shared" si="14"/>
        <v>3333.3782667375554</v>
      </c>
      <c r="T65" s="13">
        <f t="shared" si="14"/>
        <v>408.78076282434984</v>
      </c>
      <c r="U65" s="13">
        <f t="shared" si="14"/>
        <v>5864.9780488621</v>
      </c>
      <c r="V65" s="13">
        <f t="shared" si="14"/>
        <v>446.66006131000381</v>
      </c>
      <c r="W65" s="13">
        <f t="shared" si="14"/>
        <v>2597.362453106583</v>
      </c>
      <c r="X65" s="13">
        <f t="shared" si="14"/>
        <v>1258.4344719122842</v>
      </c>
      <c r="Y65" s="13">
        <f t="shared" si="14"/>
        <v>864.91064875576717</v>
      </c>
      <c r="Z65" s="13">
        <f t="shared" si="14"/>
        <v>3625.8906272656614</v>
      </c>
      <c r="AA65" s="13">
        <f t="shared" si="14"/>
        <v>1198.4589159766651</v>
      </c>
      <c r="AB65" s="13">
        <f t="shared" si="14"/>
        <v>3070.8536841772589</v>
      </c>
      <c r="AC65" s="13">
        <f t="shared" si="14"/>
        <v>7042.392910124513</v>
      </c>
      <c r="AD65" s="13">
        <f t="shared" si="14"/>
        <v>1815.0497191042559</v>
      </c>
      <c r="AE65" s="13">
        <f t="shared" si="14"/>
        <v>6760.9286783213902</v>
      </c>
      <c r="AF65" s="13">
        <f t="shared" si="14"/>
        <v>3163.9736262878246</v>
      </c>
      <c r="AG65" s="13">
        <f t="shared" si="14"/>
        <v>706.55413703101908</v>
      </c>
      <c r="AH65" s="13">
        <f t="shared" si="14"/>
        <v>432.45532437788358</v>
      </c>
      <c r="AI65" s="13">
        <f t="shared" si="14"/>
        <v>2278.5450241856615</v>
      </c>
      <c r="AJ65" s="13">
        <f t="shared" si="14"/>
        <v>583.4464169526434</v>
      </c>
      <c r="AK65" s="13">
        <f t="shared" si="14"/>
        <v>2419.5401907711516</v>
      </c>
      <c r="AL65" s="13">
        <f t="shared" si="14"/>
        <v>195.70970884254587</v>
      </c>
      <c r="AM65" s="13">
        <f t="shared" si="14"/>
        <v>236.21951416748144</v>
      </c>
      <c r="AN65" s="13">
        <f t="shared" si="14"/>
        <v>2389.5524128033426</v>
      </c>
      <c r="AO65" s="13">
        <f t="shared" si="14"/>
        <v>1123.2264203732134</v>
      </c>
      <c r="AP65" s="13">
        <f t="shared" si="14"/>
        <v>4254.5817618539477</v>
      </c>
      <c r="AQ65" s="13">
        <f t="shared" si="14"/>
        <v>33579.998107532301</v>
      </c>
      <c r="AR65" s="13">
        <f t="shared" si="14"/>
        <v>29422.218997363918</v>
      </c>
      <c r="AS65" s="13">
        <f t="shared" si="14"/>
        <v>69556.914047017941</v>
      </c>
      <c r="AT65" s="13">
        <f t="shared" si="14"/>
        <v>23262.098081134431</v>
      </c>
      <c r="AU65" s="13">
        <f t="shared" si="14"/>
        <v>23888.684810251289</v>
      </c>
      <c r="AV65" s="13">
        <f t="shared" si="14"/>
        <v>65274.448912667613</v>
      </c>
      <c r="AW65" s="13">
        <f t="shared" si="14"/>
        <v>116609.31598261454</v>
      </c>
      <c r="AX65" s="13">
        <f t="shared" si="14"/>
        <v>4423.4603009358216</v>
      </c>
      <c r="AY65" s="13">
        <f t="shared" si="14"/>
        <v>10558.328351508206</v>
      </c>
      <c r="AZ65" s="13">
        <f t="shared" si="14"/>
        <v>22566.065971460535</v>
      </c>
      <c r="BA65" s="13">
        <f t="shared" si="14"/>
        <v>247.79374426032018</v>
      </c>
      <c r="BB65" s="13">
        <f t="shared" si="14"/>
        <v>5371.4949658128853</v>
      </c>
      <c r="BC65" s="13">
        <f t="shared" si="14"/>
        <v>5463.0366038198827</v>
      </c>
      <c r="BD65" s="13">
        <f t="shared" si="14"/>
        <v>0</v>
      </c>
      <c r="BE65" s="13">
        <f t="shared" si="14"/>
        <v>2807.2768988812495</v>
      </c>
      <c r="BF65" s="13">
        <f t="shared" si="14"/>
        <v>1319.988331951472</v>
      </c>
      <c r="BG65" s="13">
        <f t="shared" si="14"/>
        <v>20152.312895735806</v>
      </c>
      <c r="BH65" s="13"/>
      <c r="BI65" s="13">
        <f>BM77-BI64</f>
        <v>566002.99999999977</v>
      </c>
      <c r="BJ65" s="13"/>
      <c r="BK65" s="13"/>
      <c r="BL65" s="13"/>
      <c r="BM65" s="13"/>
      <c r="BN65" s="13"/>
      <c r="BO65" s="13"/>
      <c r="BP65" s="13"/>
      <c r="BS65" s="13"/>
      <c r="BT65" s="13"/>
      <c r="BU65" s="13"/>
      <c r="BW65" s="13"/>
      <c r="BX65" s="13"/>
    </row>
    <row r="66" spans="1:76" x14ac:dyDescent="0.15">
      <c r="A66" s="5"/>
      <c r="C66" s="14"/>
      <c r="D66" s="13">
        <f>D64+D65</f>
        <v>86913.212144139849</v>
      </c>
      <c r="E66" s="13">
        <f t="shared" ref="E66:BG66" si="15">E64+E65</f>
        <v>44576.817500492638</v>
      </c>
      <c r="F66" s="13">
        <f t="shared" si="15"/>
        <v>17277.050210811227</v>
      </c>
      <c r="G66" s="13">
        <f t="shared" si="15"/>
        <v>7992.9161792973673</v>
      </c>
      <c r="H66" s="13">
        <f t="shared" si="15"/>
        <v>4470.8531301935964</v>
      </c>
      <c r="I66" s="13">
        <f t="shared" si="15"/>
        <v>44012.409072319031</v>
      </c>
      <c r="J66" s="13">
        <f t="shared" si="15"/>
        <v>1488.7155786526669</v>
      </c>
      <c r="K66" s="13">
        <f t="shared" si="15"/>
        <v>10980.128438695572</v>
      </c>
      <c r="L66" s="13">
        <f t="shared" si="15"/>
        <v>14824.623672205264</v>
      </c>
      <c r="M66" s="13">
        <f t="shared" si="15"/>
        <v>6272.7914660489805</v>
      </c>
      <c r="N66" s="13">
        <f t="shared" si="15"/>
        <v>5752.8146682976339</v>
      </c>
      <c r="O66" s="13">
        <f t="shared" si="15"/>
        <v>8523.4261184707066</v>
      </c>
      <c r="P66" s="13">
        <f t="shared" si="15"/>
        <v>13276.239544952612</v>
      </c>
      <c r="Q66" s="13">
        <f t="shared" si="15"/>
        <v>16679.270145113973</v>
      </c>
      <c r="R66" s="13">
        <f t="shared" si="15"/>
        <v>4525.4113412353454</v>
      </c>
      <c r="S66" s="13">
        <f t="shared" si="15"/>
        <v>7629.3782667375554</v>
      </c>
      <c r="T66" s="13">
        <f t="shared" si="15"/>
        <v>1818.7807628243499</v>
      </c>
      <c r="U66" s="13">
        <f t="shared" si="15"/>
        <v>11472.9780488621</v>
      </c>
      <c r="V66" s="13">
        <f t="shared" si="15"/>
        <v>1898.6600613100038</v>
      </c>
      <c r="W66" s="13">
        <f t="shared" si="15"/>
        <v>5203.3624531065834</v>
      </c>
      <c r="X66" s="13">
        <f t="shared" si="15"/>
        <v>2854.4344719122842</v>
      </c>
      <c r="Y66" s="13">
        <f t="shared" si="15"/>
        <v>2646.9106487557674</v>
      </c>
      <c r="Z66" s="13">
        <f t="shared" si="15"/>
        <v>12680.89062726566</v>
      </c>
      <c r="AA66" s="13">
        <f t="shared" si="15"/>
        <v>2022.4589159766651</v>
      </c>
      <c r="AB66" s="13">
        <f t="shared" si="15"/>
        <v>10476.853684177258</v>
      </c>
      <c r="AC66" s="13">
        <f t="shared" si="15"/>
        <v>13191.392910124512</v>
      </c>
      <c r="AD66" s="13">
        <f t="shared" si="15"/>
        <v>5226.0497191042559</v>
      </c>
      <c r="AE66" s="13">
        <f t="shared" si="15"/>
        <v>19764.92867832139</v>
      </c>
      <c r="AF66" s="13">
        <f t="shared" si="15"/>
        <v>18341.973626287825</v>
      </c>
      <c r="AG66" s="13">
        <f t="shared" si="15"/>
        <v>2374.5541370310193</v>
      </c>
      <c r="AH66" s="13">
        <f t="shared" si="15"/>
        <v>2188.4553243778837</v>
      </c>
      <c r="AI66" s="13">
        <f t="shared" si="15"/>
        <v>9037.5450241856615</v>
      </c>
      <c r="AJ66" s="13">
        <f t="shared" si="15"/>
        <v>3273.4464169526436</v>
      </c>
      <c r="AK66" s="13">
        <f t="shared" si="15"/>
        <v>5436.5401907711512</v>
      </c>
      <c r="AL66" s="13">
        <f t="shared" si="15"/>
        <v>7007.7097088425462</v>
      </c>
      <c r="AM66" s="13">
        <f t="shared" si="15"/>
        <v>2197.2195141674815</v>
      </c>
      <c r="AN66" s="13">
        <f t="shared" si="15"/>
        <v>12741.552412803343</v>
      </c>
      <c r="AO66" s="13">
        <f t="shared" si="15"/>
        <v>5508.2264203732138</v>
      </c>
      <c r="AP66" s="13">
        <f t="shared" si="15"/>
        <v>13582.581761853948</v>
      </c>
      <c r="AQ66" s="13">
        <f t="shared" si="15"/>
        <v>50777.998107532301</v>
      </c>
      <c r="AR66" s="13">
        <f t="shared" si="15"/>
        <v>106360.21899736392</v>
      </c>
      <c r="AS66" s="13">
        <f t="shared" si="15"/>
        <v>241591.91404701793</v>
      </c>
      <c r="AT66" s="13">
        <f t="shared" si="15"/>
        <v>97408.098081134434</v>
      </c>
      <c r="AU66" s="13">
        <f t="shared" si="15"/>
        <v>65921.684810251289</v>
      </c>
      <c r="AV66" s="13">
        <f t="shared" si="15"/>
        <v>124431.44891266761</v>
      </c>
      <c r="AW66" s="13">
        <f t="shared" si="15"/>
        <v>126734.31598261454</v>
      </c>
      <c r="AX66" s="13">
        <f t="shared" si="15"/>
        <v>24237.460300935822</v>
      </c>
      <c r="AY66" s="13">
        <f t="shared" si="15"/>
        <v>40851.328351508208</v>
      </c>
      <c r="AZ66" s="13">
        <f t="shared" si="15"/>
        <v>100704.06597146054</v>
      </c>
      <c r="BA66" s="13">
        <f t="shared" si="15"/>
        <v>27207.793744260322</v>
      </c>
      <c r="BB66" s="13">
        <f t="shared" si="15"/>
        <v>44446.494965812883</v>
      </c>
      <c r="BC66" s="13">
        <f t="shared" si="15"/>
        <v>51710.036603819884</v>
      </c>
      <c r="BD66" s="13">
        <f t="shared" si="15"/>
        <v>34814</v>
      </c>
      <c r="BE66" s="13">
        <f t="shared" si="15"/>
        <v>90814.276898881246</v>
      </c>
      <c r="BF66" s="13">
        <f t="shared" si="15"/>
        <v>47135.98833195147</v>
      </c>
      <c r="BG66" s="13">
        <f t="shared" si="15"/>
        <v>199231.31289573581</v>
      </c>
      <c r="BH66" s="13"/>
      <c r="BI66" s="13"/>
      <c r="BJ66" s="13"/>
      <c r="BK66" s="13"/>
      <c r="BL66" s="13"/>
      <c r="BM66" s="13"/>
      <c r="BN66" s="13"/>
      <c r="BO66" s="13"/>
      <c r="BP66" s="13"/>
      <c r="BS66" s="13"/>
      <c r="BT66" s="13"/>
      <c r="BU66" s="13"/>
      <c r="BW66" s="13"/>
      <c r="BX66" s="13"/>
    </row>
    <row r="67" spans="1:76" x14ac:dyDescent="0.15">
      <c r="A67" s="5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S67" s="13"/>
      <c r="BT67" s="13"/>
      <c r="BU67" s="13"/>
      <c r="BW67" s="13"/>
      <c r="BX67" s="13"/>
    </row>
    <row r="68" spans="1:76" x14ac:dyDescent="0.15">
      <c r="A68" s="18"/>
      <c r="B68" s="19" t="s">
        <v>128</v>
      </c>
      <c r="C68" s="14">
        <f>C60+1</f>
        <v>57</v>
      </c>
      <c r="D68" s="13">
        <v>58524.053016161983</v>
      </c>
      <c r="E68" s="13">
        <v>43932.165409890855</v>
      </c>
      <c r="F68" s="13">
        <v>44170.697832024656</v>
      </c>
      <c r="G68" s="13">
        <v>12983.287072965562</v>
      </c>
      <c r="H68" s="13">
        <v>10122.733219283078</v>
      </c>
      <c r="I68" s="13">
        <v>267914.65858900931</v>
      </c>
      <c r="J68" s="13">
        <v>7980.8002293004056</v>
      </c>
      <c r="K68" s="13">
        <v>21067.749718309711</v>
      </c>
      <c r="L68" s="13">
        <v>20186.379953387976</v>
      </c>
      <c r="M68" s="13">
        <v>13262.35954749214</v>
      </c>
      <c r="N68" s="13">
        <v>10090.159707114331</v>
      </c>
      <c r="O68" s="13">
        <v>26885.294378005881</v>
      </c>
      <c r="P68" s="13">
        <v>15982.443884058248</v>
      </c>
      <c r="Q68" s="13">
        <v>91100.503753693294</v>
      </c>
      <c r="R68" s="13">
        <v>14193.455398924742</v>
      </c>
      <c r="S68" s="13">
        <v>39785.025942510598</v>
      </c>
      <c r="T68" s="13">
        <v>13356.121177816176</v>
      </c>
      <c r="U68" s="13">
        <v>16920.459137708684</v>
      </c>
      <c r="V68" s="13">
        <v>10960.068447027499</v>
      </c>
      <c r="W68" s="13">
        <v>14905.530227688339</v>
      </c>
      <c r="X68" s="13">
        <v>6151.7629952661046</v>
      </c>
      <c r="Y68" s="13">
        <v>8238.3167101940417</v>
      </c>
      <c r="Z68" s="13">
        <v>31383.892164323453</v>
      </c>
      <c r="AA68" s="13">
        <v>6979.6083116721284</v>
      </c>
      <c r="AB68" s="13">
        <v>20518.456024292456</v>
      </c>
      <c r="AC68" s="13">
        <v>37955.457668922696</v>
      </c>
      <c r="AD68" s="13">
        <v>19578.186046409966</v>
      </c>
      <c r="AE68" s="13">
        <v>31056.979828308955</v>
      </c>
      <c r="AF68" s="13">
        <v>47454.112719131896</v>
      </c>
      <c r="AG68" s="13">
        <v>9031.0958322655242</v>
      </c>
      <c r="AH68" s="13">
        <v>11351.199802206707</v>
      </c>
      <c r="AI68" s="13">
        <v>24659.882583079107</v>
      </c>
      <c r="AJ68" s="13">
        <v>17280.637007786754</v>
      </c>
      <c r="AK68" s="13">
        <v>5191.4685547627569</v>
      </c>
      <c r="AL68" s="13">
        <v>64556.683353776702</v>
      </c>
      <c r="AM68" s="13">
        <v>15568.957878050691</v>
      </c>
      <c r="AN68" s="13">
        <v>38770.301409067841</v>
      </c>
      <c r="AO68" s="13">
        <v>19292.391750553099</v>
      </c>
      <c r="AP68" s="13">
        <v>21301.7568605958</v>
      </c>
      <c r="AQ68" s="13">
        <v>68667.449941150146</v>
      </c>
      <c r="AR68" s="13">
        <v>119506.1921326436</v>
      </c>
      <c r="AS68" s="13">
        <v>125938.55303158311</v>
      </c>
      <c r="AT68" s="13">
        <v>116522.60922844517</v>
      </c>
      <c r="AU68" s="13">
        <v>90411.649157600419</v>
      </c>
      <c r="AV68" s="13">
        <v>96024.720176583578</v>
      </c>
      <c r="AW68" s="13">
        <v>18042.94473862353</v>
      </c>
      <c r="AX68" s="13">
        <v>7819.6140450608664</v>
      </c>
      <c r="AY68" s="13">
        <v>56482.648934240504</v>
      </c>
      <c r="AZ68" s="13">
        <v>79183.684693505944</v>
      </c>
      <c r="BA68" s="13">
        <v>14870.235377829078</v>
      </c>
      <c r="BB68" s="13">
        <v>37265.928695041344</v>
      </c>
      <c r="BC68" s="13">
        <v>50332.105118262683</v>
      </c>
      <c r="BD68" s="13">
        <v>0</v>
      </c>
      <c r="BE68" s="13">
        <v>30780.305208609021</v>
      </c>
      <c r="BF68" s="13">
        <v>32214.508582424136</v>
      </c>
      <c r="BG68" s="13">
        <v>134829.5886387268</v>
      </c>
      <c r="BH68" s="13">
        <v>1672210.8853955467</v>
      </c>
      <c r="BI68" s="13">
        <v>2269537.8318433706</v>
      </c>
      <c r="BJ68" s="13">
        <v>334883.73497546121</v>
      </c>
      <c r="BK68" s="13">
        <v>684258.22733132483</v>
      </c>
      <c r="BL68" s="13">
        <v>38318.011665751801</v>
      </c>
      <c r="BM68" s="13">
        <v>1672210.8853955467</v>
      </c>
      <c r="BN68" s="13">
        <v>489853.87269449659</v>
      </c>
      <c r="BO68" s="13">
        <v>-8321.5639059512396</v>
      </c>
      <c r="BP68" s="13">
        <v>3211203.1681566304</v>
      </c>
      <c r="BQ68">
        <v>5480741</v>
      </c>
      <c r="BS68" s="13">
        <f t="shared" si="8"/>
        <v>0</v>
      </c>
      <c r="BT68" s="13">
        <f t="shared" si="9"/>
        <v>0</v>
      </c>
      <c r="BU68" s="13">
        <f t="shared" si="10"/>
        <v>0</v>
      </c>
      <c r="BW68" s="13">
        <f>BW60-BJ68</f>
        <v>50232.560246319161</v>
      </c>
      <c r="BX68" s="13"/>
    </row>
    <row r="69" spans="1:76" x14ac:dyDescent="0.15">
      <c r="A69" s="3"/>
      <c r="B69" s="20" t="s">
        <v>129</v>
      </c>
      <c r="C69" s="14">
        <f t="shared" si="6"/>
        <v>58</v>
      </c>
      <c r="D69" s="13">
        <v>7090.4419185394318</v>
      </c>
      <c r="E69" s="13">
        <v>2057.4968683113279</v>
      </c>
      <c r="F69" s="13">
        <v>4827.3360096814877</v>
      </c>
      <c r="G69" s="13">
        <v>980.0324699604065</v>
      </c>
      <c r="H69" s="13">
        <v>1359.6413545596986</v>
      </c>
      <c r="I69" s="13">
        <v>8766.6039839375208</v>
      </c>
      <c r="J69" s="13">
        <v>312.38396300376212</v>
      </c>
      <c r="K69" s="13">
        <v>2550.2644403406925</v>
      </c>
      <c r="L69" s="13">
        <v>1813.8480315929792</v>
      </c>
      <c r="M69" s="13">
        <v>1269.7073158423989</v>
      </c>
      <c r="N69" s="13">
        <v>454.15976700061128</v>
      </c>
      <c r="O69" s="13">
        <v>2487.0006956648554</v>
      </c>
      <c r="P69" s="13">
        <v>1438.3872370698132</v>
      </c>
      <c r="Q69" s="13">
        <v>19428.377939659993</v>
      </c>
      <c r="R69" s="13">
        <v>214.52626848408099</v>
      </c>
      <c r="S69" s="13">
        <v>8160.0721616596584</v>
      </c>
      <c r="T69" s="13">
        <v>4095.1632921577734</v>
      </c>
      <c r="U69" s="13">
        <v>1978.7861593919547</v>
      </c>
      <c r="V69" s="13">
        <v>1806.7403679808558</v>
      </c>
      <c r="W69" s="13">
        <v>2116.8982468637228</v>
      </c>
      <c r="X69" s="13">
        <v>1084.4169775028092</v>
      </c>
      <c r="Y69" s="13">
        <v>1651.1598320440273</v>
      </c>
      <c r="Z69" s="13">
        <v>6916.3955113573884</v>
      </c>
      <c r="AA69" s="13">
        <v>746.13338139308212</v>
      </c>
      <c r="AB69" s="13">
        <v>2223.2705989874262</v>
      </c>
      <c r="AC69" s="13">
        <v>7188.2629643496311</v>
      </c>
      <c r="AD69" s="13">
        <v>2897.0428679946804</v>
      </c>
      <c r="AE69" s="13">
        <v>3957.4483169280093</v>
      </c>
      <c r="AF69" s="13">
        <v>6342.6738441590423</v>
      </c>
      <c r="AG69" s="13">
        <v>1192.063195182561</v>
      </c>
      <c r="AH69" s="13">
        <v>4430.2689732338786</v>
      </c>
      <c r="AI69" s="13">
        <v>3817.8668699326904</v>
      </c>
      <c r="AJ69" s="13">
        <v>4289.5105855364582</v>
      </c>
      <c r="AK69" s="13">
        <v>1058.9377962138062</v>
      </c>
      <c r="AL69" s="13">
        <v>7755.8969084173923</v>
      </c>
      <c r="AM69" s="13">
        <v>1895.7203677690225</v>
      </c>
      <c r="AN69" s="13">
        <v>5028.4429726812141</v>
      </c>
      <c r="AO69" s="13">
        <v>4642.5563795147082</v>
      </c>
      <c r="AP69" s="13">
        <v>2098.5016521742564</v>
      </c>
      <c r="AQ69" s="13">
        <v>5190.9802005142947</v>
      </c>
      <c r="AR69" s="13">
        <v>8694.8497032612886</v>
      </c>
      <c r="AS69" s="13">
        <v>8350.9672790002023</v>
      </c>
      <c r="AT69" s="13">
        <v>8371.3142698017127</v>
      </c>
      <c r="AU69" s="13">
        <v>6358.142999903529</v>
      </c>
      <c r="AV69" s="13">
        <v>3827.6357842898183</v>
      </c>
      <c r="AW69" s="13">
        <v>871.27071433190395</v>
      </c>
      <c r="AX69" s="13">
        <v>1384.1153013404307</v>
      </c>
      <c r="AY69" s="13">
        <v>2025.8628110927577</v>
      </c>
      <c r="AZ69" s="13">
        <v>4313.1677467306554</v>
      </c>
      <c r="BA69" s="13">
        <v>1075.4823106086442</v>
      </c>
      <c r="BB69" s="13">
        <v>3232.6737717559918</v>
      </c>
      <c r="BC69" s="13">
        <v>3076.0632466243428</v>
      </c>
      <c r="BD69" s="13">
        <v>0</v>
      </c>
      <c r="BE69" s="13">
        <v>1360.4066218940129</v>
      </c>
      <c r="BF69" s="13">
        <v>3246.1354634716076</v>
      </c>
      <c r="BG69" s="13">
        <v>6916.7234780016679</v>
      </c>
      <c r="BH69" s="13">
        <v>92879.294113842581</v>
      </c>
      <c r="BI69" s="13">
        <v>210720.23018969799</v>
      </c>
      <c r="BJ69" s="13">
        <v>0</v>
      </c>
      <c r="BK69" s="13">
        <v>897.24124880111503</v>
      </c>
      <c r="BL69" s="13">
        <v>144.59342313301863</v>
      </c>
      <c r="BM69" s="13">
        <v>92879.294113842581</v>
      </c>
      <c r="BN69" s="13">
        <v>55291.851619545479</v>
      </c>
      <c r="BO69" s="13">
        <v>913.78940497982921</v>
      </c>
      <c r="BP69" s="13">
        <v>150126.76981030201</v>
      </c>
      <c r="BQ69">
        <v>360847</v>
      </c>
      <c r="BS69" s="13">
        <f t="shared" si="8"/>
        <v>0</v>
      </c>
      <c r="BT69" s="13">
        <f t="shared" si="9"/>
        <v>0</v>
      </c>
      <c r="BU69" s="13">
        <f t="shared" si="10"/>
        <v>0</v>
      </c>
      <c r="BW69" s="21">
        <f>BW68/BP68</f>
        <v>1.5642909406804933E-2</v>
      </c>
      <c r="BX69" s="22">
        <f>BW69*100</f>
        <v>1.5642909406804932</v>
      </c>
    </row>
    <row r="70" spans="1:76" x14ac:dyDescent="0.15">
      <c r="B70" s="20" t="s">
        <v>130</v>
      </c>
      <c r="C70" s="14">
        <f t="shared" si="6"/>
        <v>59</v>
      </c>
      <c r="D70" s="13">
        <v>215.91806636236751</v>
      </c>
      <c r="E70" s="13">
        <v>60.110778999122751</v>
      </c>
      <c r="F70" s="13">
        <v>120.58191380586977</v>
      </c>
      <c r="G70" s="13">
        <v>23.887388033294496</v>
      </c>
      <c r="H70" s="13">
        <v>54.089713539522663</v>
      </c>
      <c r="I70" s="13">
        <v>286.49733947132239</v>
      </c>
      <c r="J70" s="13">
        <v>16.142492833709735</v>
      </c>
      <c r="K70" s="13">
        <v>291.17847909635168</v>
      </c>
      <c r="L70" s="13">
        <v>346.8042458986107</v>
      </c>
      <c r="M70" s="13">
        <v>135.11360444926967</v>
      </c>
      <c r="N70" s="13">
        <v>23.042988519146402</v>
      </c>
      <c r="O70" s="13">
        <v>116.73092530616599</v>
      </c>
      <c r="P70" s="13">
        <v>67.367736216634881</v>
      </c>
      <c r="Q70" s="13">
        <v>41.378393278201457</v>
      </c>
      <c r="R70" s="13">
        <v>13.4359559336324</v>
      </c>
      <c r="S70" s="13">
        <v>156.97526983547911</v>
      </c>
      <c r="T70" s="13">
        <v>183.92814297507533</v>
      </c>
      <c r="U70" s="13">
        <v>82.463555190540859</v>
      </c>
      <c r="V70" s="13">
        <v>84.254761313154219</v>
      </c>
      <c r="W70" s="13">
        <v>104.70596921231925</v>
      </c>
      <c r="X70" s="13">
        <v>44.836644376654384</v>
      </c>
      <c r="Y70" s="13">
        <v>96.543381214576101</v>
      </c>
      <c r="Z70" s="13">
        <v>475.86958333095436</v>
      </c>
      <c r="AA70" s="13">
        <v>22.610552674272654</v>
      </c>
      <c r="AB70" s="13">
        <v>68.832274355453606</v>
      </c>
      <c r="AC70" s="13">
        <v>170.47577617188335</v>
      </c>
      <c r="AD70" s="13">
        <v>70.417613326283103</v>
      </c>
      <c r="AE70" s="13">
        <v>229.75573061965636</v>
      </c>
      <c r="AF70" s="13">
        <v>396.80314933023868</v>
      </c>
      <c r="AG70" s="13">
        <v>89.846886883962796</v>
      </c>
      <c r="AH70" s="13">
        <v>196.5683010570815</v>
      </c>
      <c r="AI70" s="13">
        <v>222.25236010698887</v>
      </c>
      <c r="AJ70" s="13">
        <v>226.58107845607287</v>
      </c>
      <c r="AK70" s="13">
        <v>60.470322324163739</v>
      </c>
      <c r="AL70" s="13">
        <v>586.16799485018169</v>
      </c>
      <c r="AM70" s="13">
        <v>132.48728842370292</v>
      </c>
      <c r="AN70" s="13">
        <v>336.14987723262544</v>
      </c>
      <c r="AO70" s="13">
        <v>116.52122365208761</v>
      </c>
      <c r="AP70" s="13">
        <v>152.22657652806262</v>
      </c>
      <c r="AQ70" s="13">
        <v>120.29093986043219</v>
      </c>
      <c r="AR70" s="13">
        <v>556.32775663127995</v>
      </c>
      <c r="AS70" s="13">
        <v>144.49072779716005</v>
      </c>
      <c r="AT70" s="13">
        <v>224.08646653298709</v>
      </c>
      <c r="AU70" s="13">
        <v>141.36808484245768</v>
      </c>
      <c r="AV70" s="13">
        <v>32.478545807287567</v>
      </c>
      <c r="AW70" s="13">
        <v>16.330819466409643</v>
      </c>
      <c r="AX70" s="13">
        <v>85.839190100699625</v>
      </c>
      <c r="AY70" s="13">
        <v>106.38059218226574</v>
      </c>
      <c r="AZ70" s="13">
        <v>102.33254341992452</v>
      </c>
      <c r="BA70" s="13">
        <v>23.129700781530445</v>
      </c>
      <c r="BB70" s="13">
        <v>107.15019315107685</v>
      </c>
      <c r="BC70" s="13">
        <v>125.81977280513981</v>
      </c>
      <c r="BD70" s="13">
        <v>0</v>
      </c>
      <c r="BE70" s="13">
        <v>36.409652840894175</v>
      </c>
      <c r="BF70" s="13">
        <v>73.52207789312655</v>
      </c>
      <c r="BG70" s="13">
        <v>54.165236113209126</v>
      </c>
      <c r="BH70" s="13">
        <v>3969.8598790542942</v>
      </c>
      <c r="BI70" s="13">
        <v>8070.1466354105751</v>
      </c>
      <c r="BJ70" s="13">
        <v>0</v>
      </c>
      <c r="BK70" s="13">
        <v>28.732294178024965</v>
      </c>
      <c r="BL70" s="13">
        <v>0</v>
      </c>
      <c r="BM70" s="13">
        <v>3969.8598790542942</v>
      </c>
      <c r="BN70" s="13">
        <v>3716.6340689385393</v>
      </c>
      <c r="BO70" s="13">
        <v>31.627122418566636</v>
      </c>
      <c r="BP70" s="13">
        <v>7746.8533645894249</v>
      </c>
      <c r="BQ70">
        <v>15817</v>
      </c>
      <c r="BS70" s="13">
        <f t="shared" si="8"/>
        <v>0</v>
      </c>
      <c r="BT70" s="13">
        <f t="shared" si="9"/>
        <v>0</v>
      </c>
      <c r="BU70" s="13">
        <f t="shared" si="10"/>
        <v>0</v>
      </c>
      <c r="BW70" s="13"/>
      <c r="BX70" s="13"/>
    </row>
    <row r="71" spans="1:76" x14ac:dyDescent="0.15">
      <c r="B71" s="20" t="s">
        <v>131</v>
      </c>
      <c r="C71" s="14">
        <f t="shared" ref="C71:C91" si="16">C70+1</f>
        <v>60</v>
      </c>
      <c r="D71" s="13">
        <v>1870.4475089427472</v>
      </c>
      <c r="E71" s="13">
        <v>2477.0853148311817</v>
      </c>
      <c r="F71" s="13">
        <v>1235.9037222345767</v>
      </c>
      <c r="G71" s="13">
        <v>394.30026709908088</v>
      </c>
      <c r="H71" s="13">
        <v>498.6586027148158</v>
      </c>
      <c r="I71" s="13">
        <v>7957.5656290770366</v>
      </c>
      <c r="J71" s="13">
        <v>164.09578107748391</v>
      </c>
      <c r="K71" s="13">
        <v>531.36538427002768</v>
      </c>
      <c r="L71" s="13">
        <v>652.22992764119704</v>
      </c>
      <c r="M71" s="13">
        <v>612.19181813702471</v>
      </c>
      <c r="N71" s="13">
        <v>395.47784822902969</v>
      </c>
      <c r="O71" s="13">
        <v>1095.6889117503331</v>
      </c>
      <c r="P71" s="13">
        <v>574.84765864874282</v>
      </c>
      <c r="Q71" s="13">
        <v>871.66931123777056</v>
      </c>
      <c r="R71" s="13">
        <v>137.76885946243519</v>
      </c>
      <c r="S71" s="13">
        <v>1751.8609055219586</v>
      </c>
      <c r="T71" s="13">
        <v>357.94506823853806</v>
      </c>
      <c r="U71" s="13">
        <v>730.54818780750327</v>
      </c>
      <c r="V71" s="13">
        <v>427.61335851883308</v>
      </c>
      <c r="W71" s="13">
        <v>609.07687968686923</v>
      </c>
      <c r="X71" s="13">
        <v>186.1602615446655</v>
      </c>
      <c r="Y71" s="13">
        <v>281.38753512258137</v>
      </c>
      <c r="Z71" s="13">
        <v>769.27363552529573</v>
      </c>
      <c r="AA71" s="13">
        <v>331.12145327298367</v>
      </c>
      <c r="AB71" s="13">
        <v>1228.9315041301936</v>
      </c>
      <c r="AC71" s="13">
        <v>1188.7920728265494</v>
      </c>
      <c r="AD71" s="13">
        <v>769.75602832197467</v>
      </c>
      <c r="AE71" s="13">
        <v>891.77808017220002</v>
      </c>
      <c r="AF71" s="13">
        <v>1673.4252824644268</v>
      </c>
      <c r="AG71" s="13">
        <v>448.57002415090159</v>
      </c>
      <c r="AH71" s="13">
        <v>686.09135124458624</v>
      </c>
      <c r="AI71" s="13">
        <v>1033.1874335120251</v>
      </c>
      <c r="AJ71" s="13">
        <v>944.42998948296724</v>
      </c>
      <c r="AK71" s="13">
        <v>258.59297349032363</v>
      </c>
      <c r="AL71" s="13">
        <v>2288.0140602453985</v>
      </c>
      <c r="AM71" s="13">
        <v>490.03556694453698</v>
      </c>
      <c r="AN71" s="13">
        <v>1122.3467340900547</v>
      </c>
      <c r="AO71" s="13">
        <v>621.70124932785586</v>
      </c>
      <c r="AP71" s="13">
        <v>859.02474803125131</v>
      </c>
      <c r="AQ71" s="13">
        <v>6882.0278162049226</v>
      </c>
      <c r="AR71" s="13">
        <v>5087.0908188185758</v>
      </c>
      <c r="AS71" s="13">
        <v>4150.6651791763234</v>
      </c>
      <c r="AT71" s="13">
        <v>4527.5299336994767</v>
      </c>
      <c r="AU71" s="13">
        <v>5382.1679428409943</v>
      </c>
      <c r="AV71" s="13">
        <v>3009.3355349041549</v>
      </c>
      <c r="AW71" s="13">
        <v>299.1988060145286</v>
      </c>
      <c r="AX71" s="13">
        <v>500.12690629717855</v>
      </c>
      <c r="AY71" s="13">
        <v>5087.0448142055702</v>
      </c>
      <c r="AZ71" s="13">
        <v>4991.6915169701497</v>
      </c>
      <c r="BA71" s="13">
        <v>820.23792803284277</v>
      </c>
      <c r="BB71" s="13">
        <v>2151.7744730675786</v>
      </c>
      <c r="BC71" s="13">
        <v>3483.5582861124562</v>
      </c>
      <c r="BD71" s="13">
        <v>0</v>
      </c>
      <c r="BE71" s="13">
        <v>1708.7450819502255</v>
      </c>
      <c r="BF71" s="13">
        <v>2000.1807597836723</v>
      </c>
      <c r="BG71" s="13">
        <v>6771.7541669669063</v>
      </c>
      <c r="BH71" s="13">
        <v>102957.96934448903</v>
      </c>
      <c r="BI71" s="13">
        <v>96272.09089407351</v>
      </c>
      <c r="BJ71" s="13">
        <v>9497.7041389308069</v>
      </c>
      <c r="BK71" s="13">
        <v>739.26927942251677</v>
      </c>
      <c r="BL71" s="13">
        <v>0.11825139829261112</v>
      </c>
      <c r="BM71" s="13">
        <v>102957.96934448903</v>
      </c>
      <c r="BN71" s="13">
        <v>17343.979974787177</v>
      </c>
      <c r="BO71" s="13">
        <v>90.868116898659906</v>
      </c>
      <c r="BP71" s="13">
        <v>130629.90910592652</v>
      </c>
      <c r="BQ71">
        <v>226902</v>
      </c>
      <c r="BS71" s="13">
        <f t="shared" si="8"/>
        <v>0</v>
      </c>
      <c r="BT71" s="13">
        <f t="shared" si="9"/>
        <v>0</v>
      </c>
      <c r="BU71" s="13">
        <f t="shared" si="10"/>
        <v>0</v>
      </c>
      <c r="BW71" s="23">
        <f>BW69+1</f>
        <v>1.0156429094068049</v>
      </c>
      <c r="BX71" s="13"/>
    </row>
    <row r="72" spans="1:76" x14ac:dyDescent="0.15">
      <c r="B72" s="20" t="s">
        <v>132</v>
      </c>
      <c r="C72" s="14">
        <f t="shared" si="16"/>
        <v>61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>
        <v>0</v>
      </c>
      <c r="BS72" s="13">
        <f t="shared" si="8"/>
        <v>0</v>
      </c>
      <c r="BT72" s="13">
        <f t="shared" si="9"/>
        <v>0</v>
      </c>
      <c r="BU72" s="13">
        <f t="shared" si="10"/>
        <v>0</v>
      </c>
      <c r="BW72" s="13">
        <v>1.1499999999999999</v>
      </c>
      <c r="BX72" s="13"/>
    </row>
    <row r="73" spans="1:76" x14ac:dyDescent="0.15">
      <c r="B73" s="20" t="s">
        <v>133</v>
      </c>
      <c r="C73" s="14">
        <f t="shared" si="16"/>
        <v>62</v>
      </c>
      <c r="D73" s="13">
        <v>30.192557652311802</v>
      </c>
      <c r="E73" s="13">
        <v>133.4900868102502</v>
      </c>
      <c r="F73" s="13">
        <v>123.26637545512925</v>
      </c>
      <c r="G73" s="13">
        <v>22.936511207081647</v>
      </c>
      <c r="H73" s="13">
        <v>40.840482603440051</v>
      </c>
      <c r="I73" s="13">
        <v>432.98574086472354</v>
      </c>
      <c r="J73" s="13">
        <v>128.91881619490007</v>
      </c>
      <c r="K73" s="13">
        <v>17.239474358312869</v>
      </c>
      <c r="L73" s="13">
        <v>29.67614152963823</v>
      </c>
      <c r="M73" s="13">
        <v>39.340751470374968</v>
      </c>
      <c r="N73" s="13">
        <v>16.288215634582784</v>
      </c>
      <c r="O73" s="13">
        <v>116.78558239393156</v>
      </c>
      <c r="P73" s="13">
        <v>74.427243364786037</v>
      </c>
      <c r="Q73" s="13">
        <v>34.504877481306735</v>
      </c>
      <c r="R73" s="13">
        <v>13.028848335887332</v>
      </c>
      <c r="S73" s="13">
        <v>77.754179131824017</v>
      </c>
      <c r="T73" s="13">
        <v>19.565474548355574</v>
      </c>
      <c r="U73" s="13">
        <v>57.456427111095863</v>
      </c>
      <c r="V73" s="13">
        <v>27.420436637728614</v>
      </c>
      <c r="W73" s="13">
        <v>106.48381763776943</v>
      </c>
      <c r="X73" s="13">
        <v>11.617604905578499</v>
      </c>
      <c r="Y73" s="13">
        <v>29.275259762001916</v>
      </c>
      <c r="Z73" s="13">
        <v>65.344634560065288</v>
      </c>
      <c r="AA73" s="13">
        <v>26.473238908048927</v>
      </c>
      <c r="AB73" s="13">
        <v>72.353697630244355</v>
      </c>
      <c r="AC73" s="13">
        <v>85.173020730094365</v>
      </c>
      <c r="AD73" s="13">
        <v>47.403962774433033</v>
      </c>
      <c r="AE73" s="13">
        <v>91.036723730029664</v>
      </c>
      <c r="AF73" s="13">
        <v>291.07005782686383</v>
      </c>
      <c r="AG73" s="13">
        <v>75.353286395778014</v>
      </c>
      <c r="AH73" s="13">
        <v>309.23347312155846</v>
      </c>
      <c r="AI73" s="13">
        <v>164.79764176304963</v>
      </c>
      <c r="AJ73" s="13">
        <v>328.03971661955671</v>
      </c>
      <c r="AK73" s="13">
        <v>66.846629868803589</v>
      </c>
      <c r="AL73" s="13">
        <v>353.4792147774009</v>
      </c>
      <c r="AM73" s="13">
        <v>51.609591096817816</v>
      </c>
      <c r="AN73" s="13">
        <v>105.94233850038552</v>
      </c>
      <c r="AO73" s="13">
        <v>89.672929366248709</v>
      </c>
      <c r="AP73" s="13">
        <v>121.7158619941786</v>
      </c>
      <c r="AQ73" s="13">
        <v>130.91995659583199</v>
      </c>
      <c r="AR73" s="13">
        <v>819.66353131645269</v>
      </c>
      <c r="AS73" s="13">
        <v>77.909065699562191</v>
      </c>
      <c r="AT73" s="13">
        <v>107.21451804485511</v>
      </c>
      <c r="AU73" s="13">
        <v>175.27051727416384</v>
      </c>
      <c r="AV73" s="13">
        <v>120.45667925419249</v>
      </c>
      <c r="AW73" s="13">
        <v>22.347915423155271</v>
      </c>
      <c r="AX73" s="13">
        <v>94.455810280986555</v>
      </c>
      <c r="AY73" s="13">
        <v>1683.9726247395656</v>
      </c>
      <c r="AZ73" s="13">
        <v>152.34374233847458</v>
      </c>
      <c r="BA73" s="13">
        <v>30.940646464948699</v>
      </c>
      <c r="BB73" s="13">
        <v>124.15969019037702</v>
      </c>
      <c r="BC73" s="13">
        <v>244.78837572046334</v>
      </c>
      <c r="BD73" s="13">
        <v>0</v>
      </c>
      <c r="BE73" s="13">
        <v>137.98329652163144</v>
      </c>
      <c r="BF73" s="13">
        <v>54.039796179129922</v>
      </c>
      <c r="BG73" s="13">
        <v>75.15558554778795</v>
      </c>
      <c r="BH73" s="13">
        <v>12503.259661108073</v>
      </c>
      <c r="BI73" s="13">
        <v>7980.6626763461463</v>
      </c>
      <c r="BJ73" s="13">
        <v>2059.7343912054057</v>
      </c>
      <c r="BK73" s="13">
        <v>4.6076340130212268</v>
      </c>
      <c r="BL73" s="13">
        <v>0</v>
      </c>
      <c r="BM73" s="13">
        <v>12503.259661108073</v>
      </c>
      <c r="BN73" s="13">
        <v>5104.923583115562</v>
      </c>
      <c r="BO73" s="13">
        <v>65.812054211789189</v>
      </c>
      <c r="BP73" s="13">
        <v>19738.337323653854</v>
      </c>
      <c r="BQ73">
        <v>27719</v>
      </c>
      <c r="BS73" s="13">
        <f t="shared" si="8"/>
        <v>0</v>
      </c>
      <c r="BT73" s="13">
        <f t="shared" si="9"/>
        <v>0</v>
      </c>
      <c r="BU73" s="13">
        <f t="shared" si="10"/>
        <v>0</v>
      </c>
      <c r="BW73" s="21">
        <v>1.0156429094068049</v>
      </c>
      <c r="BX73" s="13"/>
    </row>
    <row r="74" spans="1:76" x14ac:dyDescent="0.15">
      <c r="B74" s="20" t="s">
        <v>134</v>
      </c>
      <c r="C74" s="14">
        <f t="shared" si="16"/>
        <v>63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>
        <v>0</v>
      </c>
      <c r="BS74" s="13">
        <f t="shared" si="8"/>
        <v>0</v>
      </c>
      <c r="BT74" s="13">
        <f t="shared" si="9"/>
        <v>0</v>
      </c>
      <c r="BU74" s="13">
        <f t="shared" si="10"/>
        <v>0</v>
      </c>
      <c r="BW74" s="13"/>
      <c r="BX74" s="13"/>
    </row>
    <row r="75" spans="1:76" x14ac:dyDescent="0.15">
      <c r="B75" s="20" t="s">
        <v>135</v>
      </c>
      <c r="C75" s="14">
        <f t="shared" si="16"/>
        <v>64</v>
      </c>
      <c r="D75" s="13">
        <v>1864.9469323411583</v>
      </c>
      <c r="E75" s="13">
        <v>958.65154115726261</v>
      </c>
      <c r="F75" s="13">
        <v>1599.2141467982808</v>
      </c>
      <c r="G75" s="13">
        <v>560.55629073457249</v>
      </c>
      <c r="H75" s="13">
        <v>441.0366272994425</v>
      </c>
      <c r="I75" s="13">
        <v>6827.6887176400987</v>
      </c>
      <c r="J75" s="13">
        <v>361.6587175897389</v>
      </c>
      <c r="K75" s="13">
        <v>566.20250362490015</v>
      </c>
      <c r="L75" s="13">
        <v>784.06169994958816</v>
      </c>
      <c r="M75" s="13">
        <v>464.28696260879286</v>
      </c>
      <c r="N75" s="13">
        <v>397.87147350229691</v>
      </c>
      <c r="O75" s="13">
        <v>1110.4995068788423</v>
      </c>
      <c r="P75" s="13">
        <v>644.52624064177735</v>
      </c>
      <c r="Q75" s="13">
        <v>7414.5657246494375</v>
      </c>
      <c r="R75" s="13">
        <v>439.78466885921671</v>
      </c>
      <c r="S75" s="13">
        <v>1685.3115413404771</v>
      </c>
      <c r="T75" s="13">
        <v>600.27684426407995</v>
      </c>
      <c r="U75" s="13">
        <v>638.28653279022308</v>
      </c>
      <c r="V75" s="13">
        <v>405.90262852192581</v>
      </c>
      <c r="W75" s="13">
        <v>516.30485891098101</v>
      </c>
      <c r="X75" s="13">
        <v>221.20551640418807</v>
      </c>
      <c r="Y75" s="13">
        <v>334.31728166277202</v>
      </c>
      <c r="Z75" s="13">
        <v>1253.2244709028405</v>
      </c>
      <c r="AA75" s="13">
        <v>281.05306207948422</v>
      </c>
      <c r="AB75" s="13">
        <v>711.15590060423199</v>
      </c>
      <c r="AC75" s="13">
        <v>1444.8384969991512</v>
      </c>
      <c r="AD75" s="13">
        <v>744.19348117266361</v>
      </c>
      <c r="AE75" s="13">
        <v>1135.0013202411478</v>
      </c>
      <c r="AF75" s="13">
        <v>1801.9149470875464</v>
      </c>
      <c r="AG75" s="13">
        <v>339.07077512127307</v>
      </c>
      <c r="AH75" s="13">
        <v>441.6380991361894</v>
      </c>
      <c r="AI75" s="13">
        <v>978.01311160614296</v>
      </c>
      <c r="AJ75" s="13">
        <v>733.80162211819425</v>
      </c>
      <c r="AK75" s="13">
        <v>182.6837233401464</v>
      </c>
      <c r="AL75" s="13">
        <v>2396.7584679329243</v>
      </c>
      <c r="AM75" s="13">
        <v>607.1893077152323</v>
      </c>
      <c r="AN75" s="13">
        <v>1441.8166684278892</v>
      </c>
      <c r="AO75" s="13">
        <v>684.15646758600019</v>
      </c>
      <c r="AP75" s="13">
        <v>746.77430067644673</v>
      </c>
      <c r="AQ75" s="13">
        <v>3090.3311456743745</v>
      </c>
      <c r="AR75" s="13">
        <v>3845.8760573287786</v>
      </c>
      <c r="AS75" s="13">
        <v>5493.4147167436367</v>
      </c>
      <c r="AT75" s="13">
        <v>6916.2455834758193</v>
      </c>
      <c r="AU75" s="13">
        <v>4356.4012975384394</v>
      </c>
      <c r="AV75" s="13">
        <v>5703.3732791609609</v>
      </c>
      <c r="AW75" s="13">
        <v>708.90700614046841</v>
      </c>
      <c r="AX75" s="13">
        <v>276.84874691983907</v>
      </c>
      <c r="AY75" s="13">
        <v>1721.0902235393319</v>
      </c>
      <c r="AZ75" s="13">
        <v>3856.7797570348421</v>
      </c>
      <c r="BA75" s="13">
        <v>620.97403628295103</v>
      </c>
      <c r="BB75" s="13">
        <v>1368.3131767936393</v>
      </c>
      <c r="BC75" s="13">
        <v>1937.6652004749296</v>
      </c>
      <c r="BD75" s="13">
        <v>0</v>
      </c>
      <c r="BE75" s="13">
        <v>1059.1501381842172</v>
      </c>
      <c r="BF75" s="13">
        <v>1188.6133202483295</v>
      </c>
      <c r="BG75" s="13">
        <v>6876.6128946436183</v>
      </c>
      <c r="BH75" s="13">
        <v>56000.731605959169</v>
      </c>
      <c r="BI75" s="13">
        <v>93781.037761101747</v>
      </c>
      <c r="BJ75" s="13">
        <v>9211.8264944026305</v>
      </c>
      <c r="BK75" s="13">
        <v>1072.9222122604701</v>
      </c>
      <c r="BL75" s="13">
        <v>766.27665971688941</v>
      </c>
      <c r="BM75" s="13">
        <v>56000.731605959169</v>
      </c>
      <c r="BN75" s="13">
        <v>14005.738059116706</v>
      </c>
      <c r="BO75" s="13">
        <v>-251.5327925576054</v>
      </c>
      <c r="BP75" s="13">
        <v>80805.962238898268</v>
      </c>
      <c r="BQ75">
        <v>174587</v>
      </c>
      <c r="BS75" s="13">
        <f t="shared" si="8"/>
        <v>0</v>
      </c>
      <c r="BT75" s="13">
        <f t="shared" si="9"/>
        <v>0</v>
      </c>
      <c r="BU75" s="13">
        <f t="shared" si="10"/>
        <v>0</v>
      </c>
      <c r="BW75" s="13"/>
      <c r="BX75" s="13"/>
    </row>
    <row r="76" spans="1:76" x14ac:dyDescent="0.15">
      <c r="B76" s="20" t="s">
        <v>136</v>
      </c>
      <c r="C76" s="14">
        <f t="shared" si="16"/>
        <v>65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>
        <v>0</v>
      </c>
      <c r="BS76" s="13">
        <f t="shared" si="8"/>
        <v>0</v>
      </c>
      <c r="BT76" s="13">
        <f t="shared" si="9"/>
        <v>0</v>
      </c>
      <c r="BU76" s="13">
        <f t="shared" si="10"/>
        <v>0</v>
      </c>
      <c r="BW76" s="13"/>
      <c r="BX76" s="13"/>
    </row>
    <row r="77" spans="1:76" x14ac:dyDescent="0.15">
      <c r="B77" s="16" t="s">
        <v>137</v>
      </c>
      <c r="C77" s="14">
        <f t="shared" si="16"/>
        <v>66</v>
      </c>
      <c r="D77" s="13">
        <v>69596</v>
      </c>
      <c r="E77" s="13">
        <v>49618.999999999993</v>
      </c>
      <c r="F77" s="13">
        <v>52077.000000000007</v>
      </c>
      <c r="G77" s="13">
        <v>14964.999999999996</v>
      </c>
      <c r="H77" s="13">
        <v>12516.999999999998</v>
      </c>
      <c r="I77" s="13">
        <v>292186</v>
      </c>
      <c r="J77" s="13">
        <v>8964</v>
      </c>
      <c r="K77" s="13">
        <v>25023.999999999993</v>
      </c>
      <c r="L77" s="13">
        <v>23812.999999999989</v>
      </c>
      <c r="M77" s="13">
        <v>15783.000000000004</v>
      </c>
      <c r="N77" s="13">
        <v>11376.999999999996</v>
      </c>
      <c r="O77" s="13">
        <v>31812.000000000007</v>
      </c>
      <c r="P77" s="13">
        <v>18782</v>
      </c>
      <c r="Q77" s="13">
        <v>118891</v>
      </c>
      <c r="R77" s="13">
        <v>15011.999999999995</v>
      </c>
      <c r="S77" s="13">
        <v>51616.999999999985</v>
      </c>
      <c r="T77" s="13">
        <v>18613</v>
      </c>
      <c r="U77" s="13">
        <v>20408.000000000004</v>
      </c>
      <c r="V77" s="13">
        <v>13711.999999999996</v>
      </c>
      <c r="W77" s="13">
        <v>18359.000000000004</v>
      </c>
      <c r="X77" s="13">
        <v>7700</v>
      </c>
      <c r="Y77" s="13">
        <v>10631.000000000002</v>
      </c>
      <c r="Z77" s="13">
        <v>40863.999999999993</v>
      </c>
      <c r="AA77" s="13">
        <v>8387</v>
      </c>
      <c r="AB77" s="13">
        <v>24823.000000000007</v>
      </c>
      <c r="AC77" s="13">
        <v>48033.000000000015</v>
      </c>
      <c r="AD77" s="13">
        <v>24107.000000000004</v>
      </c>
      <c r="AE77" s="13">
        <v>37361.999999999993</v>
      </c>
      <c r="AF77" s="13">
        <v>57960.000000000022</v>
      </c>
      <c r="AG77" s="13">
        <v>11176</v>
      </c>
      <c r="AH77" s="13">
        <v>17415.000000000004</v>
      </c>
      <c r="AI77" s="13">
        <v>30876.000000000004</v>
      </c>
      <c r="AJ77" s="13">
        <v>23803.000000000007</v>
      </c>
      <c r="AK77" s="13">
        <v>6819.0000000000009</v>
      </c>
      <c r="AL77" s="13">
        <v>77937.000000000015</v>
      </c>
      <c r="AM77" s="13">
        <v>18746.000000000004</v>
      </c>
      <c r="AN77" s="13">
        <v>46805.000000000007</v>
      </c>
      <c r="AO77" s="13">
        <v>25447.000000000004</v>
      </c>
      <c r="AP77" s="13">
        <v>25279.999999999996</v>
      </c>
      <c r="AQ77" s="13">
        <v>84082</v>
      </c>
      <c r="AR77" s="13">
        <v>138509.99999999997</v>
      </c>
      <c r="AS77" s="13">
        <v>144155.99999999997</v>
      </c>
      <c r="AT77" s="13">
        <v>136669.00000000003</v>
      </c>
      <c r="AU77" s="13">
        <v>106825.00000000001</v>
      </c>
      <c r="AV77" s="13">
        <v>108717.99999999999</v>
      </c>
      <c r="AW77" s="13">
        <v>19960.999999999989</v>
      </c>
      <c r="AX77" s="13">
        <v>10161</v>
      </c>
      <c r="AY77" s="13">
        <v>67107</v>
      </c>
      <c r="AZ77" s="13">
        <v>92600</v>
      </c>
      <c r="BA77" s="13">
        <v>17440.999999999993</v>
      </c>
      <c r="BB77" s="13">
        <v>44250.000000000015</v>
      </c>
      <c r="BC77" s="13">
        <v>59200.000000000007</v>
      </c>
      <c r="BD77" s="13">
        <v>0</v>
      </c>
      <c r="BE77" s="13">
        <v>35083.000000000007</v>
      </c>
      <c r="BF77" s="13">
        <v>38777.000000000007</v>
      </c>
      <c r="BG77" s="13">
        <v>155524</v>
      </c>
      <c r="BH77" s="13">
        <v>1940521.9999999998</v>
      </c>
      <c r="BI77" s="13">
        <v>2686362.0000000005</v>
      </c>
      <c r="BJ77" s="13">
        <v>355653.00000000012</v>
      </c>
      <c r="BK77" s="13">
        <v>687000.99999999988</v>
      </c>
      <c r="BL77" s="13">
        <v>39229</v>
      </c>
      <c r="BM77" s="13">
        <v>1940521.9999999998</v>
      </c>
      <c r="BN77" s="13">
        <v>585317.00000000012</v>
      </c>
      <c r="BO77" s="13">
        <v>-7471.0000000000009</v>
      </c>
      <c r="BP77" s="13">
        <v>3600251.0000000009</v>
      </c>
      <c r="BQ77">
        <v>6286613</v>
      </c>
      <c r="BS77" s="13">
        <f t="shared" si="8"/>
        <v>0</v>
      </c>
      <c r="BT77" s="13">
        <f t="shared" si="9"/>
        <v>0</v>
      </c>
      <c r="BU77" s="13">
        <f t="shared" si="10"/>
        <v>0</v>
      </c>
      <c r="BW77" s="13"/>
      <c r="BX77" s="13"/>
    </row>
    <row r="78" spans="1:76" x14ac:dyDescent="0.15">
      <c r="A78" t="s">
        <v>138</v>
      </c>
      <c r="B78" s="16" t="s">
        <v>139</v>
      </c>
      <c r="C78" s="14">
        <f t="shared" si="16"/>
        <v>67</v>
      </c>
      <c r="D78" s="17">
        <v>30533</v>
      </c>
      <c r="E78" s="17">
        <v>22035</v>
      </c>
      <c r="F78" s="17">
        <v>12412</v>
      </c>
      <c r="G78" s="17">
        <v>2591</v>
      </c>
      <c r="H78" s="17">
        <v>3155</v>
      </c>
      <c r="I78" s="17">
        <v>41287</v>
      </c>
      <c r="J78" s="17">
        <v>1256</v>
      </c>
      <c r="K78" s="17">
        <v>7346</v>
      </c>
      <c r="L78" s="17">
        <v>9923</v>
      </c>
      <c r="M78" s="17">
        <v>6687</v>
      </c>
      <c r="N78" s="17">
        <v>4254</v>
      </c>
      <c r="O78" s="17">
        <v>7534</v>
      </c>
      <c r="P78" s="17">
        <v>8218</v>
      </c>
      <c r="Q78" s="17">
        <v>4464</v>
      </c>
      <c r="R78" s="17">
        <v>2560</v>
      </c>
      <c r="S78" s="17">
        <v>5898</v>
      </c>
      <c r="T78" s="17">
        <v>1979</v>
      </c>
      <c r="U78" s="17">
        <v>7492</v>
      </c>
      <c r="V78" s="17">
        <v>2002</v>
      </c>
      <c r="W78" s="17">
        <v>3357</v>
      </c>
      <c r="X78" s="17">
        <v>2130</v>
      </c>
      <c r="Y78" s="17">
        <v>2320</v>
      </c>
      <c r="Z78" s="17">
        <v>11572</v>
      </c>
      <c r="AA78" s="17">
        <v>1108</v>
      </c>
      <c r="AB78" s="17">
        <v>8901</v>
      </c>
      <c r="AC78" s="17">
        <v>8358</v>
      </c>
      <c r="AD78" s="17">
        <v>4509</v>
      </c>
      <c r="AE78" s="17">
        <v>14038</v>
      </c>
      <c r="AF78" s="17">
        <v>19542</v>
      </c>
      <c r="AG78" s="17">
        <v>2199</v>
      </c>
      <c r="AH78" s="17">
        <v>2374</v>
      </c>
      <c r="AI78" s="17">
        <v>8911</v>
      </c>
      <c r="AJ78" s="17">
        <v>3687</v>
      </c>
      <c r="AK78" s="17">
        <v>3199</v>
      </c>
      <c r="AL78" s="17">
        <v>9441</v>
      </c>
      <c r="AM78" s="17">
        <v>2742</v>
      </c>
      <c r="AN78" s="17">
        <v>13608</v>
      </c>
      <c r="AO78" s="17">
        <v>5643</v>
      </c>
      <c r="AP78" s="17">
        <v>7926</v>
      </c>
      <c r="AQ78" s="17">
        <v>21446</v>
      </c>
      <c r="AR78" s="17">
        <v>62448</v>
      </c>
      <c r="AS78" s="17">
        <v>159991</v>
      </c>
      <c r="AT78" s="17">
        <v>66032</v>
      </c>
      <c r="AU78" s="17">
        <v>38627</v>
      </c>
      <c r="AV78" s="17">
        <v>74582</v>
      </c>
      <c r="AW78" s="17">
        <v>9185</v>
      </c>
      <c r="AX78" s="17">
        <v>8915</v>
      </c>
      <c r="AY78" s="17">
        <v>22428</v>
      </c>
      <c r="AZ78" s="17">
        <v>83330</v>
      </c>
      <c r="BA78" s="17">
        <v>29158</v>
      </c>
      <c r="BB78" s="17">
        <v>32363</v>
      </c>
      <c r="BC78" s="17">
        <v>39502</v>
      </c>
      <c r="BD78" s="17">
        <v>37701</v>
      </c>
      <c r="BE78" s="17">
        <v>106679</v>
      </c>
      <c r="BF78" s="17">
        <v>56111</v>
      </c>
      <c r="BG78" s="17">
        <v>247310</v>
      </c>
      <c r="BH78" s="13">
        <v>0</v>
      </c>
      <c r="BI78" s="17">
        <v>1412999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>
        <v>1412999</v>
      </c>
      <c r="BS78" s="13">
        <f t="shared" si="8"/>
        <v>0</v>
      </c>
      <c r="BT78" s="13">
        <f t="shared" si="9"/>
        <v>0</v>
      </c>
      <c r="BU78" s="13">
        <f t="shared" si="10"/>
        <v>0</v>
      </c>
      <c r="BW78" s="13"/>
      <c r="BX78" s="13"/>
    </row>
    <row r="79" spans="1:76" x14ac:dyDescent="0.15">
      <c r="A79" t="s">
        <v>140</v>
      </c>
      <c r="B79" s="16" t="s">
        <v>125</v>
      </c>
      <c r="C79" s="14">
        <f t="shared" si="16"/>
        <v>68</v>
      </c>
      <c r="D79" s="17">
        <v>25957</v>
      </c>
      <c r="E79" s="17">
        <v>18682</v>
      </c>
      <c r="F79" s="17">
        <v>8619</v>
      </c>
      <c r="G79" s="17">
        <v>1847</v>
      </c>
      <c r="H79" s="17">
        <v>2441</v>
      </c>
      <c r="I79" s="17">
        <v>31460</v>
      </c>
      <c r="J79" s="17">
        <v>920</v>
      </c>
      <c r="K79" s="17">
        <v>5800</v>
      </c>
      <c r="L79" s="17">
        <v>8448</v>
      </c>
      <c r="M79" s="17">
        <v>5403</v>
      </c>
      <c r="N79" s="17">
        <v>3617</v>
      </c>
      <c r="O79" s="17">
        <v>5761</v>
      </c>
      <c r="P79" s="17">
        <v>6603</v>
      </c>
      <c r="Q79" s="17">
        <v>3008</v>
      </c>
      <c r="R79" s="17">
        <v>2048</v>
      </c>
      <c r="S79" s="17">
        <v>4296</v>
      </c>
      <c r="T79" s="17">
        <v>1410</v>
      </c>
      <c r="U79" s="17">
        <v>5608</v>
      </c>
      <c r="V79" s="17">
        <v>1452</v>
      </c>
      <c r="W79" s="17">
        <v>2565</v>
      </c>
      <c r="X79" s="17">
        <v>1596</v>
      </c>
      <c r="Y79" s="17">
        <v>1743</v>
      </c>
      <c r="Z79" s="17">
        <v>8871</v>
      </c>
      <c r="AA79" s="17">
        <v>824</v>
      </c>
      <c r="AB79" s="17">
        <v>7067</v>
      </c>
      <c r="AC79" s="17">
        <v>6149</v>
      </c>
      <c r="AD79" s="17">
        <v>3411</v>
      </c>
      <c r="AE79" s="17">
        <v>11133</v>
      </c>
      <c r="AF79" s="17">
        <v>14915</v>
      </c>
      <c r="AG79" s="17">
        <v>1668</v>
      </c>
      <c r="AH79" s="17">
        <v>1756</v>
      </c>
      <c r="AI79" s="17">
        <v>6689</v>
      </c>
      <c r="AJ79" s="17">
        <v>2688</v>
      </c>
      <c r="AK79" s="17">
        <v>2493</v>
      </c>
      <c r="AL79" s="17">
        <v>6812</v>
      </c>
      <c r="AM79" s="17">
        <v>1961</v>
      </c>
      <c r="AN79" s="17">
        <v>10340</v>
      </c>
      <c r="AO79" s="17">
        <v>4275</v>
      </c>
      <c r="AP79" s="17">
        <v>6565</v>
      </c>
      <c r="AQ79" s="17">
        <v>17198</v>
      </c>
      <c r="AR79" s="17">
        <v>50107</v>
      </c>
      <c r="AS79" s="17">
        <v>123282</v>
      </c>
      <c r="AT79" s="17">
        <v>52592</v>
      </c>
      <c r="AU79" s="17">
        <v>30569</v>
      </c>
      <c r="AV79" s="17">
        <v>57965</v>
      </c>
      <c r="AW79" s="17">
        <v>7559</v>
      </c>
      <c r="AX79" s="17">
        <v>8208</v>
      </c>
      <c r="AY79" s="17">
        <v>19035</v>
      </c>
      <c r="AZ79" s="17">
        <v>67354</v>
      </c>
      <c r="BA79" s="17">
        <v>24701</v>
      </c>
      <c r="BB79" s="17">
        <v>27583</v>
      </c>
      <c r="BC79" s="17">
        <v>33325</v>
      </c>
      <c r="BD79" s="17">
        <v>34814</v>
      </c>
      <c r="BE79" s="17">
        <v>88007</v>
      </c>
      <c r="BF79" s="17">
        <v>45816</v>
      </c>
      <c r="BG79" s="17">
        <v>179079</v>
      </c>
      <c r="BH79" s="13">
        <v>0</v>
      </c>
      <c r="BI79" s="17">
        <v>1114095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>
        <v>1114095</v>
      </c>
      <c r="BS79" s="13">
        <f t="shared" si="8"/>
        <v>0</v>
      </c>
      <c r="BT79" s="13">
        <f t="shared" si="9"/>
        <v>0</v>
      </c>
      <c r="BU79" s="13">
        <f t="shared" si="10"/>
        <v>0</v>
      </c>
      <c r="BW79" s="13"/>
      <c r="BX79" s="13"/>
    </row>
    <row r="80" spans="1:76" x14ac:dyDescent="0.15">
      <c r="A80" t="s">
        <v>141</v>
      </c>
      <c r="B80" s="16" t="s">
        <v>142</v>
      </c>
      <c r="C80" s="14">
        <f t="shared" si="16"/>
        <v>69</v>
      </c>
      <c r="D80" s="17">
        <v>4576</v>
      </c>
      <c r="E80" s="17">
        <v>3353</v>
      </c>
      <c r="F80" s="17">
        <v>3793</v>
      </c>
      <c r="G80" s="17">
        <v>744</v>
      </c>
      <c r="H80" s="17">
        <v>714</v>
      </c>
      <c r="I80" s="17">
        <v>9827</v>
      </c>
      <c r="J80" s="17">
        <v>336</v>
      </c>
      <c r="K80" s="17">
        <v>1546</v>
      </c>
      <c r="L80" s="17">
        <v>1475</v>
      </c>
      <c r="M80" s="17">
        <v>1284</v>
      </c>
      <c r="N80" s="17">
        <v>637</v>
      </c>
      <c r="O80" s="17">
        <v>1773</v>
      </c>
      <c r="P80" s="17">
        <v>1615</v>
      </c>
      <c r="Q80" s="17">
        <v>1456</v>
      </c>
      <c r="R80" s="17">
        <v>512</v>
      </c>
      <c r="S80" s="17">
        <v>1602</v>
      </c>
      <c r="T80" s="17">
        <v>569</v>
      </c>
      <c r="U80" s="17">
        <v>1884</v>
      </c>
      <c r="V80" s="17">
        <v>550</v>
      </c>
      <c r="W80" s="17">
        <v>792</v>
      </c>
      <c r="X80" s="17">
        <v>534</v>
      </c>
      <c r="Y80" s="17">
        <v>577</v>
      </c>
      <c r="Z80" s="17">
        <v>2701</v>
      </c>
      <c r="AA80" s="17">
        <v>284</v>
      </c>
      <c r="AB80" s="17">
        <v>1834</v>
      </c>
      <c r="AC80" s="17">
        <v>2209</v>
      </c>
      <c r="AD80" s="17">
        <v>1098</v>
      </c>
      <c r="AE80" s="17">
        <v>2905</v>
      </c>
      <c r="AF80" s="17">
        <v>4627</v>
      </c>
      <c r="AG80" s="17">
        <v>531</v>
      </c>
      <c r="AH80" s="17">
        <v>618</v>
      </c>
      <c r="AI80" s="17">
        <v>2222</v>
      </c>
      <c r="AJ80" s="17">
        <v>999</v>
      </c>
      <c r="AK80" s="17">
        <v>706</v>
      </c>
      <c r="AL80" s="17">
        <v>2629</v>
      </c>
      <c r="AM80" s="17">
        <v>781</v>
      </c>
      <c r="AN80" s="17">
        <v>3268</v>
      </c>
      <c r="AO80" s="17">
        <v>1368</v>
      </c>
      <c r="AP80" s="17">
        <v>1361</v>
      </c>
      <c r="AQ80" s="17">
        <v>4248</v>
      </c>
      <c r="AR80" s="17">
        <v>12341</v>
      </c>
      <c r="AS80" s="17">
        <v>36709</v>
      </c>
      <c r="AT80" s="17">
        <v>13440</v>
      </c>
      <c r="AU80" s="17">
        <v>8058</v>
      </c>
      <c r="AV80" s="17">
        <v>16617</v>
      </c>
      <c r="AW80" s="17">
        <v>1626</v>
      </c>
      <c r="AX80" s="17">
        <v>707</v>
      </c>
      <c r="AY80" s="17">
        <v>3393</v>
      </c>
      <c r="AZ80" s="17">
        <v>15976</v>
      </c>
      <c r="BA80" s="17">
        <v>4457</v>
      </c>
      <c r="BB80" s="17">
        <v>4780</v>
      </c>
      <c r="BC80" s="17">
        <v>6177</v>
      </c>
      <c r="BD80" s="17">
        <v>2887</v>
      </c>
      <c r="BE80" s="17">
        <v>14669</v>
      </c>
      <c r="BF80" s="17">
        <v>6941</v>
      </c>
      <c r="BG80" s="17">
        <v>28691</v>
      </c>
      <c r="BH80" s="13">
        <v>0</v>
      </c>
      <c r="BI80" s="17">
        <v>252007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>
        <v>252007</v>
      </c>
      <c r="BS80" s="13">
        <f t="shared" si="8"/>
        <v>0</v>
      </c>
      <c r="BT80" s="13">
        <f t="shared" si="9"/>
        <v>0</v>
      </c>
      <c r="BU80" s="13">
        <f t="shared" si="10"/>
        <v>0</v>
      </c>
      <c r="BW80" s="13"/>
      <c r="BX80" s="13"/>
    </row>
    <row r="81" spans="1:76" x14ac:dyDescent="0.15">
      <c r="B81" s="24" t="s">
        <v>143</v>
      </c>
      <c r="C81" s="14">
        <f t="shared" si="16"/>
        <v>70</v>
      </c>
      <c r="D81" s="17">
        <v>4576</v>
      </c>
      <c r="E81" s="17">
        <v>3353</v>
      </c>
      <c r="F81" s="17">
        <v>3226</v>
      </c>
      <c r="G81" s="17">
        <v>655</v>
      </c>
      <c r="H81" s="17">
        <v>682</v>
      </c>
      <c r="I81" s="17">
        <v>9478</v>
      </c>
      <c r="J81" s="17">
        <v>315</v>
      </c>
      <c r="K81" s="17">
        <v>1500</v>
      </c>
      <c r="L81" s="17">
        <v>1454</v>
      </c>
      <c r="M81" s="17">
        <v>1269</v>
      </c>
      <c r="N81" s="17">
        <v>628</v>
      </c>
      <c r="O81" s="17">
        <v>1711</v>
      </c>
      <c r="P81" s="17">
        <v>1585</v>
      </c>
      <c r="Q81" s="17">
        <v>1219</v>
      </c>
      <c r="R81" s="17">
        <v>495</v>
      </c>
      <c r="S81" s="17">
        <v>1480</v>
      </c>
      <c r="T81" s="17">
        <v>524</v>
      </c>
      <c r="U81" s="17">
        <v>1777</v>
      </c>
      <c r="V81" s="17">
        <v>500</v>
      </c>
      <c r="W81" s="17">
        <v>754</v>
      </c>
      <c r="X81" s="17">
        <v>505</v>
      </c>
      <c r="Y81" s="17">
        <v>546</v>
      </c>
      <c r="Z81" s="17">
        <v>2613</v>
      </c>
      <c r="AA81" s="17">
        <v>275</v>
      </c>
      <c r="AB81" s="17">
        <v>1765</v>
      </c>
      <c r="AC81" s="17">
        <v>2039</v>
      </c>
      <c r="AD81" s="17">
        <v>1040</v>
      </c>
      <c r="AE81" s="17">
        <v>2820</v>
      </c>
      <c r="AF81" s="17">
        <v>4464</v>
      </c>
      <c r="AG81" s="17">
        <v>509</v>
      </c>
      <c r="AH81" s="17">
        <v>574</v>
      </c>
      <c r="AI81" s="17">
        <v>2103</v>
      </c>
      <c r="AJ81" s="17">
        <v>927</v>
      </c>
      <c r="AK81" s="17">
        <v>681</v>
      </c>
      <c r="AL81" s="17">
        <v>2497</v>
      </c>
      <c r="AM81" s="17">
        <v>748</v>
      </c>
      <c r="AN81" s="17">
        <v>3167</v>
      </c>
      <c r="AO81" s="17">
        <v>1300</v>
      </c>
      <c r="AP81" s="17">
        <v>1338</v>
      </c>
      <c r="AQ81" s="17">
        <v>3866</v>
      </c>
      <c r="AR81" s="17">
        <v>12046</v>
      </c>
      <c r="AS81" s="17">
        <v>36191</v>
      </c>
      <c r="AT81" s="17">
        <v>13410</v>
      </c>
      <c r="AU81" s="17">
        <v>8058</v>
      </c>
      <c r="AV81" s="17">
        <v>15282</v>
      </c>
      <c r="AW81" s="17">
        <v>1621</v>
      </c>
      <c r="AX81" s="17">
        <v>707</v>
      </c>
      <c r="AY81" s="17">
        <v>3393</v>
      </c>
      <c r="AZ81" s="17">
        <v>15928</v>
      </c>
      <c r="BA81" s="17">
        <v>4038</v>
      </c>
      <c r="BB81" s="17">
        <v>4263</v>
      </c>
      <c r="BC81" s="17">
        <v>5701</v>
      </c>
      <c r="BD81" s="17">
        <v>2887</v>
      </c>
      <c r="BE81" s="17">
        <v>14666</v>
      </c>
      <c r="BF81" s="17">
        <v>6940</v>
      </c>
      <c r="BG81" s="17">
        <v>28601</v>
      </c>
      <c r="BH81" s="13">
        <v>0</v>
      </c>
      <c r="BI81" s="17">
        <v>244690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>
        <v>244690</v>
      </c>
      <c r="BS81" s="13">
        <f t="shared" ref="BS81:BS92" si="17">SUM(D81:BG81)-BI81</f>
        <v>0</v>
      </c>
      <c r="BT81" s="13">
        <f t="shared" ref="BT81:BT92" si="18">SUM(BJ81:BO81)-BP81</f>
        <v>0</v>
      </c>
      <c r="BU81" s="13">
        <f t="shared" ref="BU81:BU92" si="19">BI81+BP81-BQ81</f>
        <v>0</v>
      </c>
      <c r="BW81" s="13"/>
      <c r="BX81" s="13"/>
    </row>
    <row r="82" spans="1:76" x14ac:dyDescent="0.15">
      <c r="B82" s="16" t="s">
        <v>144</v>
      </c>
      <c r="C82" s="14">
        <f t="shared" si="16"/>
        <v>71</v>
      </c>
      <c r="D82" s="17">
        <v>0</v>
      </c>
      <c r="E82" s="17">
        <v>0</v>
      </c>
      <c r="F82" s="17">
        <v>567</v>
      </c>
      <c r="G82" s="17">
        <v>89</v>
      </c>
      <c r="H82" s="17">
        <v>32</v>
      </c>
      <c r="I82" s="17">
        <v>349</v>
      </c>
      <c r="J82" s="17">
        <v>21</v>
      </c>
      <c r="K82" s="17">
        <v>46</v>
      </c>
      <c r="L82" s="17">
        <v>21</v>
      </c>
      <c r="M82" s="17">
        <v>15</v>
      </c>
      <c r="N82" s="17">
        <v>9</v>
      </c>
      <c r="O82" s="17">
        <v>62</v>
      </c>
      <c r="P82" s="17">
        <v>30</v>
      </c>
      <c r="Q82" s="17">
        <v>237</v>
      </c>
      <c r="R82" s="17">
        <v>17</v>
      </c>
      <c r="S82" s="17">
        <v>122</v>
      </c>
      <c r="T82" s="17">
        <v>45</v>
      </c>
      <c r="U82" s="17">
        <v>107</v>
      </c>
      <c r="V82" s="17">
        <v>50</v>
      </c>
      <c r="W82" s="17">
        <v>38</v>
      </c>
      <c r="X82" s="17">
        <v>29</v>
      </c>
      <c r="Y82" s="17">
        <v>31</v>
      </c>
      <c r="Z82" s="17">
        <v>88</v>
      </c>
      <c r="AA82" s="17">
        <v>9</v>
      </c>
      <c r="AB82" s="17">
        <v>69</v>
      </c>
      <c r="AC82" s="17">
        <v>170</v>
      </c>
      <c r="AD82" s="17">
        <v>58</v>
      </c>
      <c r="AE82" s="17">
        <v>85</v>
      </c>
      <c r="AF82" s="17">
        <v>163</v>
      </c>
      <c r="AG82" s="17">
        <v>22</v>
      </c>
      <c r="AH82" s="17">
        <v>44</v>
      </c>
      <c r="AI82" s="17">
        <v>119</v>
      </c>
      <c r="AJ82" s="17">
        <v>72</v>
      </c>
      <c r="AK82" s="17">
        <v>25</v>
      </c>
      <c r="AL82" s="17">
        <v>132</v>
      </c>
      <c r="AM82" s="17">
        <v>33</v>
      </c>
      <c r="AN82" s="17">
        <v>101</v>
      </c>
      <c r="AO82" s="17">
        <v>68</v>
      </c>
      <c r="AP82" s="17">
        <v>23</v>
      </c>
      <c r="AQ82" s="17">
        <v>382</v>
      </c>
      <c r="AR82" s="17">
        <v>295</v>
      </c>
      <c r="AS82" s="17">
        <v>518</v>
      </c>
      <c r="AT82" s="17">
        <v>30</v>
      </c>
      <c r="AU82" s="17">
        <v>0</v>
      </c>
      <c r="AV82" s="17">
        <v>1335</v>
      </c>
      <c r="AW82" s="17">
        <v>5</v>
      </c>
      <c r="AX82" s="17">
        <v>0</v>
      </c>
      <c r="AY82" s="17">
        <v>0</v>
      </c>
      <c r="AZ82" s="17">
        <v>48</v>
      </c>
      <c r="BA82" s="17">
        <v>419</v>
      </c>
      <c r="BB82" s="17">
        <v>517</v>
      </c>
      <c r="BC82" s="17">
        <v>476</v>
      </c>
      <c r="BD82" s="17">
        <v>0</v>
      </c>
      <c r="BE82" s="17">
        <v>3</v>
      </c>
      <c r="BF82" s="17">
        <v>1</v>
      </c>
      <c r="BG82" s="17">
        <v>90</v>
      </c>
      <c r="BH82" s="13">
        <v>0</v>
      </c>
      <c r="BI82" s="17">
        <v>7317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>
        <v>7317</v>
      </c>
      <c r="BS82" s="13">
        <f t="shared" si="17"/>
        <v>0</v>
      </c>
      <c r="BT82" s="13">
        <f t="shared" si="18"/>
        <v>0</v>
      </c>
      <c r="BU82" s="13">
        <f t="shared" si="19"/>
        <v>0</v>
      </c>
      <c r="BW82" s="13"/>
      <c r="BX82" s="13"/>
    </row>
    <row r="83" spans="1:76" x14ac:dyDescent="0.15">
      <c r="A83" t="s">
        <v>145</v>
      </c>
      <c r="B83" s="16" t="s">
        <v>146</v>
      </c>
      <c r="C83" s="14">
        <f t="shared" si="16"/>
        <v>72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4003</v>
      </c>
      <c r="BF83" s="17">
        <v>3354</v>
      </c>
      <c r="BG83" s="17">
        <v>39540</v>
      </c>
      <c r="BH83" s="13">
        <v>0</v>
      </c>
      <c r="BI83" s="17">
        <v>46897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>
        <v>46897</v>
      </c>
      <c r="BS83" s="13">
        <f t="shared" si="17"/>
        <v>0</v>
      </c>
      <c r="BT83" s="13">
        <f t="shared" si="18"/>
        <v>0</v>
      </c>
      <c r="BU83" s="13">
        <f t="shared" si="19"/>
        <v>0</v>
      </c>
      <c r="BW83" s="13"/>
      <c r="BX83" s="13"/>
    </row>
    <row r="84" spans="1:76" x14ac:dyDescent="0.15">
      <c r="A84" t="s">
        <v>147</v>
      </c>
      <c r="B84" s="16" t="s">
        <v>148</v>
      </c>
      <c r="C84" s="14">
        <f t="shared" si="16"/>
        <v>73</v>
      </c>
      <c r="D84" s="17">
        <v>74795</v>
      </c>
      <c r="E84" s="17">
        <v>28043</v>
      </c>
      <c r="F84" s="17">
        <v>16457</v>
      </c>
      <c r="G84" s="17">
        <v>11682</v>
      </c>
      <c r="H84" s="17">
        <v>3634</v>
      </c>
      <c r="I84" s="17">
        <v>22001</v>
      </c>
      <c r="J84" s="17">
        <v>1081</v>
      </c>
      <c r="K84" s="17">
        <v>7688</v>
      </c>
      <c r="L84" s="17">
        <v>7441</v>
      </c>
      <c r="M84" s="17">
        <v>1447</v>
      </c>
      <c r="N84" s="17">
        <v>3476</v>
      </c>
      <c r="O84" s="17">
        <v>5194</v>
      </c>
      <c r="P84" s="17">
        <v>11262</v>
      </c>
      <c r="Q84" s="17">
        <v>25986</v>
      </c>
      <c r="R84" s="17">
        <v>4709</v>
      </c>
      <c r="S84" s="17">
        <v>6336</v>
      </c>
      <c r="T84" s="17">
        <v>777</v>
      </c>
      <c r="U84" s="17">
        <v>11148</v>
      </c>
      <c r="V84" s="17">
        <v>849</v>
      </c>
      <c r="W84" s="17">
        <v>4978</v>
      </c>
      <c r="X84" s="17">
        <v>2392</v>
      </c>
      <c r="Y84" s="17">
        <v>1683</v>
      </c>
      <c r="Z84" s="17">
        <v>7076</v>
      </c>
      <c r="AA84" s="17">
        <v>2278</v>
      </c>
      <c r="AB84" s="17">
        <v>6176</v>
      </c>
      <c r="AC84" s="17">
        <v>13386</v>
      </c>
      <c r="AD84" s="17">
        <v>3450</v>
      </c>
      <c r="AE84" s="17">
        <v>14722</v>
      </c>
      <c r="AF84" s="17">
        <v>6277</v>
      </c>
      <c r="AG84" s="17">
        <v>1343</v>
      </c>
      <c r="AH84" s="17">
        <v>822</v>
      </c>
      <c r="AI84" s="17">
        <v>4401</v>
      </c>
      <c r="AJ84" s="17">
        <v>1111</v>
      </c>
      <c r="AK84" s="17">
        <v>5123</v>
      </c>
      <c r="AL84" s="17">
        <v>372</v>
      </c>
      <c r="AM84" s="17">
        <v>449</v>
      </c>
      <c r="AN84" s="17">
        <v>4554</v>
      </c>
      <c r="AO84" s="17">
        <v>2245</v>
      </c>
      <c r="AP84" s="17">
        <v>10850</v>
      </c>
      <c r="AQ84" s="17">
        <v>63828</v>
      </c>
      <c r="AR84" s="17">
        <v>82756</v>
      </c>
      <c r="AS84" s="17">
        <v>180965</v>
      </c>
      <c r="AT84" s="17">
        <v>65770</v>
      </c>
      <c r="AU84" s="17">
        <v>56871</v>
      </c>
      <c r="AV84" s="17">
        <v>125264</v>
      </c>
      <c r="AW84" s="17">
        <v>224214</v>
      </c>
      <c r="AX84" s="17">
        <v>20014</v>
      </c>
      <c r="AY84" s="17">
        <v>31327</v>
      </c>
      <c r="AZ84" s="17">
        <v>53677</v>
      </c>
      <c r="BA84" s="17">
        <v>2730</v>
      </c>
      <c r="BB84" s="17">
        <v>21702</v>
      </c>
      <c r="BC84" s="17">
        <v>23306</v>
      </c>
      <c r="BD84" s="17">
        <v>0</v>
      </c>
      <c r="BE84" s="17">
        <v>5336</v>
      </c>
      <c r="BF84" s="17">
        <v>2509</v>
      </c>
      <c r="BG84" s="17">
        <v>38305</v>
      </c>
      <c r="BH84" s="13">
        <v>0</v>
      </c>
      <c r="BI84" s="17">
        <v>1336268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>
        <v>1336268</v>
      </c>
      <c r="BS84" s="13">
        <f t="shared" si="17"/>
        <v>0</v>
      </c>
      <c r="BT84" s="13">
        <f t="shared" si="18"/>
        <v>0</v>
      </c>
      <c r="BU84" s="13">
        <f t="shared" si="19"/>
        <v>0</v>
      </c>
      <c r="BW84" s="13"/>
      <c r="BX84" s="13"/>
    </row>
    <row r="85" spans="1:76" x14ac:dyDescent="0.15">
      <c r="B85" s="16" t="s">
        <v>126</v>
      </c>
      <c r="C85" s="14">
        <f t="shared" si="16"/>
        <v>74</v>
      </c>
      <c r="D85" s="17">
        <v>45593</v>
      </c>
      <c r="E85" s="17">
        <v>23510</v>
      </c>
      <c r="F85" s="17">
        <v>0</v>
      </c>
      <c r="G85" s="17">
        <v>0</v>
      </c>
      <c r="H85" s="17">
        <v>249</v>
      </c>
      <c r="I85" s="17">
        <v>2063</v>
      </c>
      <c r="J85" s="17">
        <v>0</v>
      </c>
      <c r="K85" s="17">
        <v>2396</v>
      </c>
      <c r="L85" s="17">
        <v>5195</v>
      </c>
      <c r="M85" s="17">
        <v>229</v>
      </c>
      <c r="N85" s="17">
        <v>648</v>
      </c>
      <c r="O85" s="17">
        <v>63</v>
      </c>
      <c r="P85" s="17">
        <v>1579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41</v>
      </c>
      <c r="X85" s="17">
        <v>0</v>
      </c>
      <c r="Y85" s="17">
        <v>39</v>
      </c>
      <c r="Z85" s="17">
        <v>184</v>
      </c>
      <c r="AA85" s="17">
        <v>0</v>
      </c>
      <c r="AB85" s="17">
        <v>339</v>
      </c>
      <c r="AC85" s="17">
        <v>0</v>
      </c>
      <c r="AD85" s="17">
        <v>0</v>
      </c>
      <c r="AE85" s="17">
        <v>1871</v>
      </c>
      <c r="AF85" s="17">
        <v>263</v>
      </c>
      <c r="AG85" s="17">
        <v>0</v>
      </c>
      <c r="AH85" s="17">
        <v>0</v>
      </c>
      <c r="AI85" s="17">
        <v>70</v>
      </c>
      <c r="AJ85" s="17">
        <v>2</v>
      </c>
      <c r="AK85" s="17">
        <v>524</v>
      </c>
      <c r="AL85" s="17">
        <v>0</v>
      </c>
      <c r="AM85" s="17">
        <v>0</v>
      </c>
      <c r="AN85" s="17">
        <v>12</v>
      </c>
      <c r="AO85" s="17">
        <v>110</v>
      </c>
      <c r="AP85" s="17">
        <v>2763</v>
      </c>
      <c r="AQ85" s="17">
        <v>0</v>
      </c>
      <c r="AR85" s="17">
        <v>26831</v>
      </c>
      <c r="AS85" s="17">
        <v>48753</v>
      </c>
      <c r="AT85" s="17">
        <v>21554</v>
      </c>
      <c r="AU85" s="17">
        <v>11464</v>
      </c>
      <c r="AV85" s="17">
        <v>1192</v>
      </c>
      <c r="AW85" s="17">
        <v>2566</v>
      </c>
      <c r="AX85" s="17">
        <v>11606</v>
      </c>
      <c r="AY85" s="17">
        <v>11258</v>
      </c>
      <c r="AZ85" s="17">
        <v>10784</v>
      </c>
      <c r="BA85" s="17">
        <v>2259</v>
      </c>
      <c r="BB85" s="17">
        <v>11492</v>
      </c>
      <c r="BC85" s="17">
        <v>12922</v>
      </c>
      <c r="BD85" s="17">
        <v>0</v>
      </c>
      <c r="BE85" s="17">
        <v>0</v>
      </c>
      <c r="BF85" s="17">
        <v>0</v>
      </c>
      <c r="BG85" s="17">
        <v>0</v>
      </c>
      <c r="BH85" s="13">
        <v>0</v>
      </c>
      <c r="BI85" s="17">
        <v>260424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0</v>
      </c>
      <c r="BP85" s="13">
        <v>0</v>
      </c>
      <c r="BQ85">
        <v>260424</v>
      </c>
      <c r="BS85" s="13">
        <f t="shared" si="17"/>
        <v>0</v>
      </c>
      <c r="BT85" s="13">
        <f t="shared" si="18"/>
        <v>0</v>
      </c>
      <c r="BU85" s="13">
        <f t="shared" si="19"/>
        <v>0</v>
      </c>
      <c r="BW85" s="13"/>
      <c r="BX85" s="13"/>
    </row>
    <row r="86" spans="1:76" x14ac:dyDescent="0.15">
      <c r="B86" s="16" t="s">
        <v>149</v>
      </c>
      <c r="C86" s="14">
        <f t="shared" si="16"/>
        <v>75</v>
      </c>
      <c r="D86" s="17">
        <v>29202</v>
      </c>
      <c r="E86" s="17">
        <v>4533</v>
      </c>
      <c r="F86" s="17">
        <v>16457</v>
      </c>
      <c r="G86" s="17">
        <v>11682</v>
      </c>
      <c r="H86" s="17">
        <v>3385</v>
      </c>
      <c r="I86" s="17">
        <v>19938</v>
      </c>
      <c r="J86" s="17">
        <v>1081</v>
      </c>
      <c r="K86" s="17">
        <v>5292</v>
      </c>
      <c r="L86" s="17">
        <v>2246</v>
      </c>
      <c r="M86" s="17">
        <v>1218</v>
      </c>
      <c r="N86" s="17">
        <v>2828</v>
      </c>
      <c r="O86" s="17">
        <v>5131</v>
      </c>
      <c r="P86" s="17">
        <v>9683</v>
      </c>
      <c r="Q86" s="17">
        <v>25986</v>
      </c>
      <c r="R86" s="17">
        <v>4709</v>
      </c>
      <c r="S86" s="17">
        <v>6336</v>
      </c>
      <c r="T86" s="17">
        <v>777</v>
      </c>
      <c r="U86" s="17">
        <v>11148</v>
      </c>
      <c r="V86" s="17">
        <v>849</v>
      </c>
      <c r="W86" s="17">
        <v>4937</v>
      </c>
      <c r="X86" s="17">
        <v>2392</v>
      </c>
      <c r="Y86" s="17">
        <v>1644</v>
      </c>
      <c r="Z86" s="17">
        <v>6892</v>
      </c>
      <c r="AA86" s="17">
        <v>2278</v>
      </c>
      <c r="AB86" s="17">
        <v>5837</v>
      </c>
      <c r="AC86" s="17">
        <v>13386</v>
      </c>
      <c r="AD86" s="17">
        <v>3450</v>
      </c>
      <c r="AE86" s="17">
        <v>12851</v>
      </c>
      <c r="AF86" s="17">
        <v>6014</v>
      </c>
      <c r="AG86" s="17">
        <v>1343</v>
      </c>
      <c r="AH86" s="17">
        <v>822</v>
      </c>
      <c r="AI86" s="17">
        <v>4331</v>
      </c>
      <c r="AJ86" s="17">
        <v>1109</v>
      </c>
      <c r="AK86" s="17">
        <v>4599</v>
      </c>
      <c r="AL86" s="17">
        <v>372</v>
      </c>
      <c r="AM86" s="17">
        <v>449</v>
      </c>
      <c r="AN86" s="17">
        <v>4542</v>
      </c>
      <c r="AO86" s="17">
        <v>2135</v>
      </c>
      <c r="AP86" s="17">
        <v>8087</v>
      </c>
      <c r="AQ86" s="17">
        <v>63828</v>
      </c>
      <c r="AR86" s="17">
        <v>55925</v>
      </c>
      <c r="AS86" s="17">
        <v>132212</v>
      </c>
      <c r="AT86" s="17">
        <v>44216</v>
      </c>
      <c r="AU86" s="17">
        <v>45407</v>
      </c>
      <c r="AV86" s="17">
        <v>124072</v>
      </c>
      <c r="AW86" s="17">
        <v>221648</v>
      </c>
      <c r="AX86" s="17">
        <v>8408</v>
      </c>
      <c r="AY86" s="17">
        <v>20069</v>
      </c>
      <c r="AZ86" s="17">
        <v>42893</v>
      </c>
      <c r="BA86" s="17">
        <v>471</v>
      </c>
      <c r="BB86" s="17">
        <v>10210</v>
      </c>
      <c r="BC86" s="17">
        <v>10384</v>
      </c>
      <c r="BD86" s="17">
        <v>0</v>
      </c>
      <c r="BE86" s="17">
        <v>5336</v>
      </c>
      <c r="BF86" s="17">
        <v>2509</v>
      </c>
      <c r="BG86" s="17">
        <v>38305</v>
      </c>
      <c r="BH86" s="13">
        <v>0</v>
      </c>
      <c r="BI86" s="17">
        <v>1075844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>
        <v>1075844</v>
      </c>
      <c r="BS86" s="13">
        <f t="shared" si="17"/>
        <v>0</v>
      </c>
      <c r="BT86" s="13">
        <f t="shared" si="18"/>
        <v>0</v>
      </c>
      <c r="BU86" s="13">
        <f t="shared" si="19"/>
        <v>0</v>
      </c>
      <c r="BW86" s="13"/>
      <c r="BX86" s="13"/>
    </row>
    <row r="87" spans="1:76" x14ac:dyDescent="0.15">
      <c r="A87" t="s">
        <v>150</v>
      </c>
      <c r="B87" s="16" t="s">
        <v>151</v>
      </c>
      <c r="C87" s="14">
        <f t="shared" si="16"/>
        <v>76</v>
      </c>
      <c r="D87" s="13">
        <v>105328</v>
      </c>
      <c r="E87" s="13">
        <v>50078</v>
      </c>
      <c r="F87" s="13">
        <v>28869</v>
      </c>
      <c r="G87" s="13">
        <v>14273</v>
      </c>
      <c r="H87" s="13">
        <v>6789</v>
      </c>
      <c r="I87" s="13">
        <v>63288</v>
      </c>
      <c r="J87" s="13">
        <v>2337</v>
      </c>
      <c r="K87" s="13">
        <v>15034</v>
      </c>
      <c r="L87" s="13">
        <v>17364</v>
      </c>
      <c r="M87" s="13">
        <v>8134</v>
      </c>
      <c r="N87" s="13">
        <v>7730</v>
      </c>
      <c r="O87" s="13">
        <v>12728</v>
      </c>
      <c r="P87" s="13">
        <v>19480</v>
      </c>
      <c r="Q87" s="13">
        <v>30450</v>
      </c>
      <c r="R87" s="13">
        <v>7269</v>
      </c>
      <c r="S87" s="13">
        <v>12234</v>
      </c>
      <c r="T87" s="13">
        <v>2756</v>
      </c>
      <c r="U87" s="13">
        <v>18640</v>
      </c>
      <c r="V87" s="13">
        <v>2851</v>
      </c>
      <c r="W87" s="13">
        <v>8335</v>
      </c>
      <c r="X87" s="13">
        <v>4522</v>
      </c>
      <c r="Y87" s="13">
        <v>4003</v>
      </c>
      <c r="Z87" s="13">
        <v>18648</v>
      </c>
      <c r="AA87" s="13">
        <v>3386</v>
      </c>
      <c r="AB87" s="13">
        <v>15077</v>
      </c>
      <c r="AC87" s="13">
        <v>21744</v>
      </c>
      <c r="AD87" s="13">
        <v>7959</v>
      </c>
      <c r="AE87" s="13">
        <v>28760</v>
      </c>
      <c r="AF87" s="13">
        <v>25819</v>
      </c>
      <c r="AG87" s="13">
        <v>3542</v>
      </c>
      <c r="AH87" s="13">
        <v>3196</v>
      </c>
      <c r="AI87" s="13">
        <v>13312</v>
      </c>
      <c r="AJ87" s="13">
        <v>4798</v>
      </c>
      <c r="AK87" s="13">
        <v>8322</v>
      </c>
      <c r="AL87" s="13">
        <v>9813</v>
      </c>
      <c r="AM87" s="13">
        <v>3191</v>
      </c>
      <c r="AN87" s="13">
        <v>18162</v>
      </c>
      <c r="AO87" s="13">
        <v>7888</v>
      </c>
      <c r="AP87" s="13">
        <v>18776</v>
      </c>
      <c r="AQ87" s="13">
        <v>85274</v>
      </c>
      <c r="AR87" s="13">
        <v>145204</v>
      </c>
      <c r="AS87" s="13">
        <v>340956</v>
      </c>
      <c r="AT87" s="13">
        <v>131802</v>
      </c>
      <c r="AU87" s="13">
        <v>95498</v>
      </c>
      <c r="AV87" s="13">
        <v>199846</v>
      </c>
      <c r="AW87" s="13">
        <v>233399</v>
      </c>
      <c r="AX87" s="13">
        <v>28929</v>
      </c>
      <c r="AY87" s="13">
        <v>53755</v>
      </c>
      <c r="AZ87" s="13">
        <v>137007</v>
      </c>
      <c r="BA87" s="13">
        <v>31888</v>
      </c>
      <c r="BB87" s="13">
        <v>54065</v>
      </c>
      <c r="BC87" s="13">
        <v>62808</v>
      </c>
      <c r="BD87" s="13">
        <v>37701</v>
      </c>
      <c r="BE87" s="13">
        <v>112015</v>
      </c>
      <c r="BF87" s="13">
        <v>58620</v>
      </c>
      <c r="BG87" s="13">
        <v>285615</v>
      </c>
      <c r="BH87" s="13">
        <v>0</v>
      </c>
      <c r="BI87" s="13">
        <v>2749267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>
        <v>2749267</v>
      </c>
      <c r="BS87" s="13">
        <f t="shared" si="17"/>
        <v>0</v>
      </c>
      <c r="BT87" s="13">
        <f t="shared" si="18"/>
        <v>0</v>
      </c>
      <c r="BU87" s="13">
        <f t="shared" si="19"/>
        <v>0</v>
      </c>
      <c r="BW87" s="13"/>
      <c r="BX87" s="13"/>
    </row>
    <row r="88" spans="1:76" x14ac:dyDescent="0.15">
      <c r="A88" t="s">
        <v>152</v>
      </c>
      <c r="B88" s="16" t="s">
        <v>153</v>
      </c>
      <c r="C88" s="14">
        <f t="shared" si="16"/>
        <v>77</v>
      </c>
      <c r="D88" s="17">
        <v>1186</v>
      </c>
      <c r="E88" s="17">
        <v>657</v>
      </c>
      <c r="F88" s="17">
        <v>668</v>
      </c>
      <c r="G88" s="17">
        <v>278</v>
      </c>
      <c r="H88" s="17">
        <v>188</v>
      </c>
      <c r="I88" s="17">
        <v>3525</v>
      </c>
      <c r="J88" s="17">
        <v>107</v>
      </c>
      <c r="K88" s="17">
        <v>386</v>
      </c>
      <c r="L88" s="17">
        <v>373</v>
      </c>
      <c r="M88" s="17">
        <v>322</v>
      </c>
      <c r="N88" s="17">
        <v>178</v>
      </c>
      <c r="O88" s="17">
        <v>509</v>
      </c>
      <c r="P88" s="17">
        <v>413</v>
      </c>
      <c r="Q88" s="17">
        <v>764</v>
      </c>
      <c r="R88" s="17">
        <v>163</v>
      </c>
      <c r="S88" s="17">
        <v>596</v>
      </c>
      <c r="T88" s="17">
        <v>197</v>
      </c>
      <c r="U88" s="17">
        <v>448</v>
      </c>
      <c r="V88" s="17">
        <v>172</v>
      </c>
      <c r="W88" s="17">
        <v>266</v>
      </c>
      <c r="X88" s="17">
        <v>136</v>
      </c>
      <c r="Y88" s="17">
        <v>153</v>
      </c>
      <c r="Z88" s="17">
        <v>684</v>
      </c>
      <c r="AA88" s="17">
        <v>116</v>
      </c>
      <c r="AB88" s="17">
        <v>468</v>
      </c>
      <c r="AC88" s="17">
        <v>729</v>
      </c>
      <c r="AD88" s="17">
        <v>335</v>
      </c>
      <c r="AE88" s="17">
        <v>691</v>
      </c>
      <c r="AF88" s="17">
        <v>1033</v>
      </c>
      <c r="AG88" s="17">
        <v>158</v>
      </c>
      <c r="AH88" s="17">
        <v>182</v>
      </c>
      <c r="AI88" s="17">
        <v>544</v>
      </c>
      <c r="AJ88" s="17">
        <v>296</v>
      </c>
      <c r="AK88" s="17">
        <v>150</v>
      </c>
      <c r="AL88" s="17">
        <v>855</v>
      </c>
      <c r="AM88" s="17">
        <v>226</v>
      </c>
      <c r="AN88" s="17">
        <v>774</v>
      </c>
      <c r="AO88" s="17">
        <v>381</v>
      </c>
      <c r="AP88" s="17">
        <v>337</v>
      </c>
      <c r="AQ88" s="17">
        <v>1689</v>
      </c>
      <c r="AR88" s="17">
        <v>1910</v>
      </c>
      <c r="AS88" s="17">
        <v>8105</v>
      </c>
      <c r="AT88" s="17">
        <v>2810</v>
      </c>
      <c r="AU88" s="17">
        <v>4424</v>
      </c>
      <c r="AV88" s="17">
        <v>2370</v>
      </c>
      <c r="AW88" s="17">
        <v>358</v>
      </c>
      <c r="AX88" s="17">
        <v>147</v>
      </c>
      <c r="AY88" s="17">
        <v>652</v>
      </c>
      <c r="AZ88" s="17">
        <v>2245</v>
      </c>
      <c r="BA88" s="17">
        <v>656</v>
      </c>
      <c r="BB88" s="17">
        <v>952</v>
      </c>
      <c r="BC88" s="17">
        <v>1480</v>
      </c>
      <c r="BD88" s="17">
        <v>0</v>
      </c>
      <c r="BE88" s="17">
        <v>27</v>
      </c>
      <c r="BF88" s="17">
        <v>1</v>
      </c>
      <c r="BG88" s="17">
        <v>148</v>
      </c>
      <c r="BH88" s="13">
        <v>0</v>
      </c>
      <c r="BI88" s="17">
        <v>47618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0</v>
      </c>
      <c r="BP88" s="13">
        <v>0</v>
      </c>
      <c r="BQ88">
        <v>47618</v>
      </c>
      <c r="BS88" s="13">
        <f t="shared" si="17"/>
        <v>0</v>
      </c>
      <c r="BT88" s="13">
        <f t="shared" si="18"/>
        <v>0</v>
      </c>
      <c r="BU88" s="13">
        <f t="shared" si="19"/>
        <v>0</v>
      </c>
      <c r="BW88" s="13"/>
      <c r="BX88" s="13"/>
    </row>
    <row r="89" spans="1:76" x14ac:dyDescent="0.15">
      <c r="A89" t="s">
        <v>154</v>
      </c>
      <c r="B89" s="16" t="s">
        <v>155</v>
      </c>
      <c r="C89" s="14">
        <f t="shared" si="16"/>
        <v>78</v>
      </c>
      <c r="D89" s="17">
        <v>-17</v>
      </c>
      <c r="E89" s="17">
        <v>0</v>
      </c>
      <c r="F89" s="17">
        <v>0</v>
      </c>
      <c r="G89" s="17">
        <v>0</v>
      </c>
      <c r="H89" s="17">
        <v>0</v>
      </c>
      <c r="I89" s="17">
        <v>-80</v>
      </c>
      <c r="J89" s="17">
        <v>0</v>
      </c>
      <c r="K89" s="17">
        <v>-81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-130</v>
      </c>
      <c r="AF89" s="17">
        <v>-164</v>
      </c>
      <c r="AG89" s="17">
        <v>-31</v>
      </c>
      <c r="AH89" s="17">
        <v>-37</v>
      </c>
      <c r="AI89" s="17">
        <v>-79</v>
      </c>
      <c r="AJ89" s="17">
        <v>-109</v>
      </c>
      <c r="AK89" s="17">
        <v>-23</v>
      </c>
      <c r="AL89" s="17">
        <v>-186</v>
      </c>
      <c r="AM89" s="17">
        <v>0</v>
      </c>
      <c r="AN89" s="17">
        <v>0</v>
      </c>
      <c r="AO89" s="17">
        <v>-31</v>
      </c>
      <c r="AP89" s="17">
        <v>0</v>
      </c>
      <c r="AQ89" s="17">
        <v>-376</v>
      </c>
      <c r="AR89" s="17">
        <v>-331</v>
      </c>
      <c r="AS89" s="17">
        <v>0</v>
      </c>
      <c r="AT89" s="17">
        <v>-380</v>
      </c>
      <c r="AU89" s="17">
        <v>-181</v>
      </c>
      <c r="AV89" s="17">
        <v>0</v>
      </c>
      <c r="AW89" s="17">
        <v>0</v>
      </c>
      <c r="AX89" s="17">
        <v>0</v>
      </c>
      <c r="AY89" s="17">
        <v>0</v>
      </c>
      <c r="AZ89" s="17">
        <v>-248</v>
      </c>
      <c r="BA89" s="17">
        <v>0</v>
      </c>
      <c r="BB89" s="17">
        <v>0</v>
      </c>
      <c r="BC89" s="17">
        <v>-22</v>
      </c>
      <c r="BD89" s="17">
        <v>0</v>
      </c>
      <c r="BE89" s="17">
        <v>0</v>
      </c>
      <c r="BF89" s="17">
        <v>0</v>
      </c>
      <c r="BG89" s="17">
        <v>0</v>
      </c>
      <c r="BH89" s="13">
        <v>0</v>
      </c>
      <c r="BI89" s="17">
        <v>-2506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>
        <v>-2506</v>
      </c>
      <c r="BS89" s="13">
        <f t="shared" si="17"/>
        <v>0</v>
      </c>
      <c r="BT89" s="13">
        <f t="shared" si="18"/>
        <v>0</v>
      </c>
      <c r="BU89" s="13">
        <f t="shared" si="19"/>
        <v>0</v>
      </c>
      <c r="BW89" s="13"/>
      <c r="BX89" s="13"/>
    </row>
    <row r="90" spans="1:76" x14ac:dyDescent="0.15">
      <c r="A90" t="s">
        <v>156</v>
      </c>
      <c r="B90" s="16" t="s">
        <v>157</v>
      </c>
      <c r="C90" s="14">
        <f t="shared" si="16"/>
        <v>79</v>
      </c>
      <c r="D90" s="17">
        <v>106497</v>
      </c>
      <c r="E90" s="17">
        <v>50735</v>
      </c>
      <c r="F90" s="17">
        <v>29537</v>
      </c>
      <c r="G90" s="17">
        <v>14551</v>
      </c>
      <c r="H90" s="17">
        <v>6977</v>
      </c>
      <c r="I90" s="17">
        <v>66733</v>
      </c>
      <c r="J90" s="17">
        <v>2444</v>
      </c>
      <c r="K90" s="17">
        <v>15339</v>
      </c>
      <c r="L90" s="17">
        <v>17737</v>
      </c>
      <c r="M90" s="17">
        <v>8456</v>
      </c>
      <c r="N90" s="17">
        <v>7908</v>
      </c>
      <c r="O90" s="17">
        <v>13237</v>
      </c>
      <c r="P90" s="17">
        <v>19893</v>
      </c>
      <c r="Q90" s="17">
        <v>31214</v>
      </c>
      <c r="R90" s="17">
        <v>7432</v>
      </c>
      <c r="S90" s="17">
        <v>12830</v>
      </c>
      <c r="T90" s="17">
        <v>2953</v>
      </c>
      <c r="U90" s="17">
        <v>19088</v>
      </c>
      <c r="V90" s="17">
        <v>3023</v>
      </c>
      <c r="W90" s="17">
        <v>8601</v>
      </c>
      <c r="X90" s="17">
        <v>4658</v>
      </c>
      <c r="Y90" s="17">
        <v>4156</v>
      </c>
      <c r="Z90" s="17">
        <v>19332</v>
      </c>
      <c r="AA90" s="17">
        <v>3502</v>
      </c>
      <c r="AB90" s="17">
        <v>15545</v>
      </c>
      <c r="AC90" s="17">
        <v>22473</v>
      </c>
      <c r="AD90" s="17">
        <v>8294</v>
      </c>
      <c r="AE90" s="17">
        <v>29321</v>
      </c>
      <c r="AF90" s="17">
        <v>26688</v>
      </c>
      <c r="AG90" s="17">
        <v>3669</v>
      </c>
      <c r="AH90" s="17">
        <v>3341</v>
      </c>
      <c r="AI90" s="17">
        <v>13777</v>
      </c>
      <c r="AJ90" s="17">
        <v>4985</v>
      </c>
      <c r="AK90" s="17">
        <v>8449</v>
      </c>
      <c r="AL90" s="17">
        <v>10482</v>
      </c>
      <c r="AM90" s="17">
        <v>3417</v>
      </c>
      <c r="AN90" s="17">
        <v>18936</v>
      </c>
      <c r="AO90" s="17">
        <v>8238</v>
      </c>
      <c r="AP90" s="17">
        <v>19113</v>
      </c>
      <c r="AQ90" s="17">
        <v>86587</v>
      </c>
      <c r="AR90" s="17">
        <v>146783</v>
      </c>
      <c r="AS90" s="17">
        <v>349061</v>
      </c>
      <c r="AT90" s="17">
        <v>134232</v>
      </c>
      <c r="AU90" s="17">
        <v>99741</v>
      </c>
      <c r="AV90" s="17">
        <v>202216</v>
      </c>
      <c r="AW90" s="17">
        <v>233757</v>
      </c>
      <c r="AX90" s="17">
        <v>29076</v>
      </c>
      <c r="AY90" s="17">
        <v>54407</v>
      </c>
      <c r="AZ90" s="17">
        <v>139004</v>
      </c>
      <c r="BA90" s="17">
        <v>32544</v>
      </c>
      <c r="BB90" s="17">
        <v>55017</v>
      </c>
      <c r="BC90" s="17">
        <v>64266</v>
      </c>
      <c r="BD90" s="17">
        <v>37701</v>
      </c>
      <c r="BE90" s="17">
        <v>112042</v>
      </c>
      <c r="BF90" s="17">
        <v>58621</v>
      </c>
      <c r="BG90" s="17">
        <v>285763</v>
      </c>
      <c r="BH90" s="13">
        <v>0</v>
      </c>
      <c r="BI90" s="17">
        <v>2794379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>
        <v>2794379</v>
      </c>
      <c r="BS90" s="13">
        <f t="shared" si="17"/>
        <v>0</v>
      </c>
      <c r="BT90" s="13">
        <f t="shared" si="18"/>
        <v>0</v>
      </c>
      <c r="BU90" s="13">
        <f t="shared" si="19"/>
        <v>0</v>
      </c>
      <c r="BW90" s="13"/>
      <c r="BX90" s="13"/>
    </row>
    <row r="91" spans="1:76" x14ac:dyDescent="0.15">
      <c r="A91" t="s">
        <v>158</v>
      </c>
      <c r="B91" s="16" t="s">
        <v>159</v>
      </c>
      <c r="C91" s="14">
        <f t="shared" si="16"/>
        <v>80</v>
      </c>
      <c r="D91" s="17">
        <v>176093</v>
      </c>
      <c r="E91" s="17">
        <v>100354</v>
      </c>
      <c r="F91" s="17">
        <v>81614</v>
      </c>
      <c r="G91" s="17">
        <v>29516</v>
      </c>
      <c r="H91" s="17">
        <v>19494</v>
      </c>
      <c r="I91" s="17">
        <v>358919</v>
      </c>
      <c r="J91" s="17">
        <v>11408</v>
      </c>
      <c r="K91" s="17">
        <v>40363</v>
      </c>
      <c r="L91" s="17">
        <v>41550</v>
      </c>
      <c r="M91" s="17">
        <v>24239</v>
      </c>
      <c r="N91" s="17">
        <v>19285</v>
      </c>
      <c r="O91" s="17">
        <v>45049</v>
      </c>
      <c r="P91" s="17">
        <v>38675</v>
      </c>
      <c r="Q91" s="17">
        <v>150105</v>
      </c>
      <c r="R91" s="17">
        <v>22444</v>
      </c>
      <c r="S91" s="17">
        <v>64447</v>
      </c>
      <c r="T91" s="17">
        <v>21566</v>
      </c>
      <c r="U91" s="17">
        <v>39496</v>
      </c>
      <c r="V91" s="17">
        <v>16735</v>
      </c>
      <c r="W91" s="17">
        <v>26960</v>
      </c>
      <c r="X91" s="17">
        <v>12358</v>
      </c>
      <c r="Y91" s="17">
        <v>14787</v>
      </c>
      <c r="Z91" s="17">
        <v>60196</v>
      </c>
      <c r="AA91" s="17">
        <v>11889</v>
      </c>
      <c r="AB91" s="17">
        <v>40368</v>
      </c>
      <c r="AC91" s="17">
        <v>70506</v>
      </c>
      <c r="AD91" s="17">
        <v>32401</v>
      </c>
      <c r="AE91" s="17">
        <v>66683</v>
      </c>
      <c r="AF91" s="17">
        <v>84648</v>
      </c>
      <c r="AG91" s="17">
        <v>14845</v>
      </c>
      <c r="AH91" s="17">
        <v>20756</v>
      </c>
      <c r="AI91" s="17">
        <v>44653</v>
      </c>
      <c r="AJ91" s="17">
        <v>28788</v>
      </c>
      <c r="AK91" s="17">
        <v>15268</v>
      </c>
      <c r="AL91" s="17">
        <v>88419</v>
      </c>
      <c r="AM91" s="17">
        <v>22163</v>
      </c>
      <c r="AN91" s="17">
        <v>65741</v>
      </c>
      <c r="AO91" s="17">
        <v>33685</v>
      </c>
      <c r="AP91" s="17">
        <v>44393</v>
      </c>
      <c r="AQ91" s="17">
        <v>170669</v>
      </c>
      <c r="AR91" s="17">
        <v>285293</v>
      </c>
      <c r="AS91" s="17">
        <v>493217</v>
      </c>
      <c r="AT91" s="17">
        <v>270901</v>
      </c>
      <c r="AU91" s="17">
        <v>206566</v>
      </c>
      <c r="AV91" s="17">
        <v>310934</v>
      </c>
      <c r="AW91" s="17">
        <v>253718</v>
      </c>
      <c r="AX91" s="17">
        <v>39237</v>
      </c>
      <c r="AY91" s="17">
        <v>121514</v>
      </c>
      <c r="AZ91" s="17">
        <v>231604</v>
      </c>
      <c r="BA91" s="17">
        <v>49985</v>
      </c>
      <c r="BB91" s="17">
        <v>99267</v>
      </c>
      <c r="BC91" s="17">
        <v>123466</v>
      </c>
      <c r="BD91" s="17">
        <v>37701</v>
      </c>
      <c r="BE91" s="17">
        <v>147125</v>
      </c>
      <c r="BF91" s="17">
        <v>97398</v>
      </c>
      <c r="BG91" s="17">
        <v>441287</v>
      </c>
      <c r="BH91" s="13">
        <v>0</v>
      </c>
      <c r="BI91" s="17">
        <v>5480741</v>
      </c>
      <c r="BJ91" s="13">
        <v>0</v>
      </c>
      <c r="BK91" s="13">
        <v>0</v>
      </c>
      <c r="BL91" s="13">
        <v>0</v>
      </c>
      <c r="BM91" s="13">
        <v>0</v>
      </c>
      <c r="BN91" s="13">
        <v>0</v>
      </c>
      <c r="BO91" s="13">
        <v>0</v>
      </c>
      <c r="BP91" s="13">
        <v>0</v>
      </c>
      <c r="BQ91">
        <v>5480741</v>
      </c>
      <c r="BS91" s="13">
        <f t="shared" si="17"/>
        <v>0</v>
      </c>
      <c r="BT91" s="13">
        <f t="shared" si="18"/>
        <v>0</v>
      </c>
      <c r="BU91" s="13">
        <f t="shared" si="19"/>
        <v>0</v>
      </c>
      <c r="BW91" s="13"/>
      <c r="BX91" s="13"/>
    </row>
    <row r="92" spans="1:76" x14ac:dyDescent="0.15">
      <c r="B92" s="16" t="s">
        <v>160</v>
      </c>
      <c r="C92" s="14">
        <f>C91+1</f>
        <v>81</v>
      </c>
      <c r="D92" s="13">
        <v>11729371</v>
      </c>
      <c r="E92" s="13">
        <v>5048454</v>
      </c>
      <c r="F92" s="25">
        <v>63803</v>
      </c>
      <c r="G92" s="13">
        <v>36317</v>
      </c>
      <c r="H92" s="13">
        <v>196078</v>
      </c>
      <c r="I92" s="13">
        <v>2395890</v>
      </c>
      <c r="J92" s="13">
        <v>21004</v>
      </c>
      <c r="K92" s="13">
        <v>923542</v>
      </c>
      <c r="L92" s="13">
        <v>1915862</v>
      </c>
      <c r="M92" s="13">
        <v>621401</v>
      </c>
      <c r="N92" s="13">
        <v>459531</v>
      </c>
      <c r="O92" s="13">
        <v>204531</v>
      </c>
      <c r="P92" s="13">
        <v>394617</v>
      </c>
      <c r="Q92" s="13">
        <v>24214</v>
      </c>
      <c r="R92" s="13">
        <v>110415</v>
      </c>
      <c r="S92" s="13">
        <v>97684</v>
      </c>
      <c r="T92" s="13">
        <v>26540</v>
      </c>
      <c r="U92" s="13">
        <v>117460</v>
      </c>
      <c r="V92" s="13">
        <v>23812</v>
      </c>
      <c r="W92" s="13">
        <v>114745</v>
      </c>
      <c r="X92" s="13">
        <v>35786</v>
      </c>
      <c r="Y92" s="13">
        <v>80829</v>
      </c>
      <c r="Z92" s="13">
        <v>422546</v>
      </c>
      <c r="AA92" s="13">
        <v>17549</v>
      </c>
      <c r="AB92" s="13">
        <v>593848</v>
      </c>
      <c r="AC92" s="13">
        <v>122349</v>
      </c>
      <c r="AD92" s="13">
        <v>123766</v>
      </c>
      <c r="AE92" s="13">
        <v>791058</v>
      </c>
      <c r="AF92" s="13">
        <v>561305</v>
      </c>
      <c r="AG92" s="13">
        <v>55904</v>
      </c>
      <c r="AH92" s="13">
        <v>54134</v>
      </c>
      <c r="AI92" s="13">
        <v>248588</v>
      </c>
      <c r="AJ92" s="13">
        <v>88531</v>
      </c>
      <c r="AK92" s="13">
        <v>133540</v>
      </c>
      <c r="AL92" s="13">
        <v>89225</v>
      </c>
      <c r="AM92" s="13">
        <v>23956</v>
      </c>
      <c r="AN92" s="13">
        <v>337182</v>
      </c>
      <c r="AO92" s="13">
        <v>114838</v>
      </c>
      <c r="AP92" s="13">
        <v>909603</v>
      </c>
      <c r="AQ92" s="13">
        <v>412478</v>
      </c>
      <c r="AR92" s="13">
        <v>6885353</v>
      </c>
      <c r="AS92" s="13">
        <v>15927938</v>
      </c>
      <c r="AT92" s="13">
        <v>3960744</v>
      </c>
      <c r="AU92" s="13">
        <v>1822993</v>
      </c>
      <c r="AV92" s="13">
        <v>961579</v>
      </c>
      <c r="AW92" s="13">
        <v>661130</v>
      </c>
      <c r="AX92" s="13">
        <v>2011190</v>
      </c>
      <c r="AY92" s="13">
        <v>3834526</v>
      </c>
      <c r="AZ92" s="13">
        <v>5279388</v>
      </c>
      <c r="BA92" s="13">
        <v>1487991</v>
      </c>
      <c r="BB92" s="13">
        <v>1853823</v>
      </c>
      <c r="BC92" s="13">
        <v>4494399</v>
      </c>
      <c r="BD92" s="13">
        <v>7079921</v>
      </c>
      <c r="BE92" s="13">
        <v>3959191</v>
      </c>
      <c r="BF92" s="13">
        <v>1404439</v>
      </c>
      <c r="BG92" s="13">
        <v>5280248</v>
      </c>
      <c r="BH92" s="13">
        <v>0</v>
      </c>
      <c r="BI92" s="13">
        <v>96647139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0</v>
      </c>
      <c r="BP92" s="13">
        <v>0</v>
      </c>
      <c r="BQ92">
        <v>96647139</v>
      </c>
      <c r="BS92" s="13">
        <f t="shared" si="17"/>
        <v>0</v>
      </c>
      <c r="BT92" s="13">
        <f t="shared" si="18"/>
        <v>0</v>
      </c>
      <c r="BU92" s="13">
        <f t="shared" si="19"/>
        <v>0</v>
      </c>
      <c r="BW92" s="13"/>
      <c r="BX92" s="13"/>
    </row>
    <row r="93" spans="1:76" x14ac:dyDescent="0.15">
      <c r="BS93" s="13"/>
      <c r="BT93" s="13"/>
      <c r="BU93" s="13"/>
      <c r="BW93" s="13"/>
      <c r="BX93" s="13"/>
    </row>
    <row r="94" spans="1:76" x14ac:dyDescent="0.15">
      <c r="D94" s="13">
        <f>SUM(D5:D60)-D68</f>
        <v>0</v>
      </c>
      <c r="E94" s="13">
        <f t="shared" ref="E94:BQ94" si="20">SUM(E5:E60)-E68</f>
        <v>0</v>
      </c>
      <c r="F94" s="13">
        <f t="shared" si="20"/>
        <v>0</v>
      </c>
      <c r="G94" s="13">
        <f t="shared" si="20"/>
        <v>0</v>
      </c>
      <c r="H94" s="13">
        <f t="shared" si="20"/>
        <v>0</v>
      </c>
      <c r="I94" s="13">
        <f t="shared" si="20"/>
        <v>0</v>
      </c>
      <c r="J94" s="13">
        <f t="shared" si="20"/>
        <v>0</v>
      </c>
      <c r="K94" s="13">
        <f t="shared" si="20"/>
        <v>0</v>
      </c>
      <c r="L94" s="13">
        <f t="shared" si="20"/>
        <v>0</v>
      </c>
      <c r="M94" s="13">
        <f t="shared" si="20"/>
        <v>0</v>
      </c>
      <c r="N94" s="13">
        <f t="shared" si="20"/>
        <v>0</v>
      </c>
      <c r="O94" s="13">
        <f t="shared" si="20"/>
        <v>0</v>
      </c>
      <c r="P94" s="13">
        <f t="shared" si="20"/>
        <v>0</v>
      </c>
      <c r="Q94" s="13">
        <f t="shared" si="20"/>
        <v>0</v>
      </c>
      <c r="R94" s="13">
        <f t="shared" si="20"/>
        <v>0</v>
      </c>
      <c r="S94" s="13">
        <f t="shared" si="20"/>
        <v>0</v>
      </c>
      <c r="T94" s="13">
        <f t="shared" si="20"/>
        <v>0</v>
      </c>
      <c r="U94" s="13">
        <f t="shared" si="20"/>
        <v>0</v>
      </c>
      <c r="V94" s="13">
        <f t="shared" si="20"/>
        <v>0</v>
      </c>
      <c r="W94" s="13">
        <f t="shared" si="20"/>
        <v>0</v>
      </c>
      <c r="X94" s="13">
        <f t="shared" si="20"/>
        <v>0</v>
      </c>
      <c r="Y94" s="13">
        <f t="shared" si="20"/>
        <v>0</v>
      </c>
      <c r="Z94" s="13">
        <f t="shared" si="20"/>
        <v>0</v>
      </c>
      <c r="AA94" s="13">
        <f t="shared" si="20"/>
        <v>0</v>
      </c>
      <c r="AB94" s="13">
        <f t="shared" si="20"/>
        <v>0</v>
      </c>
      <c r="AC94" s="13">
        <f t="shared" si="20"/>
        <v>0</v>
      </c>
      <c r="AD94" s="13">
        <f t="shared" si="20"/>
        <v>0</v>
      </c>
      <c r="AE94" s="13">
        <f t="shared" si="20"/>
        <v>0</v>
      </c>
      <c r="AF94" s="13">
        <f t="shared" si="20"/>
        <v>0</v>
      </c>
      <c r="AG94" s="13">
        <f t="shared" si="20"/>
        <v>0</v>
      </c>
      <c r="AH94" s="13">
        <f t="shared" si="20"/>
        <v>0</v>
      </c>
      <c r="AI94" s="13">
        <f t="shared" si="20"/>
        <v>0</v>
      </c>
      <c r="AJ94" s="13">
        <f t="shared" si="20"/>
        <v>0</v>
      </c>
      <c r="AK94" s="13">
        <f t="shared" si="20"/>
        <v>0</v>
      </c>
      <c r="AL94" s="13">
        <f t="shared" si="20"/>
        <v>0</v>
      </c>
      <c r="AM94" s="13">
        <f t="shared" si="20"/>
        <v>0</v>
      </c>
      <c r="AN94" s="13">
        <f t="shared" si="20"/>
        <v>0</v>
      </c>
      <c r="AO94" s="13">
        <f t="shared" si="20"/>
        <v>0</v>
      </c>
      <c r="AP94" s="13">
        <f t="shared" si="20"/>
        <v>0</v>
      </c>
      <c r="AQ94" s="13">
        <f t="shared" si="20"/>
        <v>0</v>
      </c>
      <c r="AR94" s="13">
        <f t="shared" si="20"/>
        <v>0</v>
      </c>
      <c r="AS94" s="13">
        <f t="shared" si="20"/>
        <v>0</v>
      </c>
      <c r="AT94" s="13">
        <f t="shared" si="20"/>
        <v>0</v>
      </c>
      <c r="AU94" s="13">
        <f t="shared" si="20"/>
        <v>0</v>
      </c>
      <c r="AV94" s="13">
        <f t="shared" si="20"/>
        <v>0</v>
      </c>
      <c r="AW94" s="13">
        <f t="shared" si="20"/>
        <v>0</v>
      </c>
      <c r="AX94" s="13">
        <f t="shared" si="20"/>
        <v>0</v>
      </c>
      <c r="AY94" s="13">
        <f t="shared" si="20"/>
        <v>0</v>
      </c>
      <c r="AZ94" s="13">
        <f t="shared" si="20"/>
        <v>0</v>
      </c>
      <c r="BA94" s="13">
        <f t="shared" si="20"/>
        <v>0</v>
      </c>
      <c r="BB94" s="13">
        <f t="shared" si="20"/>
        <v>0</v>
      </c>
      <c r="BC94" s="13">
        <f t="shared" si="20"/>
        <v>0</v>
      </c>
      <c r="BD94" s="13">
        <f>SUM(BD5:BD60)-BD68</f>
        <v>0</v>
      </c>
      <c r="BE94" s="13">
        <f t="shared" si="20"/>
        <v>0</v>
      </c>
      <c r="BF94" s="13">
        <f t="shared" si="20"/>
        <v>0</v>
      </c>
      <c r="BG94" s="13">
        <f t="shared" si="20"/>
        <v>0</v>
      </c>
      <c r="BH94" s="13">
        <f>SUM(BH5:BH60)-BH68</f>
        <v>0</v>
      </c>
      <c r="BI94" s="13">
        <f t="shared" si="20"/>
        <v>0</v>
      </c>
      <c r="BJ94" s="13">
        <f t="shared" si="20"/>
        <v>0</v>
      </c>
      <c r="BK94" s="13">
        <f t="shared" si="20"/>
        <v>0</v>
      </c>
      <c r="BL94" s="13">
        <f t="shared" si="20"/>
        <v>0</v>
      </c>
      <c r="BM94" s="13">
        <f t="shared" si="20"/>
        <v>0</v>
      </c>
      <c r="BN94" s="13">
        <f t="shared" si="20"/>
        <v>0</v>
      </c>
      <c r="BO94" s="13">
        <f t="shared" si="20"/>
        <v>0</v>
      </c>
      <c r="BP94" s="13">
        <f t="shared" si="20"/>
        <v>0</v>
      </c>
      <c r="BQ94" s="13">
        <f t="shared" si="20"/>
        <v>0</v>
      </c>
      <c r="BR94" s="13"/>
      <c r="BS94" s="13">
        <f>SUM(BS5:BS60)-BS68</f>
        <v>0</v>
      </c>
      <c r="BT94" s="13">
        <f>SUM(BT5:BT60)-BT68</f>
        <v>0</v>
      </c>
      <c r="BU94" s="13">
        <f>SUM(BU5:BU60)-BU68</f>
        <v>0</v>
      </c>
      <c r="BV94" s="13"/>
      <c r="BW94" s="13"/>
      <c r="BX94" s="13"/>
    </row>
    <row r="95" spans="1:76" x14ac:dyDescent="0.15">
      <c r="D95" s="13">
        <f>SUM(D68:D76)-D77</f>
        <v>0</v>
      </c>
      <c r="E95" s="13">
        <f t="shared" ref="E95:BQ95" si="21">SUM(E68:E76)-E77</f>
        <v>0</v>
      </c>
      <c r="F95" s="13">
        <f t="shared" si="21"/>
        <v>0</v>
      </c>
      <c r="G95" s="13">
        <f t="shared" si="21"/>
        <v>0</v>
      </c>
      <c r="H95" s="13">
        <f t="shared" si="21"/>
        <v>0</v>
      </c>
      <c r="I95" s="13">
        <f t="shared" si="21"/>
        <v>0</v>
      </c>
      <c r="J95" s="13">
        <f t="shared" si="21"/>
        <v>0</v>
      </c>
      <c r="K95" s="13">
        <f t="shared" si="21"/>
        <v>0</v>
      </c>
      <c r="L95" s="13">
        <f t="shared" si="21"/>
        <v>0</v>
      </c>
      <c r="M95" s="13">
        <f t="shared" si="21"/>
        <v>0</v>
      </c>
      <c r="N95" s="13">
        <f t="shared" si="21"/>
        <v>0</v>
      </c>
      <c r="O95" s="13">
        <f t="shared" si="21"/>
        <v>0</v>
      </c>
      <c r="P95" s="13">
        <f t="shared" si="21"/>
        <v>0</v>
      </c>
      <c r="Q95" s="13">
        <f t="shared" si="21"/>
        <v>0</v>
      </c>
      <c r="R95" s="13">
        <f t="shared" si="21"/>
        <v>0</v>
      </c>
      <c r="S95" s="13">
        <f t="shared" si="21"/>
        <v>0</v>
      </c>
      <c r="T95" s="13">
        <f t="shared" si="21"/>
        <v>0</v>
      </c>
      <c r="U95" s="13">
        <f t="shared" si="21"/>
        <v>0</v>
      </c>
      <c r="V95" s="13">
        <f t="shared" si="21"/>
        <v>0</v>
      </c>
      <c r="W95" s="13">
        <f t="shared" si="21"/>
        <v>0</v>
      </c>
      <c r="X95" s="13">
        <f t="shared" si="21"/>
        <v>0</v>
      </c>
      <c r="Y95" s="13">
        <f t="shared" si="21"/>
        <v>0</v>
      </c>
      <c r="Z95" s="13">
        <f t="shared" si="21"/>
        <v>0</v>
      </c>
      <c r="AA95" s="13">
        <f t="shared" si="21"/>
        <v>0</v>
      </c>
      <c r="AB95" s="13">
        <f t="shared" si="21"/>
        <v>0</v>
      </c>
      <c r="AC95" s="13">
        <f t="shared" si="21"/>
        <v>0</v>
      </c>
      <c r="AD95" s="13">
        <f t="shared" si="21"/>
        <v>0</v>
      </c>
      <c r="AE95" s="13">
        <f t="shared" si="21"/>
        <v>0</v>
      </c>
      <c r="AF95" s="13">
        <f t="shared" si="21"/>
        <v>0</v>
      </c>
      <c r="AG95" s="13">
        <f t="shared" si="21"/>
        <v>0</v>
      </c>
      <c r="AH95" s="13">
        <f t="shared" si="21"/>
        <v>0</v>
      </c>
      <c r="AI95" s="13">
        <f t="shared" si="21"/>
        <v>0</v>
      </c>
      <c r="AJ95" s="13">
        <f t="shared" si="21"/>
        <v>0</v>
      </c>
      <c r="AK95" s="13">
        <f t="shared" si="21"/>
        <v>0</v>
      </c>
      <c r="AL95" s="13">
        <f t="shared" si="21"/>
        <v>0</v>
      </c>
      <c r="AM95" s="13">
        <f t="shared" si="21"/>
        <v>0</v>
      </c>
      <c r="AN95" s="13">
        <f t="shared" si="21"/>
        <v>0</v>
      </c>
      <c r="AO95" s="13">
        <f t="shared" si="21"/>
        <v>0</v>
      </c>
      <c r="AP95" s="13">
        <f t="shared" si="21"/>
        <v>0</v>
      </c>
      <c r="AQ95" s="13">
        <f t="shared" si="21"/>
        <v>0</v>
      </c>
      <c r="AR95" s="13">
        <f t="shared" si="21"/>
        <v>0</v>
      </c>
      <c r="AS95" s="13">
        <f t="shared" si="21"/>
        <v>0</v>
      </c>
      <c r="AT95" s="13">
        <f t="shared" si="21"/>
        <v>0</v>
      </c>
      <c r="AU95" s="13">
        <f t="shared" si="21"/>
        <v>0</v>
      </c>
      <c r="AV95" s="13">
        <f t="shared" si="21"/>
        <v>0</v>
      </c>
      <c r="AW95" s="13">
        <f t="shared" si="21"/>
        <v>0</v>
      </c>
      <c r="AX95" s="13">
        <f t="shared" si="21"/>
        <v>0</v>
      </c>
      <c r="AY95" s="13">
        <f t="shared" si="21"/>
        <v>0</v>
      </c>
      <c r="AZ95" s="13">
        <f t="shared" si="21"/>
        <v>0</v>
      </c>
      <c r="BA95" s="13">
        <f t="shared" si="21"/>
        <v>0</v>
      </c>
      <c r="BB95" s="13">
        <f t="shared" si="21"/>
        <v>0</v>
      </c>
      <c r="BC95" s="13">
        <f t="shared" si="21"/>
        <v>0</v>
      </c>
      <c r="BD95" s="13">
        <f>SUM(BD68:BD76)-BD77</f>
        <v>0</v>
      </c>
      <c r="BE95" s="13">
        <f t="shared" si="21"/>
        <v>0</v>
      </c>
      <c r="BF95" s="13">
        <f t="shared" si="21"/>
        <v>0</v>
      </c>
      <c r="BG95" s="13">
        <f t="shared" si="21"/>
        <v>0</v>
      </c>
      <c r="BH95" s="13">
        <f>SUM(BH68:BH76)-BH77</f>
        <v>0</v>
      </c>
      <c r="BI95" s="13">
        <f t="shared" si="21"/>
        <v>0</v>
      </c>
      <c r="BJ95" s="13">
        <f t="shared" si="21"/>
        <v>0</v>
      </c>
      <c r="BK95" s="13">
        <f t="shared" si="21"/>
        <v>0</v>
      </c>
      <c r="BL95" s="13">
        <f t="shared" si="21"/>
        <v>0</v>
      </c>
      <c r="BM95" s="13">
        <f t="shared" si="21"/>
        <v>0</v>
      </c>
      <c r="BN95" s="13">
        <f t="shared" si="21"/>
        <v>0</v>
      </c>
      <c r="BO95" s="13">
        <f t="shared" si="21"/>
        <v>0</v>
      </c>
      <c r="BP95" s="13">
        <f t="shared" si="21"/>
        <v>0</v>
      </c>
      <c r="BQ95" s="13">
        <f t="shared" si="21"/>
        <v>0</v>
      </c>
      <c r="BR95" s="13"/>
      <c r="BS95" s="13">
        <f>SUM(BS68:BS76)-BS77</f>
        <v>0</v>
      </c>
      <c r="BT95" s="13">
        <f>SUM(BT68:BT76)-BT77</f>
        <v>0</v>
      </c>
      <c r="BU95" s="13">
        <f>SUM(BU68:BU76)-BU77</f>
        <v>0</v>
      </c>
      <c r="BV95" s="13"/>
      <c r="BW95" s="13"/>
      <c r="BX95" s="13"/>
    </row>
    <row r="96" spans="1:76" x14ac:dyDescent="0.15">
      <c r="D96" s="13">
        <f>D79+D80+D83-D78</f>
        <v>0</v>
      </c>
      <c r="E96" s="13">
        <f t="shared" ref="E96:BQ96" si="22">E79+E80+E83-E78</f>
        <v>0</v>
      </c>
      <c r="F96" s="13">
        <f t="shared" si="22"/>
        <v>0</v>
      </c>
      <c r="G96" s="13">
        <f t="shared" si="22"/>
        <v>0</v>
      </c>
      <c r="H96" s="13">
        <f t="shared" si="22"/>
        <v>0</v>
      </c>
      <c r="I96" s="13">
        <f t="shared" si="22"/>
        <v>0</v>
      </c>
      <c r="J96" s="13">
        <f t="shared" si="22"/>
        <v>0</v>
      </c>
      <c r="K96" s="13">
        <f t="shared" si="22"/>
        <v>0</v>
      </c>
      <c r="L96" s="13">
        <f t="shared" si="22"/>
        <v>0</v>
      </c>
      <c r="M96" s="13">
        <f t="shared" si="22"/>
        <v>0</v>
      </c>
      <c r="N96" s="13">
        <f t="shared" si="22"/>
        <v>0</v>
      </c>
      <c r="O96" s="13">
        <f t="shared" si="22"/>
        <v>0</v>
      </c>
      <c r="P96" s="13">
        <f t="shared" si="22"/>
        <v>0</v>
      </c>
      <c r="Q96" s="13">
        <f t="shared" si="22"/>
        <v>0</v>
      </c>
      <c r="R96" s="13">
        <f t="shared" si="22"/>
        <v>0</v>
      </c>
      <c r="S96" s="13">
        <f t="shared" si="22"/>
        <v>0</v>
      </c>
      <c r="T96" s="13">
        <f t="shared" si="22"/>
        <v>0</v>
      </c>
      <c r="U96" s="13">
        <f t="shared" si="22"/>
        <v>0</v>
      </c>
      <c r="V96" s="13">
        <f t="shared" si="22"/>
        <v>0</v>
      </c>
      <c r="W96" s="13">
        <f t="shared" si="22"/>
        <v>0</v>
      </c>
      <c r="X96" s="13">
        <f t="shared" si="22"/>
        <v>0</v>
      </c>
      <c r="Y96" s="13">
        <f t="shared" si="22"/>
        <v>0</v>
      </c>
      <c r="Z96" s="13">
        <f t="shared" si="22"/>
        <v>0</v>
      </c>
      <c r="AA96" s="13">
        <f t="shared" si="22"/>
        <v>0</v>
      </c>
      <c r="AB96" s="13">
        <f t="shared" si="22"/>
        <v>0</v>
      </c>
      <c r="AC96" s="13">
        <f t="shared" si="22"/>
        <v>0</v>
      </c>
      <c r="AD96" s="13">
        <f t="shared" si="22"/>
        <v>0</v>
      </c>
      <c r="AE96" s="13">
        <f t="shared" si="22"/>
        <v>0</v>
      </c>
      <c r="AF96" s="13">
        <f t="shared" si="22"/>
        <v>0</v>
      </c>
      <c r="AG96" s="13">
        <f t="shared" si="22"/>
        <v>0</v>
      </c>
      <c r="AH96" s="13">
        <f t="shared" si="22"/>
        <v>0</v>
      </c>
      <c r="AI96" s="13">
        <f t="shared" si="22"/>
        <v>0</v>
      </c>
      <c r="AJ96" s="13">
        <f t="shared" si="22"/>
        <v>0</v>
      </c>
      <c r="AK96" s="13">
        <f t="shared" si="22"/>
        <v>0</v>
      </c>
      <c r="AL96" s="13">
        <f t="shared" si="22"/>
        <v>0</v>
      </c>
      <c r="AM96" s="13">
        <f t="shared" si="22"/>
        <v>0</v>
      </c>
      <c r="AN96" s="13">
        <f t="shared" si="22"/>
        <v>0</v>
      </c>
      <c r="AO96" s="13">
        <f t="shared" si="22"/>
        <v>0</v>
      </c>
      <c r="AP96" s="13">
        <f t="shared" si="22"/>
        <v>0</v>
      </c>
      <c r="AQ96" s="13">
        <f t="shared" si="22"/>
        <v>0</v>
      </c>
      <c r="AR96" s="13">
        <f t="shared" si="22"/>
        <v>0</v>
      </c>
      <c r="AS96" s="13">
        <f t="shared" si="22"/>
        <v>0</v>
      </c>
      <c r="AT96" s="13">
        <f t="shared" si="22"/>
        <v>0</v>
      </c>
      <c r="AU96" s="13">
        <f t="shared" si="22"/>
        <v>0</v>
      </c>
      <c r="AV96" s="13">
        <f t="shared" si="22"/>
        <v>0</v>
      </c>
      <c r="AW96" s="13">
        <f t="shared" si="22"/>
        <v>0</v>
      </c>
      <c r="AX96" s="13">
        <f t="shared" si="22"/>
        <v>0</v>
      </c>
      <c r="AY96" s="13">
        <f t="shared" si="22"/>
        <v>0</v>
      </c>
      <c r="AZ96" s="13">
        <f t="shared" si="22"/>
        <v>0</v>
      </c>
      <c r="BA96" s="13">
        <f t="shared" si="22"/>
        <v>0</v>
      </c>
      <c r="BB96" s="13">
        <f t="shared" si="22"/>
        <v>0</v>
      </c>
      <c r="BC96" s="13">
        <f t="shared" si="22"/>
        <v>0</v>
      </c>
      <c r="BD96" s="13">
        <f>BD79+BD80+BD83-BD78</f>
        <v>0</v>
      </c>
      <c r="BE96" s="13">
        <f t="shared" si="22"/>
        <v>0</v>
      </c>
      <c r="BF96" s="13">
        <f t="shared" si="22"/>
        <v>0</v>
      </c>
      <c r="BG96" s="13">
        <f t="shared" si="22"/>
        <v>0</v>
      </c>
      <c r="BH96" s="13">
        <f>BH79+BH80+BH83-BH78</f>
        <v>0</v>
      </c>
      <c r="BI96" s="13">
        <f t="shared" si="22"/>
        <v>0</v>
      </c>
      <c r="BJ96" s="13">
        <f t="shared" si="22"/>
        <v>0</v>
      </c>
      <c r="BK96" s="13">
        <f t="shared" si="22"/>
        <v>0</v>
      </c>
      <c r="BL96" s="13">
        <f t="shared" si="22"/>
        <v>0</v>
      </c>
      <c r="BM96" s="13">
        <f t="shared" si="22"/>
        <v>0</v>
      </c>
      <c r="BN96" s="13">
        <f t="shared" si="22"/>
        <v>0</v>
      </c>
      <c r="BO96" s="13">
        <f t="shared" si="22"/>
        <v>0</v>
      </c>
      <c r="BP96" s="13">
        <f t="shared" si="22"/>
        <v>0</v>
      </c>
      <c r="BQ96" s="13">
        <f t="shared" si="22"/>
        <v>0</v>
      </c>
      <c r="BR96" s="13"/>
      <c r="BS96" s="13">
        <f>BS79+BS80+BS83-BS78</f>
        <v>0</v>
      </c>
      <c r="BT96" s="13">
        <f>BT79+BT80+BT83-BT78</f>
        <v>0</v>
      </c>
      <c r="BU96" s="13">
        <f>BU79+BU80+BU83-BU78</f>
        <v>0</v>
      </c>
      <c r="BV96" s="13"/>
      <c r="BW96" s="13"/>
      <c r="BX96" s="13"/>
    </row>
    <row r="97" spans="2:76" x14ac:dyDescent="0.15">
      <c r="D97" s="13">
        <f>D81+D82-D80</f>
        <v>0</v>
      </c>
      <c r="E97" s="13">
        <f t="shared" ref="E97:BQ97" si="23">E81+E82-E80</f>
        <v>0</v>
      </c>
      <c r="F97" s="13">
        <f t="shared" si="23"/>
        <v>0</v>
      </c>
      <c r="G97" s="13">
        <f t="shared" si="23"/>
        <v>0</v>
      </c>
      <c r="H97" s="13">
        <f t="shared" si="23"/>
        <v>0</v>
      </c>
      <c r="I97" s="13">
        <f t="shared" si="23"/>
        <v>0</v>
      </c>
      <c r="J97" s="13">
        <f t="shared" si="23"/>
        <v>0</v>
      </c>
      <c r="K97" s="13">
        <f t="shared" si="23"/>
        <v>0</v>
      </c>
      <c r="L97" s="13">
        <f t="shared" si="23"/>
        <v>0</v>
      </c>
      <c r="M97" s="13">
        <f t="shared" si="23"/>
        <v>0</v>
      </c>
      <c r="N97" s="13">
        <f t="shared" si="23"/>
        <v>0</v>
      </c>
      <c r="O97" s="13">
        <f t="shared" si="23"/>
        <v>0</v>
      </c>
      <c r="P97" s="13">
        <f t="shared" si="23"/>
        <v>0</v>
      </c>
      <c r="Q97" s="13">
        <f t="shared" si="23"/>
        <v>0</v>
      </c>
      <c r="R97" s="13">
        <f t="shared" si="23"/>
        <v>0</v>
      </c>
      <c r="S97" s="13">
        <f t="shared" si="23"/>
        <v>0</v>
      </c>
      <c r="T97" s="13">
        <f t="shared" si="23"/>
        <v>0</v>
      </c>
      <c r="U97" s="13">
        <f t="shared" si="23"/>
        <v>0</v>
      </c>
      <c r="V97" s="13">
        <f t="shared" si="23"/>
        <v>0</v>
      </c>
      <c r="W97" s="13">
        <f t="shared" si="23"/>
        <v>0</v>
      </c>
      <c r="X97" s="13">
        <f t="shared" si="23"/>
        <v>0</v>
      </c>
      <c r="Y97" s="13">
        <f t="shared" si="23"/>
        <v>0</v>
      </c>
      <c r="Z97" s="13">
        <f t="shared" si="23"/>
        <v>0</v>
      </c>
      <c r="AA97" s="13">
        <f t="shared" si="23"/>
        <v>0</v>
      </c>
      <c r="AB97" s="13">
        <f t="shared" si="23"/>
        <v>0</v>
      </c>
      <c r="AC97" s="13">
        <f t="shared" si="23"/>
        <v>0</v>
      </c>
      <c r="AD97" s="13">
        <f t="shared" si="23"/>
        <v>0</v>
      </c>
      <c r="AE97" s="13">
        <f t="shared" si="23"/>
        <v>0</v>
      </c>
      <c r="AF97" s="13">
        <f t="shared" si="23"/>
        <v>0</v>
      </c>
      <c r="AG97" s="13">
        <f t="shared" si="23"/>
        <v>0</v>
      </c>
      <c r="AH97" s="13">
        <f t="shared" si="23"/>
        <v>0</v>
      </c>
      <c r="AI97" s="13">
        <f t="shared" si="23"/>
        <v>0</v>
      </c>
      <c r="AJ97" s="13">
        <f t="shared" si="23"/>
        <v>0</v>
      </c>
      <c r="AK97" s="13">
        <f t="shared" si="23"/>
        <v>0</v>
      </c>
      <c r="AL97" s="13">
        <f t="shared" si="23"/>
        <v>0</v>
      </c>
      <c r="AM97" s="13">
        <f t="shared" si="23"/>
        <v>0</v>
      </c>
      <c r="AN97" s="13">
        <f t="shared" si="23"/>
        <v>0</v>
      </c>
      <c r="AO97" s="13">
        <f t="shared" si="23"/>
        <v>0</v>
      </c>
      <c r="AP97" s="13">
        <f t="shared" si="23"/>
        <v>0</v>
      </c>
      <c r="AQ97" s="13">
        <f t="shared" si="23"/>
        <v>0</v>
      </c>
      <c r="AR97" s="13">
        <f t="shared" si="23"/>
        <v>0</v>
      </c>
      <c r="AS97" s="13">
        <f t="shared" si="23"/>
        <v>0</v>
      </c>
      <c r="AT97" s="13">
        <f t="shared" si="23"/>
        <v>0</v>
      </c>
      <c r="AU97" s="13">
        <f t="shared" si="23"/>
        <v>0</v>
      </c>
      <c r="AV97" s="13">
        <f t="shared" si="23"/>
        <v>0</v>
      </c>
      <c r="AW97" s="13">
        <f t="shared" si="23"/>
        <v>0</v>
      </c>
      <c r="AX97" s="13">
        <f t="shared" si="23"/>
        <v>0</v>
      </c>
      <c r="AY97" s="13">
        <f t="shared" si="23"/>
        <v>0</v>
      </c>
      <c r="AZ97" s="13">
        <f t="shared" si="23"/>
        <v>0</v>
      </c>
      <c r="BA97" s="13">
        <f t="shared" si="23"/>
        <v>0</v>
      </c>
      <c r="BB97" s="13">
        <f t="shared" si="23"/>
        <v>0</v>
      </c>
      <c r="BC97" s="13">
        <f t="shared" si="23"/>
        <v>0</v>
      </c>
      <c r="BD97" s="13">
        <f>BD81+BD82-BD80</f>
        <v>0</v>
      </c>
      <c r="BE97" s="13">
        <f t="shared" si="23"/>
        <v>0</v>
      </c>
      <c r="BF97" s="13">
        <f t="shared" si="23"/>
        <v>0</v>
      </c>
      <c r="BG97" s="13">
        <f t="shared" si="23"/>
        <v>0</v>
      </c>
      <c r="BH97" s="13">
        <f>BH81+BH82-BH80</f>
        <v>0</v>
      </c>
      <c r="BI97" s="13">
        <f t="shared" si="23"/>
        <v>0</v>
      </c>
      <c r="BJ97" s="13">
        <f t="shared" si="23"/>
        <v>0</v>
      </c>
      <c r="BK97" s="13">
        <f t="shared" si="23"/>
        <v>0</v>
      </c>
      <c r="BL97" s="13">
        <f t="shared" si="23"/>
        <v>0</v>
      </c>
      <c r="BM97" s="13">
        <f t="shared" si="23"/>
        <v>0</v>
      </c>
      <c r="BN97" s="13">
        <f t="shared" si="23"/>
        <v>0</v>
      </c>
      <c r="BO97" s="13">
        <f t="shared" si="23"/>
        <v>0</v>
      </c>
      <c r="BP97" s="13">
        <f t="shared" si="23"/>
        <v>0</v>
      </c>
      <c r="BQ97" s="13">
        <f t="shared" si="23"/>
        <v>0</v>
      </c>
      <c r="BR97" s="13"/>
      <c r="BS97" s="13">
        <f>BS81+BS82-BS80</f>
        <v>0</v>
      </c>
      <c r="BT97" s="13">
        <f>BT81+BT82-BT80</f>
        <v>0</v>
      </c>
      <c r="BU97" s="13">
        <f>BU81+BU82-BU80</f>
        <v>0</v>
      </c>
      <c r="BV97" s="13"/>
      <c r="BW97" s="13"/>
      <c r="BX97" s="13"/>
    </row>
    <row r="98" spans="2:76" x14ac:dyDescent="0.15">
      <c r="D98" s="13">
        <f>D85+D86-D84</f>
        <v>0</v>
      </c>
      <c r="E98" s="13">
        <f t="shared" ref="E98:BQ98" si="24">E85+E86-E84</f>
        <v>0</v>
      </c>
      <c r="F98" s="13">
        <f t="shared" si="24"/>
        <v>0</v>
      </c>
      <c r="G98" s="13">
        <f t="shared" si="24"/>
        <v>0</v>
      </c>
      <c r="H98" s="13">
        <f t="shared" si="24"/>
        <v>0</v>
      </c>
      <c r="I98" s="13">
        <f t="shared" si="24"/>
        <v>0</v>
      </c>
      <c r="J98" s="13">
        <f t="shared" si="24"/>
        <v>0</v>
      </c>
      <c r="K98" s="13">
        <f t="shared" si="24"/>
        <v>0</v>
      </c>
      <c r="L98" s="13">
        <f t="shared" si="24"/>
        <v>0</v>
      </c>
      <c r="M98" s="13">
        <f t="shared" si="24"/>
        <v>0</v>
      </c>
      <c r="N98" s="13">
        <f t="shared" si="24"/>
        <v>0</v>
      </c>
      <c r="O98" s="13">
        <f t="shared" si="24"/>
        <v>0</v>
      </c>
      <c r="P98" s="13">
        <f t="shared" si="24"/>
        <v>0</v>
      </c>
      <c r="Q98" s="13">
        <f t="shared" si="24"/>
        <v>0</v>
      </c>
      <c r="R98" s="13">
        <f t="shared" si="24"/>
        <v>0</v>
      </c>
      <c r="S98" s="13">
        <f t="shared" si="24"/>
        <v>0</v>
      </c>
      <c r="T98" s="13">
        <f t="shared" si="24"/>
        <v>0</v>
      </c>
      <c r="U98" s="13">
        <f t="shared" si="24"/>
        <v>0</v>
      </c>
      <c r="V98" s="13">
        <f t="shared" si="24"/>
        <v>0</v>
      </c>
      <c r="W98" s="13">
        <f t="shared" si="24"/>
        <v>0</v>
      </c>
      <c r="X98" s="13">
        <f t="shared" si="24"/>
        <v>0</v>
      </c>
      <c r="Y98" s="13">
        <f t="shared" si="24"/>
        <v>0</v>
      </c>
      <c r="Z98" s="13">
        <f t="shared" si="24"/>
        <v>0</v>
      </c>
      <c r="AA98" s="13">
        <f t="shared" si="24"/>
        <v>0</v>
      </c>
      <c r="AB98" s="13">
        <f t="shared" si="24"/>
        <v>0</v>
      </c>
      <c r="AC98" s="13">
        <f t="shared" si="24"/>
        <v>0</v>
      </c>
      <c r="AD98" s="13">
        <f t="shared" si="24"/>
        <v>0</v>
      </c>
      <c r="AE98" s="13">
        <f t="shared" si="24"/>
        <v>0</v>
      </c>
      <c r="AF98" s="13">
        <f t="shared" si="24"/>
        <v>0</v>
      </c>
      <c r="AG98" s="13">
        <f t="shared" si="24"/>
        <v>0</v>
      </c>
      <c r="AH98" s="13">
        <f t="shared" si="24"/>
        <v>0</v>
      </c>
      <c r="AI98" s="13">
        <f t="shared" si="24"/>
        <v>0</v>
      </c>
      <c r="AJ98" s="13">
        <f t="shared" si="24"/>
        <v>0</v>
      </c>
      <c r="AK98" s="13">
        <f t="shared" si="24"/>
        <v>0</v>
      </c>
      <c r="AL98" s="13">
        <f t="shared" si="24"/>
        <v>0</v>
      </c>
      <c r="AM98" s="13">
        <f t="shared" si="24"/>
        <v>0</v>
      </c>
      <c r="AN98" s="13">
        <f t="shared" si="24"/>
        <v>0</v>
      </c>
      <c r="AO98" s="13">
        <f t="shared" si="24"/>
        <v>0</v>
      </c>
      <c r="AP98" s="13">
        <f t="shared" si="24"/>
        <v>0</v>
      </c>
      <c r="AQ98" s="13">
        <f t="shared" si="24"/>
        <v>0</v>
      </c>
      <c r="AR98" s="13">
        <f t="shared" si="24"/>
        <v>0</v>
      </c>
      <c r="AS98" s="13">
        <f t="shared" si="24"/>
        <v>0</v>
      </c>
      <c r="AT98" s="13">
        <f t="shared" si="24"/>
        <v>0</v>
      </c>
      <c r="AU98" s="13">
        <f t="shared" si="24"/>
        <v>0</v>
      </c>
      <c r="AV98" s="13">
        <f t="shared" si="24"/>
        <v>0</v>
      </c>
      <c r="AW98" s="13">
        <f t="shared" si="24"/>
        <v>0</v>
      </c>
      <c r="AX98" s="13">
        <f t="shared" si="24"/>
        <v>0</v>
      </c>
      <c r="AY98" s="13">
        <f t="shared" si="24"/>
        <v>0</v>
      </c>
      <c r="AZ98" s="13">
        <f t="shared" si="24"/>
        <v>0</v>
      </c>
      <c r="BA98" s="13">
        <f t="shared" si="24"/>
        <v>0</v>
      </c>
      <c r="BB98" s="13">
        <f t="shared" si="24"/>
        <v>0</v>
      </c>
      <c r="BC98" s="13">
        <f t="shared" si="24"/>
        <v>0</v>
      </c>
      <c r="BD98" s="13">
        <f>BD85+BD86-BD84</f>
        <v>0</v>
      </c>
      <c r="BE98" s="13">
        <f t="shared" si="24"/>
        <v>0</v>
      </c>
      <c r="BF98" s="13">
        <f t="shared" si="24"/>
        <v>0</v>
      </c>
      <c r="BG98" s="13">
        <f t="shared" si="24"/>
        <v>0</v>
      </c>
      <c r="BH98" s="13">
        <f>BH85+BH86-BH84</f>
        <v>0</v>
      </c>
      <c r="BI98" s="13">
        <f t="shared" si="24"/>
        <v>0</v>
      </c>
      <c r="BJ98" s="13">
        <f t="shared" si="24"/>
        <v>0</v>
      </c>
      <c r="BK98" s="13">
        <f t="shared" si="24"/>
        <v>0</v>
      </c>
      <c r="BL98" s="13">
        <f t="shared" si="24"/>
        <v>0</v>
      </c>
      <c r="BM98" s="13">
        <f t="shared" si="24"/>
        <v>0</v>
      </c>
      <c r="BN98" s="13">
        <f t="shared" si="24"/>
        <v>0</v>
      </c>
      <c r="BO98" s="13">
        <f t="shared" si="24"/>
        <v>0</v>
      </c>
      <c r="BP98" s="13">
        <f t="shared" si="24"/>
        <v>0</v>
      </c>
      <c r="BQ98" s="13">
        <f t="shared" si="24"/>
        <v>0</v>
      </c>
      <c r="BR98" s="13"/>
      <c r="BS98" s="13">
        <f>BS85+BS86-BS84</f>
        <v>0</v>
      </c>
      <c r="BT98" s="13">
        <f>BT85+BT86-BT84</f>
        <v>0</v>
      </c>
      <c r="BU98" s="13">
        <f>BU85+BU86-BU84</f>
        <v>0</v>
      </c>
      <c r="BV98" s="13"/>
      <c r="BW98" s="13"/>
      <c r="BX98" s="13"/>
    </row>
    <row r="99" spans="2:76" x14ac:dyDescent="0.15">
      <c r="D99" s="13">
        <f>D78+D84-D87</f>
        <v>0</v>
      </c>
      <c r="E99" s="13">
        <f t="shared" ref="E99:BQ99" si="25">E78+E84-E87</f>
        <v>0</v>
      </c>
      <c r="F99" s="13">
        <f t="shared" si="25"/>
        <v>0</v>
      </c>
      <c r="G99" s="13">
        <f t="shared" si="25"/>
        <v>0</v>
      </c>
      <c r="H99" s="13">
        <f t="shared" si="25"/>
        <v>0</v>
      </c>
      <c r="I99" s="13">
        <f t="shared" si="25"/>
        <v>0</v>
      </c>
      <c r="J99" s="13">
        <f t="shared" si="25"/>
        <v>0</v>
      </c>
      <c r="K99" s="13">
        <f t="shared" si="25"/>
        <v>0</v>
      </c>
      <c r="L99" s="13">
        <f t="shared" si="25"/>
        <v>0</v>
      </c>
      <c r="M99" s="13">
        <f t="shared" si="25"/>
        <v>0</v>
      </c>
      <c r="N99" s="13">
        <f t="shared" si="25"/>
        <v>0</v>
      </c>
      <c r="O99" s="13">
        <f t="shared" si="25"/>
        <v>0</v>
      </c>
      <c r="P99" s="13">
        <f t="shared" si="25"/>
        <v>0</v>
      </c>
      <c r="Q99" s="13">
        <f t="shared" si="25"/>
        <v>0</v>
      </c>
      <c r="R99" s="13">
        <f t="shared" si="25"/>
        <v>0</v>
      </c>
      <c r="S99" s="13">
        <f t="shared" si="25"/>
        <v>0</v>
      </c>
      <c r="T99" s="13">
        <f t="shared" si="25"/>
        <v>0</v>
      </c>
      <c r="U99" s="13">
        <f t="shared" si="25"/>
        <v>0</v>
      </c>
      <c r="V99" s="13">
        <f t="shared" si="25"/>
        <v>0</v>
      </c>
      <c r="W99" s="13">
        <f t="shared" si="25"/>
        <v>0</v>
      </c>
      <c r="X99" s="13">
        <f t="shared" si="25"/>
        <v>0</v>
      </c>
      <c r="Y99" s="13">
        <f t="shared" si="25"/>
        <v>0</v>
      </c>
      <c r="Z99" s="13">
        <f t="shared" si="25"/>
        <v>0</v>
      </c>
      <c r="AA99" s="13">
        <f t="shared" si="25"/>
        <v>0</v>
      </c>
      <c r="AB99" s="13">
        <f t="shared" si="25"/>
        <v>0</v>
      </c>
      <c r="AC99" s="13">
        <f t="shared" si="25"/>
        <v>0</v>
      </c>
      <c r="AD99" s="13">
        <f t="shared" si="25"/>
        <v>0</v>
      </c>
      <c r="AE99" s="13">
        <f t="shared" si="25"/>
        <v>0</v>
      </c>
      <c r="AF99" s="13">
        <f t="shared" si="25"/>
        <v>0</v>
      </c>
      <c r="AG99" s="13">
        <f t="shared" si="25"/>
        <v>0</v>
      </c>
      <c r="AH99" s="13">
        <f t="shared" si="25"/>
        <v>0</v>
      </c>
      <c r="AI99" s="13">
        <f t="shared" si="25"/>
        <v>0</v>
      </c>
      <c r="AJ99" s="13">
        <f t="shared" si="25"/>
        <v>0</v>
      </c>
      <c r="AK99" s="13">
        <f t="shared" si="25"/>
        <v>0</v>
      </c>
      <c r="AL99" s="13">
        <f t="shared" si="25"/>
        <v>0</v>
      </c>
      <c r="AM99" s="13">
        <f t="shared" si="25"/>
        <v>0</v>
      </c>
      <c r="AN99" s="13">
        <f t="shared" si="25"/>
        <v>0</v>
      </c>
      <c r="AO99" s="13">
        <f t="shared" si="25"/>
        <v>0</v>
      </c>
      <c r="AP99" s="13">
        <f t="shared" si="25"/>
        <v>0</v>
      </c>
      <c r="AQ99" s="13">
        <f t="shared" si="25"/>
        <v>0</v>
      </c>
      <c r="AR99" s="13">
        <f t="shared" si="25"/>
        <v>0</v>
      </c>
      <c r="AS99" s="13">
        <f t="shared" si="25"/>
        <v>0</v>
      </c>
      <c r="AT99" s="13">
        <f t="shared" si="25"/>
        <v>0</v>
      </c>
      <c r="AU99" s="13">
        <f t="shared" si="25"/>
        <v>0</v>
      </c>
      <c r="AV99" s="13">
        <f t="shared" si="25"/>
        <v>0</v>
      </c>
      <c r="AW99" s="13">
        <f t="shared" si="25"/>
        <v>0</v>
      </c>
      <c r="AX99" s="13">
        <f t="shared" si="25"/>
        <v>0</v>
      </c>
      <c r="AY99" s="13">
        <f t="shared" si="25"/>
        <v>0</v>
      </c>
      <c r="AZ99" s="13">
        <f t="shared" si="25"/>
        <v>0</v>
      </c>
      <c r="BA99" s="13">
        <f t="shared" si="25"/>
        <v>0</v>
      </c>
      <c r="BB99" s="13">
        <f t="shared" si="25"/>
        <v>0</v>
      </c>
      <c r="BC99" s="13">
        <f t="shared" si="25"/>
        <v>0</v>
      </c>
      <c r="BD99" s="13">
        <f>BD78+BD84-BD87</f>
        <v>0</v>
      </c>
      <c r="BE99" s="13">
        <f t="shared" si="25"/>
        <v>0</v>
      </c>
      <c r="BF99" s="13">
        <f t="shared" si="25"/>
        <v>0</v>
      </c>
      <c r="BG99" s="13">
        <f t="shared" si="25"/>
        <v>0</v>
      </c>
      <c r="BH99" s="13">
        <f>BH78+BH84-BH87</f>
        <v>0</v>
      </c>
      <c r="BI99" s="13">
        <f t="shared" si="25"/>
        <v>0</v>
      </c>
      <c r="BJ99" s="13">
        <f t="shared" si="25"/>
        <v>0</v>
      </c>
      <c r="BK99" s="13">
        <f t="shared" si="25"/>
        <v>0</v>
      </c>
      <c r="BL99" s="13">
        <f t="shared" si="25"/>
        <v>0</v>
      </c>
      <c r="BM99" s="13">
        <f t="shared" si="25"/>
        <v>0</v>
      </c>
      <c r="BN99" s="13">
        <f t="shared" si="25"/>
        <v>0</v>
      </c>
      <c r="BO99" s="13">
        <f t="shared" si="25"/>
        <v>0</v>
      </c>
      <c r="BP99" s="13">
        <f t="shared" si="25"/>
        <v>0</v>
      </c>
      <c r="BQ99" s="13">
        <f t="shared" si="25"/>
        <v>0</v>
      </c>
      <c r="BR99" s="13"/>
      <c r="BS99" s="13">
        <f>BS78+BS84-BS87</f>
        <v>0</v>
      </c>
      <c r="BT99" s="13">
        <f>BT78+BT84-BT87</f>
        <v>0</v>
      </c>
      <c r="BU99" s="13">
        <f>BU78+BU84-BU87</f>
        <v>0</v>
      </c>
      <c r="BV99" s="13"/>
      <c r="BW99" s="13"/>
      <c r="BX99" s="13"/>
    </row>
    <row r="100" spans="2:76" x14ac:dyDescent="0.15">
      <c r="D100" s="13">
        <f>SUM(D87:D89)-D90</f>
        <v>0</v>
      </c>
      <c r="E100" s="13">
        <f t="shared" ref="E100:BQ100" si="26">SUM(E87:E89)-E90</f>
        <v>0</v>
      </c>
      <c r="F100" s="13">
        <f t="shared" si="26"/>
        <v>0</v>
      </c>
      <c r="G100" s="13">
        <f t="shared" si="26"/>
        <v>0</v>
      </c>
      <c r="H100" s="13">
        <f t="shared" si="26"/>
        <v>0</v>
      </c>
      <c r="I100" s="13">
        <f t="shared" si="26"/>
        <v>0</v>
      </c>
      <c r="J100" s="13">
        <f t="shared" si="26"/>
        <v>0</v>
      </c>
      <c r="K100" s="13">
        <f t="shared" si="26"/>
        <v>0</v>
      </c>
      <c r="L100" s="13">
        <f t="shared" si="26"/>
        <v>0</v>
      </c>
      <c r="M100" s="13">
        <f t="shared" si="26"/>
        <v>0</v>
      </c>
      <c r="N100" s="13">
        <f t="shared" si="26"/>
        <v>0</v>
      </c>
      <c r="O100" s="13">
        <f t="shared" si="26"/>
        <v>0</v>
      </c>
      <c r="P100" s="13">
        <f t="shared" si="26"/>
        <v>0</v>
      </c>
      <c r="Q100" s="13">
        <f t="shared" si="26"/>
        <v>0</v>
      </c>
      <c r="R100" s="13">
        <f t="shared" si="26"/>
        <v>0</v>
      </c>
      <c r="S100" s="13">
        <f t="shared" si="26"/>
        <v>0</v>
      </c>
      <c r="T100" s="13">
        <f t="shared" si="26"/>
        <v>0</v>
      </c>
      <c r="U100" s="13">
        <f t="shared" si="26"/>
        <v>0</v>
      </c>
      <c r="V100" s="13">
        <f t="shared" si="26"/>
        <v>0</v>
      </c>
      <c r="W100" s="13">
        <f t="shared" si="26"/>
        <v>0</v>
      </c>
      <c r="X100" s="13">
        <f t="shared" si="26"/>
        <v>0</v>
      </c>
      <c r="Y100" s="13">
        <f t="shared" si="26"/>
        <v>0</v>
      </c>
      <c r="Z100" s="13">
        <f t="shared" si="26"/>
        <v>0</v>
      </c>
      <c r="AA100" s="13">
        <f t="shared" si="26"/>
        <v>0</v>
      </c>
      <c r="AB100" s="13">
        <f t="shared" si="26"/>
        <v>0</v>
      </c>
      <c r="AC100" s="13">
        <f t="shared" si="26"/>
        <v>0</v>
      </c>
      <c r="AD100" s="13">
        <f t="shared" si="26"/>
        <v>0</v>
      </c>
      <c r="AE100" s="13">
        <f t="shared" si="26"/>
        <v>0</v>
      </c>
      <c r="AF100" s="13">
        <f t="shared" si="26"/>
        <v>0</v>
      </c>
      <c r="AG100" s="13">
        <f t="shared" si="26"/>
        <v>0</v>
      </c>
      <c r="AH100" s="13">
        <f t="shared" si="26"/>
        <v>0</v>
      </c>
      <c r="AI100" s="13">
        <f t="shared" si="26"/>
        <v>0</v>
      </c>
      <c r="AJ100" s="13">
        <f t="shared" si="26"/>
        <v>0</v>
      </c>
      <c r="AK100" s="13">
        <f t="shared" si="26"/>
        <v>0</v>
      </c>
      <c r="AL100" s="13">
        <f t="shared" si="26"/>
        <v>0</v>
      </c>
      <c r="AM100" s="13">
        <f t="shared" si="26"/>
        <v>0</v>
      </c>
      <c r="AN100" s="13">
        <f t="shared" si="26"/>
        <v>0</v>
      </c>
      <c r="AO100" s="13">
        <f t="shared" si="26"/>
        <v>0</v>
      </c>
      <c r="AP100" s="13">
        <f t="shared" si="26"/>
        <v>0</v>
      </c>
      <c r="AQ100" s="13">
        <f t="shared" si="26"/>
        <v>0</v>
      </c>
      <c r="AR100" s="13">
        <f t="shared" si="26"/>
        <v>0</v>
      </c>
      <c r="AS100" s="13">
        <f t="shared" si="26"/>
        <v>0</v>
      </c>
      <c r="AT100" s="13">
        <f t="shared" si="26"/>
        <v>0</v>
      </c>
      <c r="AU100" s="13">
        <f t="shared" si="26"/>
        <v>0</v>
      </c>
      <c r="AV100" s="13">
        <f t="shared" si="26"/>
        <v>0</v>
      </c>
      <c r="AW100" s="13">
        <f t="shared" si="26"/>
        <v>0</v>
      </c>
      <c r="AX100" s="13">
        <f t="shared" si="26"/>
        <v>0</v>
      </c>
      <c r="AY100" s="13">
        <f t="shared" si="26"/>
        <v>0</v>
      </c>
      <c r="AZ100" s="13">
        <f t="shared" si="26"/>
        <v>0</v>
      </c>
      <c r="BA100" s="13">
        <f t="shared" si="26"/>
        <v>0</v>
      </c>
      <c r="BB100" s="13">
        <f t="shared" si="26"/>
        <v>0</v>
      </c>
      <c r="BC100" s="13">
        <f t="shared" si="26"/>
        <v>0</v>
      </c>
      <c r="BD100" s="13">
        <f>SUM(BD87:BD89)-BD90</f>
        <v>0</v>
      </c>
      <c r="BE100" s="13">
        <f t="shared" si="26"/>
        <v>0</v>
      </c>
      <c r="BF100" s="13">
        <f t="shared" si="26"/>
        <v>0</v>
      </c>
      <c r="BG100" s="13">
        <f t="shared" si="26"/>
        <v>0</v>
      </c>
      <c r="BH100" s="13">
        <f>SUM(BH87:BH89)-BH90</f>
        <v>0</v>
      </c>
      <c r="BI100" s="13">
        <f t="shared" si="26"/>
        <v>0</v>
      </c>
      <c r="BJ100" s="13">
        <f t="shared" si="26"/>
        <v>0</v>
      </c>
      <c r="BK100" s="13">
        <f t="shared" si="26"/>
        <v>0</v>
      </c>
      <c r="BL100" s="13">
        <f t="shared" si="26"/>
        <v>0</v>
      </c>
      <c r="BM100" s="13">
        <f t="shared" si="26"/>
        <v>0</v>
      </c>
      <c r="BN100" s="13">
        <f t="shared" si="26"/>
        <v>0</v>
      </c>
      <c r="BO100" s="13">
        <f t="shared" si="26"/>
        <v>0</v>
      </c>
      <c r="BP100" s="13">
        <f t="shared" si="26"/>
        <v>0</v>
      </c>
      <c r="BQ100" s="13">
        <f t="shared" si="26"/>
        <v>0</v>
      </c>
      <c r="BR100" s="13"/>
      <c r="BS100" s="13">
        <f>SUM(BS87:BS89)-BS90</f>
        <v>0</v>
      </c>
      <c r="BT100" s="13">
        <f>SUM(BT87:BT89)-BT90</f>
        <v>0</v>
      </c>
      <c r="BU100" s="13">
        <f>SUM(BU87:BU89)-BU90</f>
        <v>0</v>
      </c>
      <c r="BV100" s="13"/>
      <c r="BW100" s="13"/>
      <c r="BX100" s="13"/>
    </row>
    <row r="101" spans="2:76" x14ac:dyDescent="0.15">
      <c r="D101" s="13">
        <f>D77+D90-D91</f>
        <v>0</v>
      </c>
      <c r="E101" s="13">
        <f t="shared" ref="E101:BQ101" si="27">E77+E90-E91</f>
        <v>0</v>
      </c>
      <c r="F101" s="13">
        <f t="shared" si="27"/>
        <v>0</v>
      </c>
      <c r="G101" s="13">
        <f t="shared" si="27"/>
        <v>0</v>
      </c>
      <c r="H101" s="13">
        <f t="shared" si="27"/>
        <v>0</v>
      </c>
      <c r="I101" s="13">
        <f t="shared" si="27"/>
        <v>0</v>
      </c>
      <c r="J101" s="13">
        <f t="shared" si="27"/>
        <v>0</v>
      </c>
      <c r="K101" s="13">
        <f t="shared" si="27"/>
        <v>0</v>
      </c>
      <c r="L101" s="13">
        <f t="shared" si="27"/>
        <v>0</v>
      </c>
      <c r="M101" s="13">
        <f t="shared" si="27"/>
        <v>0</v>
      </c>
      <c r="N101" s="13">
        <f t="shared" si="27"/>
        <v>0</v>
      </c>
      <c r="O101" s="13">
        <f t="shared" si="27"/>
        <v>0</v>
      </c>
      <c r="P101" s="13">
        <f t="shared" si="27"/>
        <v>0</v>
      </c>
      <c r="Q101" s="13">
        <f t="shared" si="27"/>
        <v>0</v>
      </c>
      <c r="R101" s="13">
        <f t="shared" si="27"/>
        <v>0</v>
      </c>
      <c r="S101" s="13">
        <f t="shared" si="27"/>
        <v>0</v>
      </c>
      <c r="T101" s="13">
        <f t="shared" si="27"/>
        <v>0</v>
      </c>
      <c r="U101" s="13">
        <f t="shared" si="27"/>
        <v>0</v>
      </c>
      <c r="V101" s="13">
        <f t="shared" si="27"/>
        <v>0</v>
      </c>
      <c r="W101" s="13">
        <f t="shared" si="27"/>
        <v>0</v>
      </c>
      <c r="X101" s="13">
        <f t="shared" si="27"/>
        <v>0</v>
      </c>
      <c r="Y101" s="13">
        <f t="shared" si="27"/>
        <v>0</v>
      </c>
      <c r="Z101" s="13">
        <f t="shared" si="27"/>
        <v>0</v>
      </c>
      <c r="AA101" s="13">
        <f t="shared" si="27"/>
        <v>0</v>
      </c>
      <c r="AB101" s="13">
        <f t="shared" si="27"/>
        <v>0</v>
      </c>
      <c r="AC101" s="13">
        <f t="shared" si="27"/>
        <v>0</v>
      </c>
      <c r="AD101" s="13">
        <f t="shared" si="27"/>
        <v>0</v>
      </c>
      <c r="AE101" s="13">
        <f t="shared" si="27"/>
        <v>0</v>
      </c>
      <c r="AF101" s="13">
        <f t="shared" si="27"/>
        <v>0</v>
      </c>
      <c r="AG101" s="13">
        <f t="shared" si="27"/>
        <v>0</v>
      </c>
      <c r="AH101" s="13">
        <f t="shared" si="27"/>
        <v>0</v>
      </c>
      <c r="AI101" s="13">
        <f t="shared" si="27"/>
        <v>0</v>
      </c>
      <c r="AJ101" s="13">
        <f t="shared" si="27"/>
        <v>0</v>
      </c>
      <c r="AK101" s="13">
        <f t="shared" si="27"/>
        <v>0</v>
      </c>
      <c r="AL101" s="13">
        <f t="shared" si="27"/>
        <v>0</v>
      </c>
      <c r="AM101" s="13">
        <f t="shared" si="27"/>
        <v>0</v>
      </c>
      <c r="AN101" s="13">
        <f t="shared" si="27"/>
        <v>0</v>
      </c>
      <c r="AO101" s="13">
        <f t="shared" si="27"/>
        <v>0</v>
      </c>
      <c r="AP101" s="13">
        <f t="shared" si="27"/>
        <v>0</v>
      </c>
      <c r="AQ101" s="13">
        <f t="shared" si="27"/>
        <v>0</v>
      </c>
      <c r="AR101" s="13">
        <f t="shared" si="27"/>
        <v>0</v>
      </c>
      <c r="AS101" s="13">
        <f t="shared" si="27"/>
        <v>0</v>
      </c>
      <c r="AT101" s="13">
        <f t="shared" si="27"/>
        <v>0</v>
      </c>
      <c r="AU101" s="13">
        <f t="shared" si="27"/>
        <v>0</v>
      </c>
      <c r="AV101" s="13">
        <f t="shared" si="27"/>
        <v>0</v>
      </c>
      <c r="AW101" s="13">
        <f t="shared" si="27"/>
        <v>0</v>
      </c>
      <c r="AX101" s="13">
        <f t="shared" si="27"/>
        <v>0</v>
      </c>
      <c r="AY101" s="13">
        <f t="shared" si="27"/>
        <v>0</v>
      </c>
      <c r="AZ101" s="13">
        <f t="shared" si="27"/>
        <v>0</v>
      </c>
      <c r="BA101" s="13">
        <f t="shared" si="27"/>
        <v>0</v>
      </c>
      <c r="BB101" s="13">
        <f t="shared" si="27"/>
        <v>0</v>
      </c>
      <c r="BC101" s="13">
        <f t="shared" si="27"/>
        <v>0</v>
      </c>
      <c r="BD101" s="13">
        <f>BD77+BD90-BD91</f>
        <v>0</v>
      </c>
      <c r="BE101" s="13">
        <f t="shared" si="27"/>
        <v>0</v>
      </c>
      <c r="BF101" s="13">
        <f t="shared" si="27"/>
        <v>0</v>
      </c>
      <c r="BG101" s="13">
        <f t="shared" si="27"/>
        <v>0</v>
      </c>
      <c r="BH101" s="13">
        <f>BH77+BH90-BH91</f>
        <v>1940521.9999999998</v>
      </c>
      <c r="BI101" s="13">
        <f t="shared" si="27"/>
        <v>0</v>
      </c>
      <c r="BJ101" s="13">
        <f t="shared" si="27"/>
        <v>355653.00000000012</v>
      </c>
      <c r="BK101" s="13">
        <f t="shared" si="27"/>
        <v>687000.99999999988</v>
      </c>
      <c r="BL101" s="13">
        <f t="shared" si="27"/>
        <v>39229</v>
      </c>
      <c r="BM101" s="13">
        <f t="shared" si="27"/>
        <v>1940521.9999999998</v>
      </c>
      <c r="BN101" s="13">
        <f t="shared" si="27"/>
        <v>585317.00000000012</v>
      </c>
      <c r="BO101" s="13">
        <f t="shared" si="27"/>
        <v>-7471.0000000000009</v>
      </c>
      <c r="BP101" s="13">
        <f t="shared" si="27"/>
        <v>3600251.0000000009</v>
      </c>
      <c r="BQ101" s="13">
        <f t="shared" si="27"/>
        <v>3600251</v>
      </c>
      <c r="BR101" s="13"/>
      <c r="BS101" s="13">
        <f>BS77+BS90-BS91</f>
        <v>0</v>
      </c>
      <c r="BT101" s="13">
        <f>BT77+BT90-BT91</f>
        <v>0</v>
      </c>
      <c r="BU101" s="13">
        <f>BU77+BU90-BU91</f>
        <v>0</v>
      </c>
      <c r="BV101" s="13"/>
      <c r="BW101" s="13"/>
      <c r="BX101" s="13"/>
    </row>
    <row r="102" spans="2:76" x14ac:dyDescent="0.15">
      <c r="B102" t="s">
        <v>165</v>
      </c>
      <c r="D102">
        <f>D92/D91</f>
        <v>66.608956630871191</v>
      </c>
      <c r="E102">
        <f t="shared" ref="E102:BG102" si="28">E92/E91</f>
        <v>50.306455148773345</v>
      </c>
      <c r="F102">
        <f t="shared" si="28"/>
        <v>0.7817653833901046</v>
      </c>
      <c r="G102">
        <f t="shared" si="28"/>
        <v>1.2304174007318065</v>
      </c>
      <c r="H102">
        <f t="shared" si="28"/>
        <v>10.05837693649328</v>
      </c>
      <c r="I102">
        <f t="shared" si="28"/>
        <v>6.675294425761801</v>
      </c>
      <c r="J102">
        <f t="shared" si="28"/>
        <v>1.841164095371669</v>
      </c>
      <c r="K102">
        <f t="shared" si="28"/>
        <v>22.880905780046081</v>
      </c>
      <c r="L102">
        <f t="shared" si="28"/>
        <v>46.109795427196147</v>
      </c>
      <c r="M102">
        <f t="shared" si="28"/>
        <v>25.636412393250545</v>
      </c>
      <c r="N102">
        <f t="shared" si="28"/>
        <v>23.828415867254343</v>
      </c>
      <c r="O102">
        <f t="shared" si="28"/>
        <v>4.5401895713556346</v>
      </c>
      <c r="P102">
        <f t="shared" si="28"/>
        <v>10.203413057530705</v>
      </c>
      <c r="Q102">
        <f t="shared" si="28"/>
        <v>0.16131374704373605</v>
      </c>
      <c r="R102">
        <f t="shared" si="28"/>
        <v>4.9195776153983246</v>
      </c>
      <c r="S102">
        <f t="shared" si="28"/>
        <v>1.5157261005167038</v>
      </c>
      <c r="T102">
        <f t="shared" si="28"/>
        <v>1.2306408235185013</v>
      </c>
      <c r="U102">
        <f t="shared" si="28"/>
        <v>2.9739720478023091</v>
      </c>
      <c r="V102">
        <f t="shared" si="28"/>
        <v>1.4228861667164625</v>
      </c>
      <c r="W102">
        <f t="shared" si="28"/>
        <v>4.2561201780415434</v>
      </c>
      <c r="X102">
        <f t="shared" si="28"/>
        <v>2.8957760155364944</v>
      </c>
      <c r="Y102">
        <f t="shared" si="28"/>
        <v>5.4662203286670721</v>
      </c>
      <c r="Z102">
        <f t="shared" si="28"/>
        <v>7.0195029570071101</v>
      </c>
      <c r="AA102">
        <f t="shared" si="28"/>
        <v>1.4760703170998402</v>
      </c>
      <c r="AB102">
        <f t="shared" si="28"/>
        <v>14.71086008719778</v>
      </c>
      <c r="AC102">
        <f t="shared" si="28"/>
        <v>1.7352991234788528</v>
      </c>
      <c r="AD102">
        <f t="shared" si="28"/>
        <v>3.8198203759143237</v>
      </c>
      <c r="AE102">
        <f t="shared" si="28"/>
        <v>11.862963573924388</v>
      </c>
      <c r="AF102">
        <f t="shared" si="28"/>
        <v>6.6310485776391648</v>
      </c>
      <c r="AG102">
        <f t="shared" si="28"/>
        <v>3.7658470865611315</v>
      </c>
      <c r="AH102">
        <f t="shared" si="28"/>
        <v>2.6081133166313357</v>
      </c>
      <c r="AI102">
        <f t="shared" si="28"/>
        <v>5.5671063534364995</v>
      </c>
      <c r="AJ102">
        <f t="shared" si="28"/>
        <v>3.0752744198971795</v>
      </c>
      <c r="AK102">
        <f t="shared" si="28"/>
        <v>8.7463976945244966</v>
      </c>
      <c r="AL102">
        <f t="shared" si="28"/>
        <v>1.0091156878046574</v>
      </c>
      <c r="AM102">
        <f t="shared" si="28"/>
        <v>1.0809006000992645</v>
      </c>
      <c r="AN102">
        <f t="shared" si="28"/>
        <v>5.12894540697586</v>
      </c>
      <c r="AO102">
        <f t="shared" si="28"/>
        <v>3.4091732225025977</v>
      </c>
      <c r="AP102">
        <f t="shared" si="28"/>
        <v>20.489784425472486</v>
      </c>
      <c r="AQ102">
        <f t="shared" si="28"/>
        <v>2.416830238649081</v>
      </c>
      <c r="AR102">
        <f t="shared" si="28"/>
        <v>24.134321557135998</v>
      </c>
      <c r="AS102">
        <f t="shared" si="28"/>
        <v>32.293976079494421</v>
      </c>
      <c r="AT102">
        <f t="shared" si="28"/>
        <v>14.620632629632228</v>
      </c>
      <c r="AU102">
        <f t="shared" si="28"/>
        <v>8.8252326133051913</v>
      </c>
      <c r="AV102">
        <f t="shared" si="28"/>
        <v>3.0925501874995982</v>
      </c>
      <c r="AW102">
        <f t="shared" si="28"/>
        <v>2.6057670326898368</v>
      </c>
      <c r="AX102">
        <f t="shared" si="28"/>
        <v>51.257486556056783</v>
      </c>
      <c r="AY102">
        <f t="shared" si="28"/>
        <v>31.556248662705531</v>
      </c>
      <c r="AZ102">
        <f t="shared" si="28"/>
        <v>22.79489127994335</v>
      </c>
      <c r="BA102">
        <f t="shared" si="28"/>
        <v>29.768750625187558</v>
      </c>
      <c r="BB102">
        <f t="shared" si="28"/>
        <v>18.675118619480795</v>
      </c>
      <c r="BC102">
        <f t="shared" si="28"/>
        <v>36.401916317042748</v>
      </c>
      <c r="BD102">
        <f t="shared" si="28"/>
        <v>187.79133179491259</v>
      </c>
      <c r="BE102">
        <f t="shared" si="28"/>
        <v>26.910389124893797</v>
      </c>
      <c r="BF102">
        <f t="shared" si="28"/>
        <v>14.419587671204747</v>
      </c>
      <c r="BG102">
        <f t="shared" si="28"/>
        <v>11.965564360608855</v>
      </c>
    </row>
  </sheetData>
  <pageMargins left="0.78740157499999996" right="0.78740157499999996" top="0.984251969" bottom="0.984251969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AD8F-F93F-AF45-8771-E8C69D52D947}">
  <dimension ref="A1:BN79"/>
  <sheetViews>
    <sheetView tabSelected="1" workbookViewId="0">
      <pane xSplit="1" ySplit="1" topLeftCell="AZ18" activePane="bottomRight" state="frozen"/>
      <selection pane="topRight" activeCell="B1" sqref="B1"/>
      <selection pane="bottomLeft" activeCell="A2" sqref="A2"/>
      <selection pane="bottomRight" activeCell="BH41" sqref="BH41"/>
    </sheetView>
  </sheetViews>
  <sheetFormatPr baseColWidth="10" defaultRowHeight="13" x14ac:dyDescent="0.15"/>
  <sheetData>
    <row r="1" spans="1:66" ht="42" x14ac:dyDescent="0.1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168</v>
      </c>
      <c r="BG1" t="s">
        <v>117</v>
      </c>
      <c r="BH1" t="s">
        <v>118</v>
      </c>
      <c r="BI1" s="28" t="s">
        <v>119</v>
      </c>
      <c r="BJ1" t="s">
        <v>115</v>
      </c>
      <c r="BK1" t="s">
        <v>120</v>
      </c>
      <c r="BL1" t="s">
        <v>121</v>
      </c>
      <c r="BM1" t="s">
        <v>122</v>
      </c>
      <c r="BN1" t="s">
        <v>123</v>
      </c>
    </row>
    <row r="2" spans="1:66" x14ac:dyDescent="0.15">
      <c r="A2" t="s">
        <v>59</v>
      </c>
      <c r="B2">
        <v>10463.481468970698</v>
      </c>
      <c r="C2">
        <v>5620.7842053059185</v>
      </c>
      <c r="D2">
        <v>17.470873728676587</v>
      </c>
      <c r="E2">
        <v>2.3760903531699187</v>
      </c>
      <c r="F2">
        <v>11.466890328901354</v>
      </c>
      <c r="G2">
        <v>61713.237147377891</v>
      </c>
      <c r="H2">
        <v>4606.1423117705417</v>
      </c>
      <c r="I2">
        <v>2977.3388843487746</v>
      </c>
      <c r="J2">
        <v>80.697368821776521</v>
      </c>
      <c r="K2">
        <v>47.950216304164009</v>
      </c>
      <c r="L2">
        <v>2139.6080125399058</v>
      </c>
      <c r="M2">
        <v>4936.0210906943903</v>
      </c>
      <c r="N2">
        <v>11.228732017220226</v>
      </c>
      <c r="O2">
        <v>12.781382208214193</v>
      </c>
      <c r="P2">
        <v>10475.722100023293</v>
      </c>
      <c r="Q2">
        <v>157.03801507838531</v>
      </c>
      <c r="R2">
        <v>211.31679131440066</v>
      </c>
      <c r="S2">
        <v>104.70255441923629</v>
      </c>
      <c r="T2">
        <v>58.522472730585534</v>
      </c>
      <c r="U2">
        <v>752.45648587702476</v>
      </c>
      <c r="V2">
        <v>37.164743905213072</v>
      </c>
      <c r="W2">
        <v>110.61418421755967</v>
      </c>
      <c r="X2">
        <v>387.99986634629528</v>
      </c>
      <c r="Y2">
        <v>2.5063903782883821</v>
      </c>
      <c r="Z2">
        <v>171.56691547680461</v>
      </c>
      <c r="AA2">
        <v>43.938002477809654</v>
      </c>
      <c r="AB2">
        <v>11.134250549902996</v>
      </c>
      <c r="AC2">
        <v>37.864979715523639</v>
      </c>
      <c r="AD2">
        <v>4.8914184403694314</v>
      </c>
      <c r="AE2">
        <v>0.1076332185373679</v>
      </c>
      <c r="AF2">
        <v>5.5102846713094553E-2</v>
      </c>
      <c r="AG2">
        <v>1.813876326259374</v>
      </c>
      <c r="AH2">
        <v>1.8934374073525093</v>
      </c>
      <c r="AI2">
        <v>0.49201213197810978</v>
      </c>
      <c r="AJ2">
        <v>0.14779130213327507</v>
      </c>
      <c r="AK2">
        <v>3.8922787108064461E-2</v>
      </c>
      <c r="AL2">
        <v>31.610492462747409</v>
      </c>
      <c r="AM2">
        <v>0.46809892144994081</v>
      </c>
      <c r="AN2">
        <v>218.51204368302425</v>
      </c>
      <c r="AO2">
        <v>5.7339129191731857</v>
      </c>
      <c r="AP2">
        <v>78.922371819594645</v>
      </c>
      <c r="AQ2">
        <v>30.262428372615723</v>
      </c>
      <c r="AR2">
        <v>4.1947369014799332</v>
      </c>
      <c r="AS2">
        <v>4.4364933628773437</v>
      </c>
      <c r="AT2">
        <v>3.3230076799819086</v>
      </c>
      <c r="AU2">
        <v>1.3258230529148376</v>
      </c>
      <c r="AV2">
        <v>3.5192396334297675</v>
      </c>
      <c r="AW2">
        <v>1795.1422956355618</v>
      </c>
      <c r="AX2">
        <v>4.7374197839611494</v>
      </c>
      <c r="AY2">
        <v>59.24583665638594</v>
      </c>
      <c r="AZ2">
        <v>51.978322426253705</v>
      </c>
      <c r="BA2">
        <v>484.66178182717442</v>
      </c>
      <c r="BB2">
        <v>0</v>
      </c>
      <c r="BC2">
        <v>317.2630700192135</v>
      </c>
      <c r="BD2">
        <v>28.81296561614819</v>
      </c>
      <c r="BE2">
        <v>174.78753537129256</v>
      </c>
      <c r="BF2">
        <f>SUM(B2:BE2)</f>
        <v>108511.51049788629</v>
      </c>
      <c r="BG2">
        <v>27538.472659730949</v>
      </c>
      <c r="BH2">
        <v>3.4668528048499604E-3</v>
      </c>
      <c r="BI2">
        <v>0</v>
      </c>
      <c r="BJ2">
        <v>37111.426818420157</v>
      </c>
      <c r="BK2">
        <v>4055.7563617710525</v>
      </c>
      <c r="BL2">
        <v>-1124.1698046612796</v>
      </c>
      <c r="BM2">
        <v>67581.489502113705</v>
      </c>
      <c r="BN2">
        <v>176093</v>
      </c>
    </row>
    <row r="3" spans="1:66" x14ac:dyDescent="0.15">
      <c r="A3" t="s">
        <v>60</v>
      </c>
      <c r="B3">
        <v>793.05301302724558</v>
      </c>
      <c r="C3">
        <v>5377.7299823214271</v>
      </c>
      <c r="D3">
        <v>0.46795151179885008</v>
      </c>
      <c r="E3">
        <v>2.5397975622638798E-2</v>
      </c>
      <c r="F3">
        <v>3.2626851425074997E-3</v>
      </c>
      <c r="G3">
        <v>56761.934032708392</v>
      </c>
      <c r="H3">
        <v>36.292561158683583</v>
      </c>
      <c r="I3">
        <v>268.28060194019963</v>
      </c>
      <c r="J3">
        <v>1.1282245805230082</v>
      </c>
      <c r="K3">
        <v>81.844090140342431</v>
      </c>
      <c r="L3">
        <v>53.921957226149843</v>
      </c>
      <c r="M3">
        <v>124.03095427720213</v>
      </c>
      <c r="N3">
        <v>0.27618892831183994</v>
      </c>
      <c r="O3">
        <v>0.26108648806404777</v>
      </c>
      <c r="P3">
        <v>213.6635519462555</v>
      </c>
      <c r="Q3">
        <v>2.8502409367508554</v>
      </c>
      <c r="R3">
        <v>6.2020503057955638</v>
      </c>
      <c r="S3">
        <v>15.00427001765504</v>
      </c>
      <c r="T3">
        <v>1.4819679393333636</v>
      </c>
      <c r="U3">
        <v>71.596525751471418</v>
      </c>
      <c r="V3">
        <v>1.0364269473787027</v>
      </c>
      <c r="W3">
        <v>5.8670123026936656</v>
      </c>
      <c r="X3">
        <v>25.577673011574891</v>
      </c>
      <c r="Y3">
        <v>1.1535168809002131E-3</v>
      </c>
      <c r="Z3">
        <v>3.6715715725896469</v>
      </c>
      <c r="AA3">
        <v>1.0572340046602415</v>
      </c>
      <c r="AB3">
        <v>0.13997058300921184</v>
      </c>
      <c r="AC3">
        <v>0.87428791315586729</v>
      </c>
      <c r="AD3">
        <v>5.4732484361281225E-2</v>
      </c>
      <c r="AE3">
        <v>9.6838454199030244E-4</v>
      </c>
      <c r="AF3">
        <v>1.0253483385779672E-3</v>
      </c>
      <c r="AG3">
        <v>3.9806295796333123E-2</v>
      </c>
      <c r="AH3">
        <v>1.9097949735504592E-3</v>
      </c>
      <c r="AI3">
        <v>1.1622288362863539E-2</v>
      </c>
      <c r="AJ3">
        <v>1.7943595925114426E-3</v>
      </c>
      <c r="AK3">
        <v>5.553970167297323E-4</v>
      </c>
      <c r="AL3">
        <v>1.2183757134780984</v>
      </c>
      <c r="AM3">
        <v>2.1503833211843478E-3</v>
      </c>
      <c r="AN3">
        <v>72.751630813550008</v>
      </c>
      <c r="AO3">
        <v>1.085160324995015E-2</v>
      </c>
      <c r="AP3">
        <v>1.5821694502223909E-2</v>
      </c>
      <c r="AQ3">
        <v>0.21404146567815066</v>
      </c>
      <c r="AR3">
        <v>3.9518633882692486E-2</v>
      </c>
      <c r="AS3">
        <v>0.10121042558713352</v>
      </c>
      <c r="AT3">
        <v>2.9834788462789464E-2</v>
      </c>
      <c r="AU3">
        <v>1.8726848128194817E-2</v>
      </c>
      <c r="AV3">
        <v>4.9558503031268417E-3</v>
      </c>
      <c r="AW3">
        <v>928.22835112015593</v>
      </c>
      <c r="AX3">
        <v>6.082912495793389E-2</v>
      </c>
      <c r="AY3">
        <v>0.65523003500457611</v>
      </c>
      <c r="AZ3">
        <v>35.417748841541155</v>
      </c>
      <c r="BA3">
        <v>411.72729556667241</v>
      </c>
      <c r="BB3">
        <v>0</v>
      </c>
      <c r="BC3">
        <v>130.70601441986483</v>
      </c>
      <c r="BD3">
        <v>29.053187047387489</v>
      </c>
      <c r="BE3">
        <v>147.02861218271013</v>
      </c>
      <c r="BF3">
        <f t="shared" ref="BF3:BF66" si="0">SUM(B3:BE3)</f>
        <v>65605.670042629747</v>
      </c>
      <c r="BG3">
        <v>4035.624294093484</v>
      </c>
      <c r="BH3">
        <v>0</v>
      </c>
      <c r="BI3">
        <v>0</v>
      </c>
      <c r="BJ3">
        <v>20543.386087198487</v>
      </c>
      <c r="BK3">
        <v>9773.4204321019588</v>
      </c>
      <c r="BL3">
        <v>395.89914397633038</v>
      </c>
      <c r="BM3">
        <v>34748.329957370253</v>
      </c>
      <c r="BN3">
        <v>100354</v>
      </c>
    </row>
    <row r="4" spans="1:66" x14ac:dyDescent="0.15">
      <c r="A4" t="s">
        <v>61</v>
      </c>
      <c r="B4">
        <v>7.9435160268691023</v>
      </c>
      <c r="C4">
        <v>15.731922862395139</v>
      </c>
      <c r="D4">
        <v>2611.8167968318212</v>
      </c>
      <c r="E4">
        <v>0.29051448930462909</v>
      </c>
      <c r="F4">
        <v>0.2568591090918132</v>
      </c>
      <c r="G4">
        <v>52.675840738970997</v>
      </c>
      <c r="H4">
        <v>7.1896955572760407E-2</v>
      </c>
      <c r="I4">
        <v>0.20592763383050389</v>
      </c>
      <c r="J4">
        <v>0.53205495118452961</v>
      </c>
      <c r="K4">
        <v>0.10951343447919026</v>
      </c>
      <c r="L4">
        <v>7.8752051543514653E-2</v>
      </c>
      <c r="M4">
        <v>0.41694441678730804</v>
      </c>
      <c r="N4">
        <v>0.47480400366808512</v>
      </c>
      <c r="O4">
        <v>53833.694891293781</v>
      </c>
      <c r="P4">
        <v>0.12562356810407341</v>
      </c>
      <c r="Q4">
        <v>66.555453801811453</v>
      </c>
      <c r="R4">
        <v>8.1852667220334269E-2</v>
      </c>
      <c r="S4">
        <v>0.23730862752330001</v>
      </c>
      <c r="T4">
        <v>7.3944853914906572E-2</v>
      </c>
      <c r="U4">
        <v>0.11025177502164171</v>
      </c>
      <c r="V4">
        <v>0.85552359858748883</v>
      </c>
      <c r="W4">
        <v>0.1314419149455017</v>
      </c>
      <c r="X4">
        <v>0.4573918709472834</v>
      </c>
      <c r="Y4">
        <v>0.10717102912301635</v>
      </c>
      <c r="Z4">
        <v>13.680165665512538</v>
      </c>
      <c r="AA4">
        <v>0.40775447416415611</v>
      </c>
      <c r="AB4">
        <v>0.15224258942104413</v>
      </c>
      <c r="AC4">
        <v>0.47485471461726181</v>
      </c>
      <c r="AD4">
        <v>0.88381172151432219</v>
      </c>
      <c r="AE4">
        <v>0.1614314368044836</v>
      </c>
      <c r="AF4">
        <v>7.8599312340106697E-2</v>
      </c>
      <c r="AG4">
        <v>0.30475067325059824</v>
      </c>
      <c r="AH4">
        <v>9.8932626378101768E-2</v>
      </c>
      <c r="AI4">
        <v>7.9131034482878809E-2</v>
      </c>
      <c r="AJ4">
        <v>0.29597079917971036</v>
      </c>
      <c r="AK4">
        <v>0.10474256371795873</v>
      </c>
      <c r="AL4">
        <v>0.36872226318903611</v>
      </c>
      <c r="AM4">
        <v>0.18230329836327475</v>
      </c>
      <c r="AN4">
        <v>0.30106079910380573</v>
      </c>
      <c r="AO4">
        <v>5064.3884196473009</v>
      </c>
      <c r="AP4">
        <v>1.36898235618004</v>
      </c>
      <c r="AQ4">
        <v>14.768861131792395</v>
      </c>
      <c r="AR4">
        <v>2.7355917007770105</v>
      </c>
      <c r="AS4">
        <v>7.0358772997930821</v>
      </c>
      <c r="AT4">
        <v>2.058600403932473</v>
      </c>
      <c r="AU4">
        <v>1.3108566590370438</v>
      </c>
      <c r="AV4">
        <v>0.34195367091575207</v>
      </c>
      <c r="AW4">
        <v>30.568016023763171</v>
      </c>
      <c r="AX4">
        <v>4.08542827571645</v>
      </c>
      <c r="AY4">
        <v>1.1807444161113487</v>
      </c>
      <c r="AZ4">
        <v>16.552909863144059</v>
      </c>
      <c r="BA4">
        <v>2.6658629574552739</v>
      </c>
      <c r="BB4">
        <v>0</v>
      </c>
      <c r="BC4">
        <v>4.0296308984660492</v>
      </c>
      <c r="BD4">
        <v>1.7328424779499845</v>
      </c>
      <c r="BE4">
        <v>15.103146390426595</v>
      </c>
      <c r="BF4">
        <f t="shared" si="0"/>
        <v>61780.538396651311</v>
      </c>
      <c r="BG4">
        <v>17728.609443268546</v>
      </c>
      <c r="BH4">
        <v>0</v>
      </c>
      <c r="BI4">
        <v>0</v>
      </c>
      <c r="BJ4">
        <v>975.01417688171205</v>
      </c>
      <c r="BK4">
        <v>16.489241249617205</v>
      </c>
      <c r="BL4">
        <v>1113.348741948827</v>
      </c>
      <c r="BM4">
        <v>19833.461603348704</v>
      </c>
      <c r="BN4">
        <v>81614</v>
      </c>
    </row>
    <row r="5" spans="1:66" x14ac:dyDescent="0.15">
      <c r="A5" t="s">
        <v>62</v>
      </c>
      <c r="B5">
        <v>6.429788539832669E-2</v>
      </c>
      <c r="C5">
        <v>1.894046236539856E-2</v>
      </c>
      <c r="D5">
        <v>5.5843403448993341</v>
      </c>
      <c r="E5">
        <v>2116.1433341922616</v>
      </c>
      <c r="F5">
        <v>3.6191662478544648</v>
      </c>
      <c r="G5">
        <v>1.2568104281746915</v>
      </c>
      <c r="H5">
        <v>3.4651949833912302E-2</v>
      </c>
      <c r="I5">
        <v>8.848276940245986E-2</v>
      </c>
      <c r="J5">
        <v>0.26501479401865202</v>
      </c>
      <c r="K5">
        <v>4.8803123230972426E-2</v>
      </c>
      <c r="L5">
        <v>3.3308361063618147E-2</v>
      </c>
      <c r="M5">
        <v>0.18067126485386933</v>
      </c>
      <c r="N5">
        <v>0.23510880081012803</v>
      </c>
      <c r="O5">
        <v>0.49350093527548683</v>
      </c>
      <c r="P5">
        <v>4.8478051175835361E-2</v>
      </c>
      <c r="Q5">
        <v>5.2579747771345513</v>
      </c>
      <c r="R5">
        <v>3.1509671416132118E-2</v>
      </c>
      <c r="S5">
        <v>0.16689538000034992</v>
      </c>
      <c r="T5">
        <v>3.4651949833912302E-2</v>
      </c>
      <c r="U5">
        <v>4.7307823570546227E-2</v>
      </c>
      <c r="V5">
        <v>0.49426959045961355</v>
      </c>
      <c r="W5">
        <v>3.5688161199583246</v>
      </c>
      <c r="X5">
        <v>0.21393642074735444</v>
      </c>
      <c r="Y5">
        <v>11.216021422668847</v>
      </c>
      <c r="Z5">
        <v>298.70389769746532</v>
      </c>
      <c r="AA5">
        <v>5057.0405085582479</v>
      </c>
      <c r="AB5">
        <v>81.576134852977532</v>
      </c>
      <c r="AC5">
        <v>2.9778704705807564</v>
      </c>
      <c r="AD5">
        <v>313.23069675823677</v>
      </c>
      <c r="AE5">
        <v>3.5063718368154001E-2</v>
      </c>
      <c r="AF5">
        <v>3.6277278316393324E-2</v>
      </c>
      <c r="AG5">
        <v>0.87450982885209005</v>
      </c>
      <c r="AH5">
        <v>5.2703987892617155E-2</v>
      </c>
      <c r="AI5">
        <v>3.6884058290512986E-2</v>
      </c>
      <c r="AJ5">
        <v>0.11702460453476229</v>
      </c>
      <c r="AK5">
        <v>2.4510019645678782E-2</v>
      </c>
      <c r="AL5">
        <v>1.2167987568716825</v>
      </c>
      <c r="AM5">
        <v>7.8969237670014653E-2</v>
      </c>
      <c r="AN5">
        <v>1.1801556802897213</v>
      </c>
      <c r="AO5">
        <v>0.38104138755777611</v>
      </c>
      <c r="AP5">
        <v>0.96913637963197352</v>
      </c>
      <c r="AQ5">
        <v>7.5095253050008939</v>
      </c>
      <c r="AR5">
        <v>1.3851676326360869</v>
      </c>
      <c r="AS5">
        <v>3.6132306035695518</v>
      </c>
      <c r="AT5">
        <v>1.153636849956766</v>
      </c>
      <c r="AU5">
        <v>1.0825843649369169</v>
      </c>
      <c r="AV5">
        <v>0.17358478943149427</v>
      </c>
      <c r="AW5">
        <v>0.97820771763092296</v>
      </c>
      <c r="AX5">
        <v>2.0899529053674648</v>
      </c>
      <c r="AY5">
        <v>0.64185358017434613</v>
      </c>
      <c r="AZ5">
        <v>0.73497284668606699</v>
      </c>
      <c r="BA5">
        <v>1.4568575135885351</v>
      </c>
      <c r="BB5">
        <v>0</v>
      </c>
      <c r="BC5">
        <v>1.4905630192096677</v>
      </c>
      <c r="BD5">
        <v>0.67264866534685375</v>
      </c>
      <c r="BE5">
        <v>5.6881347556876722</v>
      </c>
      <c r="BF5">
        <f t="shared" si="0"/>
        <v>7936.3493965910602</v>
      </c>
      <c r="BG5">
        <v>22558.891621731746</v>
      </c>
      <c r="BH5">
        <v>0</v>
      </c>
      <c r="BI5">
        <v>0</v>
      </c>
      <c r="BJ5">
        <v>24.967018430136296</v>
      </c>
      <c r="BK5">
        <v>21.080144950916996</v>
      </c>
      <c r="BL5">
        <v>-1025.2881817038588</v>
      </c>
      <c r="BM5">
        <v>21579.65060340894</v>
      </c>
      <c r="BN5">
        <v>29516</v>
      </c>
    </row>
    <row r="6" spans="1:66" x14ac:dyDescent="0.15">
      <c r="A6" t="s">
        <v>63</v>
      </c>
      <c r="B6">
        <v>145.39651823187248</v>
      </c>
      <c r="C6">
        <v>936.33534032854141</v>
      </c>
      <c r="D6">
        <v>2.6323421648772793</v>
      </c>
      <c r="E6">
        <v>236.54939145570864</v>
      </c>
      <c r="F6">
        <v>1011.5400988379054</v>
      </c>
      <c r="G6">
        <v>80.448128922876379</v>
      </c>
      <c r="H6">
        <v>1.6785172785931352E-2</v>
      </c>
      <c r="I6">
        <v>0.18198157336110213</v>
      </c>
      <c r="J6">
        <v>0.10856421125457034</v>
      </c>
      <c r="K6">
        <v>19.805683687595671</v>
      </c>
      <c r="L6">
        <v>0.62000686171989861</v>
      </c>
      <c r="M6">
        <v>102.04513042075244</v>
      </c>
      <c r="N6">
        <v>0.33663284161528423</v>
      </c>
      <c r="O6">
        <v>11.334088953792538</v>
      </c>
      <c r="P6">
        <v>9.0869993946656943E-2</v>
      </c>
      <c r="Q6">
        <v>3703.6766601367235</v>
      </c>
      <c r="R6">
        <v>21.219009113622739</v>
      </c>
      <c r="S6">
        <v>13.642449285303687</v>
      </c>
      <c r="T6">
        <v>30.220576221544782</v>
      </c>
      <c r="U6">
        <v>9.1489217467520998</v>
      </c>
      <c r="V6">
        <v>86.441692888411737</v>
      </c>
      <c r="W6">
        <v>93.386552321815941</v>
      </c>
      <c r="X6">
        <v>2.8988146341562127</v>
      </c>
      <c r="Y6">
        <v>213.68773119461076</v>
      </c>
      <c r="Z6">
        <v>1858.1565139670597</v>
      </c>
      <c r="AA6">
        <v>1423.1889950648799</v>
      </c>
      <c r="AB6">
        <v>3002.580271614288</v>
      </c>
      <c r="AC6">
        <v>302.82936135664374</v>
      </c>
      <c r="AD6">
        <v>127.11714121968753</v>
      </c>
      <c r="AE6">
        <v>0.43052703928384062</v>
      </c>
      <c r="AF6">
        <v>2.0260416731930676E-2</v>
      </c>
      <c r="AG6">
        <v>44.520298074895251</v>
      </c>
      <c r="AH6">
        <v>0.13038876324728871</v>
      </c>
      <c r="AI6">
        <v>0.61841296150995362</v>
      </c>
      <c r="AJ6">
        <v>1.8108066098678688</v>
      </c>
      <c r="AK6">
        <v>0.62368808026995359</v>
      </c>
      <c r="AL6">
        <v>96.518684563257324</v>
      </c>
      <c r="AM6">
        <v>0.32977056789626663</v>
      </c>
      <c r="AN6">
        <v>42.714202454906022</v>
      </c>
      <c r="AO6">
        <v>53.694698112217232</v>
      </c>
      <c r="AP6">
        <v>2961.2131199152286</v>
      </c>
      <c r="AQ6">
        <v>3.2146325633305581</v>
      </c>
      <c r="AR6">
        <v>4.7086377167969484</v>
      </c>
      <c r="AS6">
        <v>1.3853011383343135</v>
      </c>
      <c r="AT6">
        <v>0.43628284480331475</v>
      </c>
      <c r="AU6">
        <v>0.54968809764988946</v>
      </c>
      <c r="AV6">
        <v>9.8247537138385382E-2</v>
      </c>
      <c r="AW6">
        <v>7.7912932512168895</v>
      </c>
      <c r="AX6">
        <v>0.78512226010077701</v>
      </c>
      <c r="AY6">
        <v>0.43561097818560107</v>
      </c>
      <c r="AZ6">
        <v>1.5538804006738456</v>
      </c>
      <c r="BA6">
        <v>26.673222245070811</v>
      </c>
      <c r="BB6">
        <v>0</v>
      </c>
      <c r="BC6">
        <v>6.1957746233159954</v>
      </c>
      <c r="BD6">
        <v>1.9558921098288327</v>
      </c>
      <c r="BE6">
        <v>23.159754097437066</v>
      </c>
      <c r="BF6">
        <f t="shared" si="0"/>
        <v>16717.204451847298</v>
      </c>
      <c r="BG6">
        <v>2788.6429860055396</v>
      </c>
      <c r="BH6">
        <v>0</v>
      </c>
      <c r="BI6">
        <v>0</v>
      </c>
      <c r="BJ6">
        <v>405.50206825934225</v>
      </c>
      <c r="BK6">
        <v>17.152995832865429</v>
      </c>
      <c r="BL6">
        <v>-434.50250194504906</v>
      </c>
      <c r="BM6">
        <v>2776.7955481526978</v>
      </c>
      <c r="BN6">
        <v>19494</v>
      </c>
    </row>
    <row r="7" spans="1:66" x14ac:dyDescent="0.15">
      <c r="A7" t="s">
        <v>64</v>
      </c>
      <c r="B7">
        <v>1973.6535837275069</v>
      </c>
      <c r="C7">
        <v>17102.757011412345</v>
      </c>
      <c r="D7">
        <v>45.33058326715993</v>
      </c>
      <c r="E7">
        <v>8.8321258921015744</v>
      </c>
      <c r="F7">
        <v>19.064958919382033</v>
      </c>
      <c r="G7">
        <v>61184.42346105889</v>
      </c>
      <c r="H7">
        <v>0.79797809541080711</v>
      </c>
      <c r="I7">
        <v>9.383343143900726</v>
      </c>
      <c r="J7">
        <v>25.925712489634364</v>
      </c>
      <c r="K7">
        <v>1480.9371689929119</v>
      </c>
      <c r="L7">
        <v>19.343832096832145</v>
      </c>
      <c r="M7">
        <v>184.80658567054996</v>
      </c>
      <c r="N7">
        <v>19.051470530561868</v>
      </c>
      <c r="O7">
        <v>684.09254232588933</v>
      </c>
      <c r="P7">
        <v>605.68799345528214</v>
      </c>
      <c r="Q7">
        <v>91.816755609498841</v>
      </c>
      <c r="R7">
        <v>43.367532328732459</v>
      </c>
      <c r="S7">
        <v>382.31174581534441</v>
      </c>
      <c r="T7">
        <v>143.48445270948329</v>
      </c>
      <c r="U7">
        <v>1833.5273132019704</v>
      </c>
      <c r="V7">
        <v>234.69084673168931</v>
      </c>
      <c r="W7">
        <v>51.274992346596484</v>
      </c>
      <c r="X7">
        <v>32.094239697888142</v>
      </c>
      <c r="Y7">
        <v>4.19748058839855</v>
      </c>
      <c r="Z7">
        <v>12.565445304251226</v>
      </c>
      <c r="AA7">
        <v>8.9609489903925397</v>
      </c>
      <c r="AB7">
        <v>10.768964547248915</v>
      </c>
      <c r="AC7">
        <v>11.334708072431551</v>
      </c>
      <c r="AD7">
        <v>12.450062875014327</v>
      </c>
      <c r="AE7">
        <v>2.6058999312862205</v>
      </c>
      <c r="AF7">
        <v>1.8048577858062074</v>
      </c>
      <c r="AG7">
        <v>10.124677498356181</v>
      </c>
      <c r="AH7">
        <v>12.096210483214874</v>
      </c>
      <c r="AI7">
        <v>14.691907230965178</v>
      </c>
      <c r="AJ7">
        <v>9.4604896727541146</v>
      </c>
      <c r="AK7">
        <v>2.3271006165266241</v>
      </c>
      <c r="AL7">
        <v>18.635076400683989</v>
      </c>
      <c r="AM7">
        <v>2.4595187952425706</v>
      </c>
      <c r="AN7">
        <v>86.811153560445391</v>
      </c>
      <c r="AO7">
        <v>321.22529383851946</v>
      </c>
      <c r="AP7">
        <v>112.83075574616453</v>
      </c>
      <c r="AQ7">
        <v>843.25304068805008</v>
      </c>
      <c r="AR7">
        <v>165.19567551111646</v>
      </c>
      <c r="AS7">
        <v>35.569369154612779</v>
      </c>
      <c r="AT7">
        <v>58.997105333957265</v>
      </c>
      <c r="AU7">
        <v>38.163631507836065</v>
      </c>
      <c r="AV7">
        <v>5.3748004116565689</v>
      </c>
      <c r="AW7">
        <v>30405.798133468201</v>
      </c>
      <c r="AX7">
        <v>34.698630128137644</v>
      </c>
      <c r="AY7">
        <v>134.96767249685135</v>
      </c>
      <c r="AZ7">
        <v>748.37349321954571</v>
      </c>
      <c r="BA7">
        <v>3817.7982146229933</v>
      </c>
      <c r="BB7">
        <v>0</v>
      </c>
      <c r="BC7">
        <v>2243.5563709080989</v>
      </c>
      <c r="BD7">
        <v>493.29945986611557</v>
      </c>
      <c r="BE7">
        <v>2486.3865537407414</v>
      </c>
      <c r="BF7">
        <f t="shared" si="0"/>
        <v>128343.43893251516</v>
      </c>
      <c r="BG7">
        <v>46569.857819385674</v>
      </c>
      <c r="BH7">
        <v>1.9347811317032073</v>
      </c>
      <c r="BI7">
        <v>0</v>
      </c>
      <c r="BJ7">
        <v>187254.09405353444</v>
      </c>
      <c r="BK7">
        <v>231.57229229500393</v>
      </c>
      <c r="BL7">
        <v>-3481.8978788619979</v>
      </c>
      <c r="BM7">
        <v>230575.56106748484</v>
      </c>
      <c r="BN7">
        <v>358919</v>
      </c>
    </row>
    <row r="8" spans="1:66" x14ac:dyDescent="0.15">
      <c r="A8" t="s">
        <v>65</v>
      </c>
      <c r="B8">
        <v>1.8370824399521913E-3</v>
      </c>
      <c r="C8">
        <v>5.4115606758281607E-4</v>
      </c>
      <c r="D8">
        <v>0.15565357417579417</v>
      </c>
      <c r="E8">
        <v>3.2042135580561478E-3</v>
      </c>
      <c r="F8">
        <v>2.7342622362079129E-3</v>
      </c>
      <c r="G8">
        <v>2.5789085337071449</v>
      </c>
      <c r="H8">
        <v>255.78491651567083</v>
      </c>
      <c r="I8">
        <v>2.4779251515634208E-3</v>
      </c>
      <c r="J8">
        <v>7.5477030478655902E-3</v>
      </c>
      <c r="K8">
        <v>1.3813720672508725E-3</v>
      </c>
      <c r="L8">
        <v>9.2566169454955365E-4</v>
      </c>
      <c r="M8">
        <v>5.0840188454490867E-3</v>
      </c>
      <c r="N8">
        <v>6.6932460990506192E-3</v>
      </c>
      <c r="O8">
        <v>9.0287617591448786E-3</v>
      </c>
      <c r="P8">
        <v>1.3813720672508725E-3</v>
      </c>
      <c r="Q8">
        <v>1.0581025216158745E-2</v>
      </c>
      <c r="R8">
        <v>8.6869789796188875E-4</v>
      </c>
      <c r="S8">
        <v>3.2611773546438122E-3</v>
      </c>
      <c r="T8">
        <v>9.8262549113721856E-4</v>
      </c>
      <c r="U8">
        <v>1.338649219810124E-3</v>
      </c>
      <c r="V8">
        <v>8.2597505052114028E-4</v>
      </c>
      <c r="W8">
        <v>1.8228414908052753E-3</v>
      </c>
      <c r="X8">
        <v>5.8245482010887304E-3</v>
      </c>
      <c r="Y8">
        <v>1.1535168809002131E-3</v>
      </c>
      <c r="Z8">
        <v>4.4716580321316896E-3</v>
      </c>
      <c r="AA8">
        <v>4.0871524051649529E-3</v>
      </c>
      <c r="AB8">
        <v>1.5237815587200345E-3</v>
      </c>
      <c r="AC8">
        <v>5.7818253536479815E-3</v>
      </c>
      <c r="AD8">
        <v>8.2312686069175699E-3</v>
      </c>
      <c r="AE8">
        <v>9.6838454199030244E-4</v>
      </c>
      <c r="AF8">
        <v>1.0253483385779672E-3</v>
      </c>
      <c r="AG8">
        <v>3.8735381679612098E-3</v>
      </c>
      <c r="AH8">
        <v>1.3813720672508725E-3</v>
      </c>
      <c r="AI8">
        <v>1.0538302368717995E-3</v>
      </c>
      <c r="AJ8">
        <v>1.7943595925114426E-3</v>
      </c>
      <c r="AK8">
        <v>5.553970167297323E-4</v>
      </c>
      <c r="AL8">
        <v>4.0586705068711209E-3</v>
      </c>
      <c r="AM8">
        <v>2.1503833211843478E-3</v>
      </c>
      <c r="AN8">
        <v>4.0159476594303712E-3</v>
      </c>
      <c r="AO8">
        <v>1.085160324995015E-2</v>
      </c>
      <c r="AP8">
        <v>1.5821694502223909E-2</v>
      </c>
      <c r="AQ8">
        <v>0.21404146567815066</v>
      </c>
      <c r="AR8">
        <v>3.9518633882692486E-2</v>
      </c>
      <c r="AS8">
        <v>0.10121042558713352</v>
      </c>
      <c r="AT8">
        <v>2.9834788462789464E-2</v>
      </c>
      <c r="AU8">
        <v>1.8726848128194817E-2</v>
      </c>
      <c r="AV8">
        <v>4.9558503031268417E-3</v>
      </c>
      <c r="AW8">
        <v>2.7926501277102687E-2</v>
      </c>
      <c r="AX8">
        <v>5.8715433332735545E-2</v>
      </c>
      <c r="AY8">
        <v>1.61634772817499E-2</v>
      </c>
      <c r="AZ8">
        <v>2.0250629686914854E-2</v>
      </c>
      <c r="BA8">
        <v>3.8635695035583686E-2</v>
      </c>
      <c r="BB8">
        <v>0</v>
      </c>
      <c r="BC8">
        <v>3.007688459828704E-2</v>
      </c>
      <c r="BD8">
        <v>1.6263163925778312E-2</v>
      </c>
      <c r="BE8">
        <v>0.1425661419097782</v>
      </c>
      <c r="BF8">
        <f t="shared" si="0"/>
        <v>259.4195066096388</v>
      </c>
      <c r="BG8">
        <v>3196.6229801038462</v>
      </c>
      <c r="BH8">
        <v>0</v>
      </c>
      <c r="BI8">
        <v>0</v>
      </c>
      <c r="BJ8">
        <v>8028.1142458973927</v>
      </c>
      <c r="BK8">
        <v>0.14245221431660285</v>
      </c>
      <c r="BL8">
        <v>-76.299184825195624</v>
      </c>
      <c r="BM8">
        <v>11148.580493390364</v>
      </c>
      <c r="BN8">
        <v>11408</v>
      </c>
    </row>
    <row r="9" spans="1:66" x14ac:dyDescent="0.15">
      <c r="A9" t="s">
        <v>66</v>
      </c>
      <c r="B9">
        <v>206.75668999740412</v>
      </c>
      <c r="C9">
        <v>182.78421975668428</v>
      </c>
      <c r="D9">
        <v>3.7930123286093385</v>
      </c>
      <c r="E9">
        <v>0.33089208094440337</v>
      </c>
      <c r="F9">
        <v>390.38684158127552</v>
      </c>
      <c r="G9">
        <v>94.603489626552246</v>
      </c>
      <c r="H9">
        <v>357.28119685225187</v>
      </c>
      <c r="I9">
        <v>6910.8276026000667</v>
      </c>
      <c r="J9">
        <v>12103.374014991939</v>
      </c>
      <c r="K9">
        <v>537.89214699264585</v>
      </c>
      <c r="L9">
        <v>2.3342230011050287</v>
      </c>
      <c r="M9">
        <v>358.32067159654662</v>
      </c>
      <c r="N9">
        <v>7.9928059505196547</v>
      </c>
      <c r="O9">
        <v>0.42957426995357928</v>
      </c>
      <c r="P9">
        <v>35.324404061748091</v>
      </c>
      <c r="Q9">
        <v>46.324648406597831</v>
      </c>
      <c r="R9">
        <v>14.029695136256329</v>
      </c>
      <c r="S9">
        <v>119.39359202093725</v>
      </c>
      <c r="T9">
        <v>0.89026038093815274</v>
      </c>
      <c r="U9">
        <v>4.2881585709725458</v>
      </c>
      <c r="V9">
        <v>6.1770788294166046</v>
      </c>
      <c r="W9">
        <v>104.57235881304982</v>
      </c>
      <c r="X9">
        <v>627.50380038894434</v>
      </c>
      <c r="Y9">
        <v>38.875948754771009</v>
      </c>
      <c r="Z9">
        <v>224.49009532295855</v>
      </c>
      <c r="AA9">
        <v>2.1084619614746436</v>
      </c>
      <c r="AB9">
        <v>1.1922224065367624</v>
      </c>
      <c r="AC9">
        <v>7.7210176145115526</v>
      </c>
      <c r="AD9">
        <v>210.37716706243796</v>
      </c>
      <c r="AE9">
        <v>5.0965472918823655</v>
      </c>
      <c r="AF9">
        <v>0.15321265600461104</v>
      </c>
      <c r="AG9">
        <v>30.332039996068932</v>
      </c>
      <c r="AH9">
        <v>0.81303939925047564</v>
      </c>
      <c r="AI9">
        <v>1.5845538679701119</v>
      </c>
      <c r="AJ9">
        <v>6.482477377232776</v>
      </c>
      <c r="AK9">
        <v>2.0492337233060098</v>
      </c>
      <c r="AL9">
        <v>31.116217586992359</v>
      </c>
      <c r="AM9">
        <v>2.536021189926398</v>
      </c>
      <c r="AN9">
        <v>782.44793202362837</v>
      </c>
      <c r="AO9">
        <v>0.7864059358775608</v>
      </c>
      <c r="AP9">
        <v>195.16931364593293</v>
      </c>
      <c r="AQ9">
        <v>610.25551990626582</v>
      </c>
      <c r="AR9">
        <v>384.10294669717535</v>
      </c>
      <c r="AS9">
        <v>3.8060290449854177</v>
      </c>
      <c r="AT9">
        <v>1.2522605915491598</v>
      </c>
      <c r="AU9">
        <v>8.1749565138033784</v>
      </c>
      <c r="AV9">
        <v>114.51948379623845</v>
      </c>
      <c r="AW9">
        <v>303.82517881432591</v>
      </c>
      <c r="AX9">
        <v>4.9752412780080144</v>
      </c>
      <c r="AY9">
        <v>0.57473529578473037</v>
      </c>
      <c r="AZ9">
        <v>521.68446110759248</v>
      </c>
      <c r="BA9">
        <v>1361.8479441928714</v>
      </c>
      <c r="BB9">
        <v>0</v>
      </c>
      <c r="BC9">
        <v>2.1057814750470931</v>
      </c>
      <c r="BD9">
        <v>2.9762963096848716</v>
      </c>
      <c r="BE9">
        <v>25.187367986496685</v>
      </c>
      <c r="BF9">
        <f t="shared" si="0"/>
        <v>27004.231489061949</v>
      </c>
      <c r="BG9">
        <v>2476.0906483024055</v>
      </c>
      <c r="BH9">
        <v>0</v>
      </c>
      <c r="BI9">
        <v>0</v>
      </c>
      <c r="BJ9">
        <v>10864.295950479098</v>
      </c>
      <c r="BK9">
        <v>30.81543120123505</v>
      </c>
      <c r="BL9">
        <v>-12.433519044688287</v>
      </c>
      <c r="BM9">
        <v>13358.768510938047</v>
      </c>
      <c r="BN9">
        <v>40363</v>
      </c>
    </row>
    <row r="10" spans="1:66" x14ac:dyDescent="0.15">
      <c r="A10" t="s">
        <v>67</v>
      </c>
      <c r="B10">
        <v>0.36808562160654784</v>
      </c>
      <c r="C10">
        <v>0.27464085568147728</v>
      </c>
      <c r="D10">
        <v>4.2125877626833859</v>
      </c>
      <c r="E10">
        <v>0.19302914510445818</v>
      </c>
      <c r="F10">
        <v>13.416537523775135</v>
      </c>
      <c r="G10">
        <v>1.5766777095833118</v>
      </c>
      <c r="H10">
        <v>0.54924138167176417</v>
      </c>
      <c r="I10">
        <v>6.6106270189524157</v>
      </c>
      <c r="J10">
        <v>260.41793413997482</v>
      </c>
      <c r="K10">
        <v>1.3032327578821739</v>
      </c>
      <c r="L10">
        <v>5.69064928272833E-2</v>
      </c>
      <c r="M10">
        <v>0.88478409150899373</v>
      </c>
      <c r="N10">
        <v>0.34719006906801375</v>
      </c>
      <c r="O10">
        <v>0.31466730094344242</v>
      </c>
      <c r="P10">
        <v>0.14253266283430038</v>
      </c>
      <c r="Q10">
        <v>0.49772950278364736</v>
      </c>
      <c r="R10">
        <v>7.787321192364316E-2</v>
      </c>
      <c r="S10">
        <v>0.28023979378694119</v>
      </c>
      <c r="T10">
        <v>7.9875819695803735E-2</v>
      </c>
      <c r="U10">
        <v>9.8634490880127115E-2</v>
      </c>
      <c r="V10">
        <v>4.1007403247058385E-2</v>
      </c>
      <c r="W10">
        <v>0.33953933063452779</v>
      </c>
      <c r="X10">
        <v>1.2569058540713332</v>
      </c>
      <c r="Y10">
        <v>0.1354784876860593</v>
      </c>
      <c r="Z10">
        <v>0.75447121822534235</v>
      </c>
      <c r="AA10">
        <v>0.31802809935041582</v>
      </c>
      <c r="AB10">
        <v>0.13244338744527731</v>
      </c>
      <c r="AC10">
        <v>12.400091668449431</v>
      </c>
      <c r="AD10">
        <v>2.5013332279999574</v>
      </c>
      <c r="AE10">
        <v>0.3292655168554709</v>
      </c>
      <c r="AF10">
        <v>4.5772648775826034E-2</v>
      </c>
      <c r="AG10">
        <v>0.25195415006453292</v>
      </c>
      <c r="AH10">
        <v>6.8237366150188897E-2</v>
      </c>
      <c r="AI10">
        <v>0.46028766895079587</v>
      </c>
      <c r="AJ10">
        <v>0.55688928878055399</v>
      </c>
      <c r="AK10">
        <v>0.16577524336580013</v>
      </c>
      <c r="AL10">
        <v>37.11098502712025</v>
      </c>
      <c r="AM10">
        <v>0.14220045093386585</v>
      </c>
      <c r="AN10">
        <v>3.65625719682189</v>
      </c>
      <c r="AO10">
        <v>41.337126381271588</v>
      </c>
      <c r="AP10">
        <v>37.304118802829286</v>
      </c>
      <c r="AQ10">
        <v>220.45638633247438</v>
      </c>
      <c r="AR10">
        <v>388.9901233050935</v>
      </c>
      <c r="AS10">
        <v>64.851898155495462</v>
      </c>
      <c r="AT10">
        <v>204.19500874085153</v>
      </c>
      <c r="AU10">
        <v>0.79708048339306015</v>
      </c>
      <c r="AV10">
        <v>0.45392494053357124</v>
      </c>
      <c r="AW10">
        <v>115.17480026717335</v>
      </c>
      <c r="AX10">
        <v>535.90146915839819</v>
      </c>
      <c r="AY10">
        <v>0.55180758138117969</v>
      </c>
      <c r="AZ10">
        <v>273.08856531936192</v>
      </c>
      <c r="BA10">
        <v>717.94122254166473</v>
      </c>
      <c r="BB10">
        <v>0</v>
      </c>
      <c r="BC10">
        <v>9.5063464663979005</v>
      </c>
      <c r="BD10">
        <v>10.256927879341987</v>
      </c>
      <c r="BE10">
        <v>124.70599478065984</v>
      </c>
      <c r="BF10">
        <f t="shared" si="0"/>
        <v>3097.8827517244181</v>
      </c>
      <c r="BG10">
        <v>240.10666114041692</v>
      </c>
      <c r="BH10">
        <v>0</v>
      </c>
      <c r="BI10">
        <v>0</v>
      </c>
      <c r="BJ10">
        <v>38121.443054015035</v>
      </c>
      <c r="BK10">
        <v>30.138574014721776</v>
      </c>
      <c r="BL10">
        <v>60.428959105406911</v>
      </c>
      <c r="BM10">
        <v>38452.117248275586</v>
      </c>
      <c r="BN10">
        <v>41550</v>
      </c>
    </row>
    <row r="11" spans="1:66" x14ac:dyDescent="0.15">
      <c r="A11" t="s">
        <v>68</v>
      </c>
      <c r="B11">
        <v>0.93780023261375689</v>
      </c>
      <c r="C11">
        <v>0.10693900623096401</v>
      </c>
      <c r="D11">
        <v>0.78153362030962814</v>
      </c>
      <c r="E11">
        <v>8.1383455160144713</v>
      </c>
      <c r="F11">
        <v>0.15444460990852929</v>
      </c>
      <c r="G11">
        <v>1.2345364809177872</v>
      </c>
      <c r="H11">
        <v>1.1384720140171178E-2</v>
      </c>
      <c r="I11">
        <v>9.7017194471234441E-2</v>
      </c>
      <c r="J11">
        <v>47.422304654583094</v>
      </c>
      <c r="K11">
        <v>3822.0534060451987</v>
      </c>
      <c r="L11">
        <v>8.1970755841937221E-2</v>
      </c>
      <c r="M11">
        <v>18.125563712462927</v>
      </c>
      <c r="N11">
        <v>0.49892007519921033</v>
      </c>
      <c r="O11">
        <v>0.11657452884694665</v>
      </c>
      <c r="P11">
        <v>5.7089097378448798E-2</v>
      </c>
      <c r="Q11">
        <v>0.67383292718902743</v>
      </c>
      <c r="R11">
        <v>1.457056907974273</v>
      </c>
      <c r="S11">
        <v>2.2928614881371789</v>
      </c>
      <c r="T11">
        <v>0.24990613916975069</v>
      </c>
      <c r="U11">
        <v>0.42430496951434271</v>
      </c>
      <c r="V11">
        <v>0.14090426498876299</v>
      </c>
      <c r="W11">
        <v>0.2114488012594665</v>
      </c>
      <c r="X11">
        <v>1.3297572213227593</v>
      </c>
      <c r="Y11">
        <v>4.3207179866232556E-2</v>
      </c>
      <c r="Z11">
        <v>0.19208963904969151</v>
      </c>
      <c r="AA11">
        <v>0.26818883947617567</v>
      </c>
      <c r="AB11">
        <v>0.20097467377274111</v>
      </c>
      <c r="AC11">
        <v>28.338640729120364</v>
      </c>
      <c r="AD11">
        <v>39.758512383816949</v>
      </c>
      <c r="AE11">
        <v>0.14101231158197047</v>
      </c>
      <c r="AF11">
        <v>3.8730681476388786E-2</v>
      </c>
      <c r="AG11">
        <v>0.22026988665516423</v>
      </c>
      <c r="AH11">
        <v>0.13717262452434506</v>
      </c>
      <c r="AI11">
        <v>21.052309386710803</v>
      </c>
      <c r="AJ11">
        <v>93.349309895186408</v>
      </c>
      <c r="AK11">
        <v>0.82460633978599185</v>
      </c>
      <c r="AL11">
        <v>0.29275474868342849</v>
      </c>
      <c r="AM11">
        <v>0.16884282767931658</v>
      </c>
      <c r="AN11">
        <v>2.5238426189690615</v>
      </c>
      <c r="AO11">
        <v>0.25069706067945252</v>
      </c>
      <c r="AP11">
        <v>6.0948471395924688</v>
      </c>
      <c r="AQ11">
        <v>1.2569620262496815</v>
      </c>
      <c r="AR11">
        <v>0.68415402656574309</v>
      </c>
      <c r="AS11">
        <v>0.80264582703753318</v>
      </c>
      <c r="AT11">
        <v>0.45106247587169829</v>
      </c>
      <c r="AU11">
        <v>0.13850952653031084</v>
      </c>
      <c r="AV11">
        <v>1.9487503026344473</v>
      </c>
      <c r="AW11">
        <v>0.30789443207813161</v>
      </c>
      <c r="AX11">
        <v>1.1622116011350809</v>
      </c>
      <c r="AY11">
        <v>0.34220732816428878</v>
      </c>
      <c r="AZ11">
        <v>2.1455453587068605</v>
      </c>
      <c r="BA11">
        <v>105.53511102751737</v>
      </c>
      <c r="BB11">
        <v>0</v>
      </c>
      <c r="BC11">
        <v>0.62488080032890703</v>
      </c>
      <c r="BD11">
        <v>0.33080300523203326</v>
      </c>
      <c r="BE11">
        <v>2.6281548168562909</v>
      </c>
      <c r="BF11">
        <f t="shared" si="0"/>
        <v>4218.85280449121</v>
      </c>
      <c r="BG11">
        <v>3579.8248046013841</v>
      </c>
      <c r="BH11">
        <v>0</v>
      </c>
      <c r="BI11">
        <v>0</v>
      </c>
      <c r="BJ11">
        <v>16241.653052814714</v>
      </c>
      <c r="BK11">
        <v>5.3834149771360718</v>
      </c>
      <c r="BL11">
        <v>193.28592311555698</v>
      </c>
      <c r="BM11">
        <v>20020.147195508795</v>
      </c>
      <c r="BN11">
        <v>24239</v>
      </c>
    </row>
    <row r="12" spans="1:66" x14ac:dyDescent="0.15">
      <c r="A12" t="s">
        <v>69</v>
      </c>
      <c r="B12">
        <v>337.95524490011508</v>
      </c>
      <c r="C12">
        <v>5.0241656040307912E-2</v>
      </c>
      <c r="D12">
        <v>2.0760375895785037</v>
      </c>
      <c r="E12">
        <v>0.30149614842940764</v>
      </c>
      <c r="F12">
        <v>1.1114823755542784</v>
      </c>
      <c r="G12">
        <v>106.187519472742</v>
      </c>
      <c r="H12">
        <v>1.5906573087558655</v>
      </c>
      <c r="I12">
        <v>0.27434769583721863</v>
      </c>
      <c r="J12">
        <v>0.35510083145093269</v>
      </c>
      <c r="K12">
        <v>10.985760892515774</v>
      </c>
      <c r="L12">
        <v>3875.3794108906795</v>
      </c>
      <c r="M12">
        <v>331.27942959577763</v>
      </c>
      <c r="N12">
        <v>44.3776564238144</v>
      </c>
      <c r="O12">
        <v>0.2923090662931952</v>
      </c>
      <c r="P12">
        <v>0.15052112524019262</v>
      </c>
      <c r="Q12">
        <v>34.681025256847981</v>
      </c>
      <c r="R12">
        <v>4.1988518175855178</v>
      </c>
      <c r="S12">
        <v>0.94994692137194103</v>
      </c>
      <c r="T12">
        <v>17.210893865957143</v>
      </c>
      <c r="U12">
        <v>160.58737363785394</v>
      </c>
      <c r="V12">
        <v>5.2010615473623178E-2</v>
      </c>
      <c r="W12">
        <v>231.78604787513191</v>
      </c>
      <c r="X12">
        <v>8.3328572783980182</v>
      </c>
      <c r="Y12">
        <v>0.12232361322966456</v>
      </c>
      <c r="Z12">
        <v>686.85903378025955</v>
      </c>
      <c r="AA12">
        <v>1.4260075074738807</v>
      </c>
      <c r="AB12">
        <v>4.2626412045961368</v>
      </c>
      <c r="AC12">
        <v>185.13499556696675</v>
      </c>
      <c r="AD12">
        <v>116.48317056599515</v>
      </c>
      <c r="AE12">
        <v>10.501247458865899</v>
      </c>
      <c r="AF12">
        <v>2.3785366607257457</v>
      </c>
      <c r="AG12">
        <v>9.6725987627423429</v>
      </c>
      <c r="AH12">
        <v>261.23180044603322</v>
      </c>
      <c r="AI12">
        <v>3.9651758575115843</v>
      </c>
      <c r="AJ12">
        <v>1.3330143326720258</v>
      </c>
      <c r="AK12">
        <v>1.9891003466169568</v>
      </c>
      <c r="AL12">
        <v>109.16015992994352</v>
      </c>
      <c r="AM12">
        <v>54.490256503541865</v>
      </c>
      <c r="AN12">
        <v>3840.8224346691613</v>
      </c>
      <c r="AO12">
        <v>0.197690726926949</v>
      </c>
      <c r="AP12">
        <v>5272.1981683020658</v>
      </c>
      <c r="AQ12">
        <v>180.81852044593964</v>
      </c>
      <c r="AR12">
        <v>0.55621839787431526</v>
      </c>
      <c r="AS12">
        <v>12.826282297891389</v>
      </c>
      <c r="AT12">
        <v>0.48905407465211326</v>
      </c>
      <c r="AU12">
        <v>0.52759002468480221</v>
      </c>
      <c r="AV12">
        <v>0.10808458026663628</v>
      </c>
      <c r="AW12">
        <v>0.26386755557275965</v>
      </c>
      <c r="AX12">
        <v>0.88058999794808335</v>
      </c>
      <c r="AY12">
        <v>0.44420311472227308</v>
      </c>
      <c r="AZ12">
        <v>0.45812516604700698</v>
      </c>
      <c r="BA12">
        <v>62.555271255777363</v>
      </c>
      <c r="BB12">
        <v>0</v>
      </c>
      <c r="BC12">
        <v>6.9848122121499792</v>
      </c>
      <c r="BD12">
        <v>3.2943159363696792</v>
      </c>
      <c r="BE12">
        <v>53.482857788845855</v>
      </c>
      <c r="BF12">
        <f t="shared" si="0"/>
        <v>16056.084372325518</v>
      </c>
      <c r="BG12">
        <v>2661.4533262611249</v>
      </c>
      <c r="BH12">
        <v>0</v>
      </c>
      <c r="BI12">
        <v>0</v>
      </c>
      <c r="BJ12">
        <v>656.60558145479615</v>
      </c>
      <c r="BK12">
        <v>256.58277635279006</v>
      </c>
      <c r="BL12">
        <v>-345.72605639422738</v>
      </c>
      <c r="BM12">
        <v>3228.9156276744829</v>
      </c>
      <c r="BN12">
        <v>19285</v>
      </c>
    </row>
    <row r="13" spans="1:66" x14ac:dyDescent="0.15">
      <c r="A13" t="s">
        <v>70</v>
      </c>
      <c r="B13">
        <v>29.283114785643768</v>
      </c>
      <c r="C13">
        <v>10.131849546167727</v>
      </c>
      <c r="D13">
        <v>10.020952517902511</v>
      </c>
      <c r="E13">
        <v>93.036556227844699</v>
      </c>
      <c r="F13">
        <v>137.5768660332528</v>
      </c>
      <c r="G13">
        <v>2076.4433033962378</v>
      </c>
      <c r="H13">
        <v>426.68020172740569</v>
      </c>
      <c r="I13">
        <v>144.44641493192339</v>
      </c>
      <c r="J13">
        <v>64.276552905961836</v>
      </c>
      <c r="K13">
        <v>494.99751770274605</v>
      </c>
      <c r="L13">
        <v>174.06582670694922</v>
      </c>
      <c r="M13">
        <v>6702.0833618383367</v>
      </c>
      <c r="N13">
        <v>4368.1632220395923</v>
      </c>
      <c r="O13">
        <v>3.9516707777127471</v>
      </c>
      <c r="P13">
        <v>40.01237078357871</v>
      </c>
      <c r="Q13">
        <v>197.64972874061203</v>
      </c>
      <c r="R13">
        <v>12.188902027953525</v>
      </c>
      <c r="S13">
        <v>536.14881847961135</v>
      </c>
      <c r="T13">
        <v>160.0845368570314</v>
      </c>
      <c r="U13">
        <v>535.90344082212061</v>
      </c>
      <c r="V13">
        <v>4.6573607880809451</v>
      </c>
      <c r="W13">
        <v>275.17071959815934</v>
      </c>
      <c r="X13">
        <v>927.44596241875001</v>
      </c>
      <c r="Y13">
        <v>241.27861730189449</v>
      </c>
      <c r="Z13">
        <v>304.4394969578002</v>
      </c>
      <c r="AA13">
        <v>8.1584908108900791</v>
      </c>
      <c r="AB13">
        <v>35.701198489607819</v>
      </c>
      <c r="AC13">
        <v>363.8021677516391</v>
      </c>
      <c r="AD13">
        <v>287.89173549185506</v>
      </c>
      <c r="AE13">
        <v>372.05842039054897</v>
      </c>
      <c r="AF13">
        <v>24.86889774596861</v>
      </c>
      <c r="AG13">
        <v>236.18615647133876</v>
      </c>
      <c r="AH13">
        <v>197.85006341481235</v>
      </c>
      <c r="AI13">
        <v>85.781717821837105</v>
      </c>
      <c r="AJ13">
        <v>183.9201187425931</v>
      </c>
      <c r="AK13">
        <v>1.9697054036455208</v>
      </c>
      <c r="AL13">
        <v>108.45099149993277</v>
      </c>
      <c r="AM13">
        <v>42.761179458647931</v>
      </c>
      <c r="AN13">
        <v>1121.9338555676443</v>
      </c>
      <c r="AO13">
        <v>56.262759846130542</v>
      </c>
      <c r="AP13">
        <v>190.03005117344105</v>
      </c>
      <c r="AQ13">
        <v>1699.797319662023</v>
      </c>
      <c r="AR13">
        <v>176.70931581795651</v>
      </c>
      <c r="AS13">
        <v>418.72361663886505</v>
      </c>
      <c r="AT13">
        <v>893.11258635102172</v>
      </c>
      <c r="AU13">
        <v>267.95572619968181</v>
      </c>
      <c r="AV13">
        <v>167.63747765062257</v>
      </c>
      <c r="AW13">
        <v>154.77797033438711</v>
      </c>
      <c r="AX13">
        <v>400.75733309792679</v>
      </c>
      <c r="AY13">
        <v>171.15812899647284</v>
      </c>
      <c r="AZ13">
        <v>851.23696955048035</v>
      </c>
      <c r="BA13">
        <v>1052.1326971527519</v>
      </c>
      <c r="BB13">
        <v>0</v>
      </c>
      <c r="BC13">
        <v>128.17608997529933</v>
      </c>
      <c r="BD13">
        <v>155.33603964631061</v>
      </c>
      <c r="BE13">
        <v>681.07564523607141</v>
      </c>
      <c r="BF13">
        <f t="shared" si="0"/>
        <v>28506.351792303678</v>
      </c>
      <c r="BG13">
        <v>8840.4267615806166</v>
      </c>
      <c r="BH13">
        <v>0.87016735823173108</v>
      </c>
      <c r="BI13">
        <v>0</v>
      </c>
      <c r="BJ13">
        <v>7414.7905574532442</v>
      </c>
      <c r="BK13">
        <v>117.49739546117073</v>
      </c>
      <c r="BL13">
        <v>169.06332584305895</v>
      </c>
      <c r="BM13">
        <v>16542.648207696326</v>
      </c>
      <c r="BN13">
        <v>45049</v>
      </c>
    </row>
    <row r="14" spans="1:66" x14ac:dyDescent="0.15">
      <c r="A14" t="s">
        <v>71</v>
      </c>
      <c r="B14">
        <v>-0.30590444647747772</v>
      </c>
      <c r="C14">
        <v>-0.30195760779559355</v>
      </c>
      <c r="D14">
        <v>12.748738164963783</v>
      </c>
      <c r="E14">
        <v>160.11887360567269</v>
      </c>
      <c r="F14">
        <v>0.5587645438948281</v>
      </c>
      <c r="G14">
        <v>101.91386622444486</v>
      </c>
      <c r="H14">
        <v>89.581014836532006</v>
      </c>
      <c r="I14">
        <v>11.93570739137472</v>
      </c>
      <c r="J14">
        <v>0.83029139908469551</v>
      </c>
      <c r="K14">
        <v>1.1794246411371474</v>
      </c>
      <c r="L14">
        <v>0.32630394778127936</v>
      </c>
      <c r="M14">
        <v>205.12140820014699</v>
      </c>
      <c r="N14">
        <v>1009.4052863840946</v>
      </c>
      <c r="O14">
        <v>14.879441086691191</v>
      </c>
      <c r="P14">
        <v>9.8408886303826534E-2</v>
      </c>
      <c r="Q14">
        <v>106.17369962922082</v>
      </c>
      <c r="R14">
        <v>3.4764333119382425</v>
      </c>
      <c r="S14">
        <v>296.50190119876117</v>
      </c>
      <c r="T14">
        <v>58.411453163377473</v>
      </c>
      <c r="U14">
        <v>27.113283142106251</v>
      </c>
      <c r="V14">
        <v>47.986632826086691</v>
      </c>
      <c r="W14">
        <v>139.62949487803508</v>
      </c>
      <c r="X14">
        <v>182.42239159647914</v>
      </c>
      <c r="Y14">
        <v>38.050272268220276</v>
      </c>
      <c r="Z14">
        <v>4.8299705114126725</v>
      </c>
      <c r="AA14">
        <v>29.719913528679669</v>
      </c>
      <c r="AB14">
        <v>55.184667100984626</v>
      </c>
      <c r="AC14">
        <v>58.040980772383193</v>
      </c>
      <c r="AD14">
        <v>0.76953276485057498</v>
      </c>
      <c r="AE14">
        <v>0.64159956389670436</v>
      </c>
      <c r="AF14">
        <v>8.1001921832941498E-2</v>
      </c>
      <c r="AG14">
        <v>1.640344687752731</v>
      </c>
      <c r="AH14">
        <v>0.57198697513357932</v>
      </c>
      <c r="AI14">
        <v>68.751652086099568</v>
      </c>
      <c r="AJ14">
        <v>65.118195035308204</v>
      </c>
      <c r="AK14">
        <v>2.7324074645361796</v>
      </c>
      <c r="AL14">
        <v>10.914349235485121</v>
      </c>
      <c r="AM14">
        <v>69.509642790881287</v>
      </c>
      <c r="AN14">
        <v>6.850809243625303</v>
      </c>
      <c r="AO14">
        <v>176.07099637999386</v>
      </c>
      <c r="AP14">
        <v>111.00259682958789</v>
      </c>
      <c r="AQ14">
        <v>1102.7816287021378</v>
      </c>
      <c r="AR14">
        <v>372.16797807918067</v>
      </c>
      <c r="AS14">
        <v>2823.4126674583567</v>
      </c>
      <c r="AT14">
        <v>3397.5412034462483</v>
      </c>
      <c r="AU14">
        <v>396.8487895002641</v>
      </c>
      <c r="AV14">
        <v>17.43167825377213</v>
      </c>
      <c r="AW14">
        <v>15.242325955047219</v>
      </c>
      <c r="AX14">
        <v>11929.976666102028</v>
      </c>
      <c r="AY14">
        <v>73.577949006053728</v>
      </c>
      <c r="AZ14">
        <v>480.6702094011614</v>
      </c>
      <c r="BA14">
        <v>1128.2135986402088</v>
      </c>
      <c r="BB14">
        <v>0</v>
      </c>
      <c r="BC14">
        <v>971.01562953047176</v>
      </c>
      <c r="BD14">
        <v>387.09157415217811</v>
      </c>
      <c r="BE14">
        <v>1318.2213579215988</v>
      </c>
      <c r="BF14">
        <f t="shared" si="0"/>
        <v>27584.479132313227</v>
      </c>
      <c r="BG14">
        <v>136.88122571451763</v>
      </c>
      <c r="BH14">
        <v>-0.10400558414549882</v>
      </c>
      <c r="BI14">
        <v>0</v>
      </c>
      <c r="BJ14">
        <v>11759.751247733611</v>
      </c>
      <c r="BK14">
        <v>6.0195088606596556</v>
      </c>
      <c r="BL14">
        <v>-812.0271090378626</v>
      </c>
      <c r="BM14">
        <v>11090.520867686777</v>
      </c>
      <c r="BN14">
        <v>38675</v>
      </c>
    </row>
    <row r="15" spans="1:66" x14ac:dyDescent="0.15">
      <c r="A15" t="s">
        <v>72</v>
      </c>
      <c r="B15">
        <v>5298.7200468686842</v>
      </c>
      <c r="C15">
        <v>2394.6609762384664</v>
      </c>
      <c r="D15">
        <v>662.46187273987948</v>
      </c>
      <c r="E15">
        <v>1280.1253826010209</v>
      </c>
      <c r="F15">
        <v>1182.0790150348141</v>
      </c>
      <c r="G15">
        <v>2788.472984894524</v>
      </c>
      <c r="H15">
        <v>34.025077662838768</v>
      </c>
      <c r="I15">
        <v>606.44742158272379</v>
      </c>
      <c r="J15">
        <v>125.09962677006888</v>
      </c>
      <c r="K15">
        <v>102.43488277955457</v>
      </c>
      <c r="L15">
        <v>389.72847712893093</v>
      </c>
      <c r="M15">
        <v>467.03780829022281</v>
      </c>
      <c r="N15">
        <v>100.77561655852148</v>
      </c>
      <c r="O15">
        <v>20361.887571624022</v>
      </c>
      <c r="P15">
        <v>236.39742816963582</v>
      </c>
      <c r="Q15">
        <v>7101.1667978480764</v>
      </c>
      <c r="R15">
        <v>442.88654902800766</v>
      </c>
      <c r="S15">
        <v>154.75049245761389</v>
      </c>
      <c r="T15">
        <v>49.265393388964263</v>
      </c>
      <c r="U15">
        <v>49.810630673403914</v>
      </c>
      <c r="V15">
        <v>248.8870612398195</v>
      </c>
      <c r="W15">
        <v>89.725430828941725</v>
      </c>
      <c r="X15">
        <v>1384.2842151647199</v>
      </c>
      <c r="Y15">
        <v>788.55271425545402</v>
      </c>
      <c r="Z15">
        <v>1239.604608043059</v>
      </c>
      <c r="AA15">
        <v>675.41308433520896</v>
      </c>
      <c r="AB15">
        <v>839.40759015829292</v>
      </c>
      <c r="AC15">
        <v>294.26781358040284</v>
      </c>
      <c r="AD15">
        <v>964.14128632983784</v>
      </c>
      <c r="AE15">
        <v>250.73005941042919</v>
      </c>
      <c r="AF15">
        <v>247.9882309661007</v>
      </c>
      <c r="AG15">
        <v>1521.7283292300067</v>
      </c>
      <c r="AH15">
        <v>413.78999054244491</v>
      </c>
      <c r="AI15">
        <v>14.178265870256242</v>
      </c>
      <c r="AJ15">
        <v>323.22976041919105</v>
      </c>
      <c r="AK15">
        <v>75.668734432342973</v>
      </c>
      <c r="AL15">
        <v>508.38800046036295</v>
      </c>
      <c r="AM15">
        <v>766.58932023969271</v>
      </c>
      <c r="AN15">
        <v>307.82804453535721</v>
      </c>
      <c r="AO15">
        <v>3480.5922403850809</v>
      </c>
      <c r="AP15">
        <v>3645.8384383424641</v>
      </c>
      <c r="AQ15">
        <v>5757.0095835173006</v>
      </c>
      <c r="AR15">
        <v>33000.06618514115</v>
      </c>
      <c r="AS15">
        <v>345.70760555722791</v>
      </c>
      <c r="AT15">
        <v>583.73080453305295</v>
      </c>
      <c r="AU15">
        <v>264.55246242305276</v>
      </c>
      <c r="AV15">
        <v>105.55543587666602</v>
      </c>
      <c r="AW15">
        <v>160.16497832388856</v>
      </c>
      <c r="AX15">
        <v>1202.2026097109256</v>
      </c>
      <c r="AY15">
        <v>478.54026224114284</v>
      </c>
      <c r="AZ15">
        <v>463.67188349546848</v>
      </c>
      <c r="BA15">
        <v>885.83210684431901</v>
      </c>
      <c r="BB15">
        <v>0</v>
      </c>
      <c r="BC15">
        <v>89.124575146238115</v>
      </c>
      <c r="BD15">
        <v>156.98199809620874</v>
      </c>
      <c r="BE15">
        <v>3289.8116164526982</v>
      </c>
      <c r="BF15">
        <f t="shared" si="0"/>
        <v>108692.01937846877</v>
      </c>
      <c r="BG15">
        <v>8599.6707339491477</v>
      </c>
      <c r="BH15">
        <v>0</v>
      </c>
      <c r="BI15">
        <v>0</v>
      </c>
      <c r="BJ15">
        <v>33317.643271060515</v>
      </c>
      <c r="BK15">
        <v>173.48003611179354</v>
      </c>
      <c r="BL15">
        <v>-677.81341959023371</v>
      </c>
      <c r="BM15">
        <v>41412.980621531213</v>
      </c>
      <c r="BN15">
        <v>150105</v>
      </c>
    </row>
    <row r="16" spans="1:66" x14ac:dyDescent="0.15">
      <c r="A16" t="s">
        <v>73</v>
      </c>
      <c r="B16">
        <v>76.254469452003676</v>
      </c>
      <c r="C16">
        <v>51.691254317438052</v>
      </c>
      <c r="D16">
        <v>2.8377903597728906</v>
      </c>
      <c r="E16">
        <v>0.25133379088848085</v>
      </c>
      <c r="F16">
        <v>29.316713186667759</v>
      </c>
      <c r="G16">
        <v>227.22939183458146</v>
      </c>
      <c r="H16">
        <v>2.3626249012183295E-2</v>
      </c>
      <c r="I16">
        <v>15.649081153898802</v>
      </c>
      <c r="J16">
        <v>5.9263216361904529</v>
      </c>
      <c r="K16">
        <v>6.0504559569856627E-2</v>
      </c>
      <c r="L16">
        <v>6.0550970775098037E-2</v>
      </c>
      <c r="M16">
        <v>26.573921415467844</v>
      </c>
      <c r="N16">
        <v>3.3393286619198732</v>
      </c>
      <c r="O16">
        <v>4855.5549372117639</v>
      </c>
      <c r="P16">
        <v>9.2605821550045544</v>
      </c>
      <c r="Q16">
        <v>123.29670772159211</v>
      </c>
      <c r="R16">
        <v>9.1283958061120796</v>
      </c>
      <c r="S16">
        <v>337.00027147497639</v>
      </c>
      <c r="T16">
        <v>889.6773680643679</v>
      </c>
      <c r="U16">
        <v>633.8728301761937</v>
      </c>
      <c r="V16">
        <v>142.18744591408435</v>
      </c>
      <c r="W16">
        <v>0.15745816726100184</v>
      </c>
      <c r="X16">
        <v>6.0954006733224873</v>
      </c>
      <c r="Y16">
        <v>0.1094111765950152</v>
      </c>
      <c r="Z16">
        <v>3.4945995215656209</v>
      </c>
      <c r="AA16">
        <v>0.4461533671755934</v>
      </c>
      <c r="AB16">
        <v>5.3420855744499205</v>
      </c>
      <c r="AC16">
        <v>0.3014921361309349</v>
      </c>
      <c r="AD16">
        <v>3.6813448068923127</v>
      </c>
      <c r="AE16">
        <v>4.1923657287467995</v>
      </c>
      <c r="AF16">
        <v>3.6607802969023578E-2</v>
      </c>
      <c r="AG16">
        <v>0.19004126303773569</v>
      </c>
      <c r="AH16">
        <v>15.551560749723306</v>
      </c>
      <c r="AI16">
        <v>3.0428313146224142E-2</v>
      </c>
      <c r="AJ16">
        <v>1.4734533331704782</v>
      </c>
      <c r="AK16">
        <v>0.24116809131758607</v>
      </c>
      <c r="AL16">
        <v>0.33234975459727617</v>
      </c>
      <c r="AM16">
        <v>0.14632168463612771</v>
      </c>
      <c r="AN16">
        <v>0.12068530530173228</v>
      </c>
      <c r="AO16">
        <v>81.144324145482898</v>
      </c>
      <c r="AP16">
        <v>18.549711445310262</v>
      </c>
      <c r="AQ16">
        <v>2428.1378548167959</v>
      </c>
      <c r="AR16">
        <v>349.94185833155234</v>
      </c>
      <c r="AS16">
        <v>4.7016137715403019</v>
      </c>
      <c r="AT16">
        <v>35.297008590112057</v>
      </c>
      <c r="AU16">
        <v>218.09522090230186</v>
      </c>
      <c r="AV16">
        <v>4.7710191123338887E-2</v>
      </c>
      <c r="AW16">
        <v>18.51400629930686</v>
      </c>
      <c r="AX16">
        <v>9.8803010744859385</v>
      </c>
      <c r="AY16">
        <v>14.298193338888561</v>
      </c>
      <c r="AZ16">
        <v>103.6500827237661</v>
      </c>
      <c r="BA16">
        <v>37.082531962421058</v>
      </c>
      <c r="BB16">
        <v>0</v>
      </c>
      <c r="BC16">
        <v>17.144780378714678</v>
      </c>
      <c r="BD16">
        <v>38.034202263023076</v>
      </c>
      <c r="BE16">
        <v>527.06364284691847</v>
      </c>
      <c r="BF16">
        <f t="shared" si="0"/>
        <v>11382.718796644067</v>
      </c>
      <c r="BG16">
        <v>1979.0527404584295</v>
      </c>
      <c r="BH16">
        <v>0</v>
      </c>
      <c r="BI16">
        <v>0</v>
      </c>
      <c r="BJ16">
        <v>10352.261250433292</v>
      </c>
      <c r="BK16">
        <v>100.47470673606536</v>
      </c>
      <c r="BL16">
        <v>-1370.5074942718529</v>
      </c>
      <c r="BM16">
        <v>11061.281203355937</v>
      </c>
      <c r="BN16">
        <v>22444</v>
      </c>
    </row>
    <row r="17" spans="1:66" x14ac:dyDescent="0.15">
      <c r="A17" t="s">
        <v>74</v>
      </c>
      <c r="B17">
        <v>14726.599370368564</v>
      </c>
      <c r="C17">
        <v>1702.091004638808</v>
      </c>
      <c r="D17">
        <v>581.61186979524791</v>
      </c>
      <c r="E17">
        <v>118.96242560507285</v>
      </c>
      <c r="F17">
        <v>224.46659890864734</v>
      </c>
      <c r="G17">
        <v>1317.3146867478347</v>
      </c>
      <c r="H17">
        <v>23.435935132149137</v>
      </c>
      <c r="I17">
        <v>597.0562299034583</v>
      </c>
      <c r="J17">
        <v>64.275401418192075</v>
      </c>
      <c r="K17">
        <v>618.17075899071438</v>
      </c>
      <c r="L17">
        <v>63.819234461162999</v>
      </c>
      <c r="M17">
        <v>911.11822917723134</v>
      </c>
      <c r="N17">
        <v>310.06769381337938</v>
      </c>
      <c r="O17">
        <v>1094.4573972491107</v>
      </c>
      <c r="P17">
        <v>24.829807233807241</v>
      </c>
      <c r="Q17">
        <v>8189.7831181441834</v>
      </c>
      <c r="R17">
        <v>5900.556238309794</v>
      </c>
      <c r="S17">
        <v>1453.8142744071379</v>
      </c>
      <c r="T17">
        <v>1672.8208750641502</v>
      </c>
      <c r="U17">
        <v>1885.8305907897413</v>
      </c>
      <c r="V17">
        <v>1806.2694258130691</v>
      </c>
      <c r="W17">
        <v>1335.1519318627331</v>
      </c>
      <c r="X17">
        <v>2957.354892038572</v>
      </c>
      <c r="Y17">
        <v>158.16809862080356</v>
      </c>
      <c r="Z17">
        <v>794.13908442447723</v>
      </c>
      <c r="AA17">
        <v>1550.3664003037197</v>
      </c>
      <c r="AB17">
        <v>1105.2547316315811</v>
      </c>
      <c r="AC17">
        <v>1148.8104803730832</v>
      </c>
      <c r="AD17">
        <v>714.70463531774124</v>
      </c>
      <c r="AE17">
        <v>20.833380209888798</v>
      </c>
      <c r="AF17">
        <v>1.8164447328504105</v>
      </c>
      <c r="AG17">
        <v>205.41173195163574</v>
      </c>
      <c r="AH17">
        <v>14.052422925161007</v>
      </c>
      <c r="AI17">
        <v>65.485721499225988</v>
      </c>
      <c r="AJ17">
        <v>17.300096863667047</v>
      </c>
      <c r="AK17">
        <v>3.4424771244366696</v>
      </c>
      <c r="AL17">
        <v>224.68366064905044</v>
      </c>
      <c r="AM17">
        <v>11.085397401383688</v>
      </c>
      <c r="AN17">
        <v>391.94655443874257</v>
      </c>
      <c r="AO17">
        <v>633.63390753826229</v>
      </c>
      <c r="AP17">
        <v>214.94872278467358</v>
      </c>
      <c r="AQ17">
        <v>14.624662583782191</v>
      </c>
      <c r="AR17">
        <v>5.0870917747420377</v>
      </c>
      <c r="AS17">
        <v>115.96607700544691</v>
      </c>
      <c r="AT17">
        <v>6.7661447518178255</v>
      </c>
      <c r="AU17">
        <v>2.5365966137282969</v>
      </c>
      <c r="AV17">
        <v>28.247376350270319</v>
      </c>
      <c r="AW17">
        <v>11.759787289077686</v>
      </c>
      <c r="AX17">
        <v>18.470091606635563</v>
      </c>
      <c r="AY17">
        <v>7.9886091920925981</v>
      </c>
      <c r="AZ17">
        <v>842.70879573878415</v>
      </c>
      <c r="BA17">
        <v>70.112783551565713</v>
      </c>
      <c r="BB17">
        <v>0</v>
      </c>
      <c r="BC17">
        <v>17.062579021169167</v>
      </c>
      <c r="BD17">
        <v>820.35427620422354</v>
      </c>
      <c r="BE17">
        <v>25.224061019423793</v>
      </c>
      <c r="BF17">
        <f t="shared" si="0"/>
        <v>56842.85087136591</v>
      </c>
      <c r="BG17">
        <v>6064.6723311978922</v>
      </c>
      <c r="BH17">
        <v>0.36256973259655456</v>
      </c>
      <c r="BI17">
        <v>0</v>
      </c>
      <c r="BJ17">
        <v>1149.7172867131374</v>
      </c>
      <c r="BK17">
        <v>277.03847517163263</v>
      </c>
      <c r="BL17">
        <v>112.3584658188356</v>
      </c>
      <c r="BM17">
        <v>7604.1491286340952</v>
      </c>
      <c r="BN17">
        <v>64447</v>
      </c>
    </row>
    <row r="18" spans="1:66" x14ac:dyDescent="0.15">
      <c r="A18" t="s">
        <v>75</v>
      </c>
      <c r="B18">
        <v>0.13682796928752386</v>
      </c>
      <c r="C18">
        <v>0.2173189236967322</v>
      </c>
      <c r="D18">
        <v>1.9973545357543332</v>
      </c>
      <c r="E18">
        <v>0.15527715562097941</v>
      </c>
      <c r="F18">
        <v>33.446752340782865</v>
      </c>
      <c r="G18">
        <v>236.64903943779717</v>
      </c>
      <c r="H18">
        <v>13.601627539468399</v>
      </c>
      <c r="I18">
        <v>1343.8492731903857</v>
      </c>
      <c r="J18">
        <v>41.410988665011963</v>
      </c>
      <c r="K18">
        <v>229.53334382727925</v>
      </c>
      <c r="L18">
        <v>144.04107244959957</v>
      </c>
      <c r="M18">
        <v>238.74763013310366</v>
      </c>
      <c r="N18">
        <v>518.78849567515442</v>
      </c>
      <c r="O18">
        <v>1.3765817914875449</v>
      </c>
      <c r="P18">
        <v>3.0392824524606687E-2</v>
      </c>
      <c r="Q18">
        <v>72.307943853005057</v>
      </c>
      <c r="R18">
        <v>715.79629757967552</v>
      </c>
      <c r="S18">
        <v>5.3831196965956662</v>
      </c>
      <c r="T18">
        <v>6.6079017468471157</v>
      </c>
      <c r="U18">
        <v>226.98786641283178</v>
      </c>
      <c r="V18">
        <v>439.44931074203095</v>
      </c>
      <c r="W18">
        <v>1130.8914007760329</v>
      </c>
      <c r="X18">
        <v>8601.1053152487948</v>
      </c>
      <c r="Y18">
        <v>0.10970955302259126</v>
      </c>
      <c r="Z18">
        <v>307.66961376450666</v>
      </c>
      <c r="AA18">
        <v>73.182217050449367</v>
      </c>
      <c r="AB18">
        <v>37.46740054726456</v>
      </c>
      <c r="AC18">
        <v>468.38642281184019</v>
      </c>
      <c r="AD18">
        <v>273.26063296099795</v>
      </c>
      <c r="AE18">
        <v>311.47101227282423</v>
      </c>
      <c r="AF18">
        <v>4.577446481529782E-3</v>
      </c>
      <c r="AG18">
        <v>1056.7054081597989</v>
      </c>
      <c r="AH18">
        <v>24.840884398657106</v>
      </c>
      <c r="AI18">
        <v>84.422546646209113</v>
      </c>
      <c r="AJ18">
        <v>0.51129631645368412</v>
      </c>
      <c r="AK18">
        <v>12.918213939285637</v>
      </c>
      <c r="AL18">
        <v>380.20017368684825</v>
      </c>
      <c r="AM18">
        <v>140.62953589277168</v>
      </c>
      <c r="AN18">
        <v>855.29925619555195</v>
      </c>
      <c r="AO18">
        <v>0.42176772333682905</v>
      </c>
      <c r="AP18">
        <v>8.387198445788254</v>
      </c>
      <c r="AQ18">
        <v>0.40513113652558552</v>
      </c>
      <c r="AR18">
        <v>0.15314378076724874</v>
      </c>
      <c r="AS18">
        <v>0.20442285416689257</v>
      </c>
      <c r="AT18">
        <v>0.20431883314369514</v>
      </c>
      <c r="AU18">
        <v>0.24957573765855709</v>
      </c>
      <c r="AV18">
        <v>0.14321304883201691</v>
      </c>
      <c r="AW18">
        <v>8.1215591577128904E-2</v>
      </c>
      <c r="AX18">
        <v>0.22857740063088616</v>
      </c>
      <c r="AY18">
        <v>0.34899295103927164</v>
      </c>
      <c r="AZ18">
        <v>0.34261362594741812</v>
      </c>
      <c r="BA18">
        <v>2.0193578528292093</v>
      </c>
      <c r="BB18">
        <v>0</v>
      </c>
      <c r="BC18">
        <v>0.57101363650944681</v>
      </c>
      <c r="BD18">
        <v>0.58643603009117551</v>
      </c>
      <c r="BE18">
        <v>1.1378190526637899</v>
      </c>
      <c r="BF18">
        <f t="shared" si="0"/>
        <v>18045.074831859241</v>
      </c>
      <c r="BG18">
        <v>3494.9007053262967</v>
      </c>
      <c r="BH18">
        <v>0</v>
      </c>
      <c r="BI18">
        <v>0</v>
      </c>
      <c r="BJ18">
        <v>5.9404775078492094</v>
      </c>
      <c r="BK18">
        <v>10.259134544577279</v>
      </c>
      <c r="BL18">
        <v>9.8248507620337904</v>
      </c>
      <c r="BM18">
        <v>3520.9251681407582</v>
      </c>
      <c r="BN18">
        <v>21566</v>
      </c>
    </row>
    <row r="19" spans="1:66" x14ac:dyDescent="0.15">
      <c r="A19" t="s">
        <v>76</v>
      </c>
      <c r="B19">
        <v>339.53382702650509</v>
      </c>
      <c r="C19">
        <v>1542.5292581544379</v>
      </c>
      <c r="D19">
        <v>5.5524033891086884</v>
      </c>
      <c r="E19">
        <v>0.64375970529978199</v>
      </c>
      <c r="F19">
        <v>2.970979190192701</v>
      </c>
      <c r="G19">
        <v>48.890377124519084</v>
      </c>
      <c r="H19">
        <v>0.19917081709426721</v>
      </c>
      <c r="I19">
        <v>7.7680843156879096</v>
      </c>
      <c r="J19">
        <v>0.54951022251560977</v>
      </c>
      <c r="K19">
        <v>3.0418589668755001</v>
      </c>
      <c r="L19">
        <v>1.0941127808402245</v>
      </c>
      <c r="M19">
        <v>6.6545083260511024</v>
      </c>
      <c r="N19">
        <v>3.6846709661559487</v>
      </c>
      <c r="O19">
        <v>1.2244388454305966</v>
      </c>
      <c r="P19">
        <v>0.15112680577351101</v>
      </c>
      <c r="Q19">
        <v>7.3173596662601277</v>
      </c>
      <c r="R19">
        <v>10.971931539191292</v>
      </c>
      <c r="S19">
        <v>796.33501532264177</v>
      </c>
      <c r="T19">
        <v>13.275487649106696</v>
      </c>
      <c r="U19">
        <v>7.7386133713668022</v>
      </c>
      <c r="V19">
        <v>3.0399281453551512</v>
      </c>
      <c r="W19">
        <v>14.71384004586759</v>
      </c>
      <c r="X19">
        <v>49.645687311741149</v>
      </c>
      <c r="Y19">
        <v>0.47425458786398639</v>
      </c>
      <c r="Z19">
        <v>2.608916726564634</v>
      </c>
      <c r="AA19">
        <v>2.5825578804163545</v>
      </c>
      <c r="AB19">
        <v>1.3708871484228737</v>
      </c>
      <c r="AC19">
        <v>3.9893246983462354</v>
      </c>
      <c r="AD19">
        <v>3.2569376851768173</v>
      </c>
      <c r="AE19">
        <v>2.5151470093432677</v>
      </c>
      <c r="AF19">
        <v>0.49773615145630917</v>
      </c>
      <c r="AG19">
        <v>6.5028290762141721</v>
      </c>
      <c r="AH19">
        <v>0.85110165336378663</v>
      </c>
      <c r="AI19">
        <v>16.305577372706509</v>
      </c>
      <c r="AJ19">
        <v>24.17501336487361</v>
      </c>
      <c r="AK19">
        <v>4.4507732044116937</v>
      </c>
      <c r="AL19">
        <v>11.203332447908974</v>
      </c>
      <c r="AM19">
        <v>3.3703256000398669</v>
      </c>
      <c r="AN19">
        <v>5.8674275760500496</v>
      </c>
      <c r="AO19">
        <v>3.1417913874107963</v>
      </c>
      <c r="AP19">
        <v>7.5356240642066066</v>
      </c>
      <c r="AQ19">
        <v>9.1995498576312276</v>
      </c>
      <c r="AR19">
        <v>23.608606319620417</v>
      </c>
      <c r="AS19">
        <v>4.8126327881420874</v>
      </c>
      <c r="AT19">
        <v>1.2760371338080736</v>
      </c>
      <c r="AU19">
        <v>1.7313069312286269</v>
      </c>
      <c r="AV19">
        <v>0.69960833596250005</v>
      </c>
      <c r="AW19">
        <v>1.378096918420864</v>
      </c>
      <c r="AX19">
        <v>2.4289748386375853</v>
      </c>
      <c r="AY19">
        <v>35.294321060774351</v>
      </c>
      <c r="AZ19">
        <v>1785.4187125170131</v>
      </c>
      <c r="BA19">
        <v>45.384296288128013</v>
      </c>
      <c r="BB19">
        <v>0</v>
      </c>
      <c r="BC19">
        <v>193.05740478740651</v>
      </c>
      <c r="BD19">
        <v>3577.5493303898315</v>
      </c>
      <c r="BE19">
        <v>919.74669455570984</v>
      </c>
      <c r="BF19">
        <f t="shared" si="0"/>
        <v>9569.8110800451086</v>
      </c>
      <c r="BG19">
        <v>1447.0020065986191</v>
      </c>
      <c r="BH19">
        <v>2835.2227949585376</v>
      </c>
      <c r="BI19">
        <v>0</v>
      </c>
      <c r="BJ19">
        <v>25593.934109357397</v>
      </c>
      <c r="BK19">
        <v>25.323633259362754</v>
      </c>
      <c r="BL19">
        <v>24.706375780966024</v>
      </c>
      <c r="BM19">
        <v>29926.18891995489</v>
      </c>
      <c r="BN19">
        <v>39496</v>
      </c>
    </row>
    <row r="20" spans="1:66" x14ac:dyDescent="0.15">
      <c r="A20" t="s">
        <v>77</v>
      </c>
      <c r="B20">
        <v>8930.9501943339146</v>
      </c>
      <c r="C20">
        <v>288.88891334243942</v>
      </c>
      <c r="D20">
        <v>9.601255137028188</v>
      </c>
      <c r="E20">
        <v>1.1919036549809403</v>
      </c>
      <c r="F20">
        <v>3.5719455201764547</v>
      </c>
      <c r="G20">
        <v>271.12836937403057</v>
      </c>
      <c r="H20">
        <v>0.78813118356083034</v>
      </c>
      <c r="I20">
        <v>40.177071439305678</v>
      </c>
      <c r="J20">
        <v>2.0128813165040751</v>
      </c>
      <c r="K20">
        <v>252.42541128763702</v>
      </c>
      <c r="L20">
        <v>50.44659927534844</v>
      </c>
      <c r="M20">
        <v>97.304282560287419</v>
      </c>
      <c r="N20">
        <v>51.515727486521989</v>
      </c>
      <c r="O20">
        <v>7.0913584610533125</v>
      </c>
      <c r="P20">
        <v>1.5592509353353843</v>
      </c>
      <c r="Q20">
        <v>102.47690288234395</v>
      </c>
      <c r="R20">
        <v>131.45193836831842</v>
      </c>
      <c r="S20">
        <v>277.84194150767087</v>
      </c>
      <c r="T20">
        <v>2055.7805085888826</v>
      </c>
      <c r="U20">
        <v>48.687773315011434</v>
      </c>
      <c r="V20">
        <v>137.49236482958827</v>
      </c>
      <c r="W20">
        <v>55.999368045477659</v>
      </c>
      <c r="X20">
        <v>264.5416041476833</v>
      </c>
      <c r="Y20">
        <v>1.435431614852188</v>
      </c>
      <c r="Z20">
        <v>18.60297002805196</v>
      </c>
      <c r="AA20">
        <v>28.435922589671737</v>
      </c>
      <c r="AB20">
        <v>11.630335140577529</v>
      </c>
      <c r="AC20">
        <v>43.103605438885566</v>
      </c>
      <c r="AD20">
        <v>16.002135010126985</v>
      </c>
      <c r="AE20">
        <v>7.9255730356301877</v>
      </c>
      <c r="AF20">
        <v>4.8561166310675174E-3</v>
      </c>
      <c r="AG20">
        <v>26.604597040935925</v>
      </c>
      <c r="AH20">
        <v>1.4410118278387378</v>
      </c>
      <c r="AI20">
        <v>4.8052838692008386</v>
      </c>
      <c r="AJ20">
        <v>16.578519028914101</v>
      </c>
      <c r="AK20">
        <v>0.64153597773863824</v>
      </c>
      <c r="AL20">
        <v>13.062081218155409</v>
      </c>
      <c r="AM20">
        <v>8.2844360335928169</v>
      </c>
      <c r="AN20">
        <v>530.29836891272691</v>
      </c>
      <c r="AO20">
        <v>6.7201278310341097</v>
      </c>
      <c r="AP20">
        <v>233.29910216867907</v>
      </c>
      <c r="AQ20">
        <v>0.85806838968793109</v>
      </c>
      <c r="AR20">
        <v>18.96723365095761</v>
      </c>
      <c r="AS20">
        <v>1.2429712628266862</v>
      </c>
      <c r="AT20">
        <v>0.62056823192831445</v>
      </c>
      <c r="AU20">
        <v>0.57073483496700483</v>
      </c>
      <c r="AV20">
        <v>1.1952447211495061</v>
      </c>
      <c r="AW20">
        <v>205.24850054682082</v>
      </c>
      <c r="AX20">
        <v>436.0849099903146</v>
      </c>
      <c r="AY20">
        <v>7.3187184871053805</v>
      </c>
      <c r="AZ20">
        <v>396.8002869265456</v>
      </c>
      <c r="BA20">
        <v>1.2180240930781636</v>
      </c>
      <c r="BB20">
        <v>0</v>
      </c>
      <c r="BC20">
        <v>9.692764414265719</v>
      </c>
      <c r="BD20">
        <v>10.820910682521529</v>
      </c>
      <c r="BE20">
        <v>17.742423736888011</v>
      </c>
      <c r="BF20">
        <f t="shared" si="0"/>
        <v>15160.182949845406</v>
      </c>
      <c r="BG20">
        <v>792.69581246138557</v>
      </c>
      <c r="BH20">
        <v>0</v>
      </c>
      <c r="BI20">
        <v>0</v>
      </c>
      <c r="BJ20">
        <v>287.11775876591946</v>
      </c>
      <c r="BK20">
        <v>2.8694055781757428</v>
      </c>
      <c r="BL20">
        <v>492.13407334911648</v>
      </c>
      <c r="BM20">
        <v>1574.8170501545972</v>
      </c>
      <c r="BN20">
        <v>16735</v>
      </c>
    </row>
    <row r="21" spans="1:66" x14ac:dyDescent="0.15">
      <c r="A21" t="s">
        <v>78</v>
      </c>
      <c r="B21">
        <v>5.3840881506351037</v>
      </c>
      <c r="C21">
        <v>28.933739583242808</v>
      </c>
      <c r="D21">
        <v>2.283402388691937</v>
      </c>
      <c r="E21">
        <v>3.1981578739866046</v>
      </c>
      <c r="F21">
        <v>34.583027603995845</v>
      </c>
      <c r="G21">
        <v>355.31387159899066</v>
      </c>
      <c r="H21">
        <v>0.41364054408500389</v>
      </c>
      <c r="I21">
        <v>1.1884111910589119</v>
      </c>
      <c r="J21">
        <v>10.478000198513964</v>
      </c>
      <c r="K21">
        <v>79.47635666159772</v>
      </c>
      <c r="L21">
        <v>2.7344232383420826</v>
      </c>
      <c r="M21">
        <v>21.510425128091466</v>
      </c>
      <c r="N21">
        <v>6.4069976048705479</v>
      </c>
      <c r="O21">
        <v>2.7635035418784533</v>
      </c>
      <c r="P21">
        <v>0.13619379364626311</v>
      </c>
      <c r="Q21">
        <v>245.81895163366411</v>
      </c>
      <c r="R21">
        <v>9.1006744201429957</v>
      </c>
      <c r="S21">
        <v>121.05111149615945</v>
      </c>
      <c r="T21">
        <v>18.854651129820599</v>
      </c>
      <c r="U21">
        <v>738.16785553124214</v>
      </c>
      <c r="V21">
        <v>10.502086706591617</v>
      </c>
      <c r="W21">
        <v>22.46487335566103</v>
      </c>
      <c r="X21">
        <v>6.576437793780455</v>
      </c>
      <c r="Y21">
        <v>25.740880810006999</v>
      </c>
      <c r="Z21">
        <v>51.83532777050857</v>
      </c>
      <c r="AA21">
        <v>9.6090352345625849</v>
      </c>
      <c r="AB21">
        <v>72.479611013670649</v>
      </c>
      <c r="AC21">
        <v>48.729328623005976</v>
      </c>
      <c r="AD21">
        <v>93.205478807156794</v>
      </c>
      <c r="AE21">
        <v>0.35509069643296054</v>
      </c>
      <c r="AF21">
        <v>15.751498551997502</v>
      </c>
      <c r="AG21">
        <v>2.3053360492337092</v>
      </c>
      <c r="AH21">
        <v>1.6624408698692794</v>
      </c>
      <c r="AI21">
        <v>2.7307219629037656</v>
      </c>
      <c r="AJ21">
        <v>0.34091945270078944</v>
      </c>
      <c r="AK21">
        <v>2.735056927177828</v>
      </c>
      <c r="AL21">
        <v>13.333706979849621</v>
      </c>
      <c r="AM21">
        <v>0.12182675640668579</v>
      </c>
      <c r="AN21">
        <v>10.248154320894395</v>
      </c>
      <c r="AO21">
        <v>185.25678742659312</v>
      </c>
      <c r="AP21">
        <v>108.38751303682251</v>
      </c>
      <c r="AQ21">
        <v>3.3021046115899484</v>
      </c>
      <c r="AR21">
        <v>65.564150464034711</v>
      </c>
      <c r="AS21">
        <v>181.50881098709351</v>
      </c>
      <c r="AT21">
        <v>11.091706802648735</v>
      </c>
      <c r="AU21">
        <v>33.313236051748554</v>
      </c>
      <c r="AV21">
        <v>12.20652365574712</v>
      </c>
      <c r="AW21">
        <v>259.43863089826056</v>
      </c>
      <c r="AX21">
        <v>266.20916073952418</v>
      </c>
      <c r="AY21">
        <v>29.448279890567836</v>
      </c>
      <c r="AZ21">
        <v>539.52393511697642</v>
      </c>
      <c r="BA21">
        <v>698.86334645721627</v>
      </c>
      <c r="BB21">
        <v>0</v>
      </c>
      <c r="BC21">
        <v>13.974944387569312</v>
      </c>
      <c r="BD21">
        <v>8.3510901649445941</v>
      </c>
      <c r="BE21">
        <v>64.870439368529944</v>
      </c>
      <c r="BF21">
        <f t="shared" si="0"/>
        <v>4559.8359560549343</v>
      </c>
      <c r="BG21">
        <v>707.0306890978411</v>
      </c>
      <c r="BH21">
        <v>0.58011157215448739</v>
      </c>
      <c r="BI21">
        <v>0</v>
      </c>
      <c r="BJ21">
        <v>21476.273501144551</v>
      </c>
      <c r="BK21">
        <v>11.457643739953445</v>
      </c>
      <c r="BL21">
        <v>204.82209839055682</v>
      </c>
      <c r="BM21">
        <v>22400.16404394506</v>
      </c>
      <c r="BN21">
        <v>26960</v>
      </c>
    </row>
    <row r="22" spans="1:66" x14ac:dyDescent="0.15">
      <c r="A22" t="s">
        <v>79</v>
      </c>
      <c r="B22">
        <v>27.422782528007133</v>
      </c>
      <c r="C22">
        <v>4.0685965694797819</v>
      </c>
      <c r="D22">
        <v>1.9418957870116769</v>
      </c>
      <c r="E22">
        <v>0.33298188656810274</v>
      </c>
      <c r="F22">
        <v>2.8954216168574978</v>
      </c>
      <c r="G22">
        <v>14.189121791834781</v>
      </c>
      <c r="H22">
        <v>0.21907111885940148</v>
      </c>
      <c r="I22">
        <v>28.988136077596106</v>
      </c>
      <c r="J22">
        <v>0.63496959060865121</v>
      </c>
      <c r="K22">
        <v>41.545374591830317</v>
      </c>
      <c r="L22">
        <v>42.608663069033675</v>
      </c>
      <c r="M22">
        <v>294.91553932637476</v>
      </c>
      <c r="N22">
        <v>305.80809231464832</v>
      </c>
      <c r="O22">
        <v>1.3878008658012422</v>
      </c>
      <c r="P22">
        <v>0.12372932176947066</v>
      </c>
      <c r="Q22">
        <v>22.906125146941633</v>
      </c>
      <c r="R22">
        <v>17.335797317760345</v>
      </c>
      <c r="S22">
        <v>4.91500511452716</v>
      </c>
      <c r="T22">
        <v>5.9555614868050109</v>
      </c>
      <c r="U22">
        <v>29.28796170513899</v>
      </c>
      <c r="V22">
        <v>32.316295916871219</v>
      </c>
      <c r="W22">
        <v>52.829009837362491</v>
      </c>
      <c r="X22">
        <v>277.94137383387039</v>
      </c>
      <c r="Y22">
        <v>0.95254956607559138</v>
      </c>
      <c r="Z22">
        <v>115.22079938322663</v>
      </c>
      <c r="AA22">
        <v>50.094013636528238</v>
      </c>
      <c r="AB22">
        <v>6.0990863826176414</v>
      </c>
      <c r="AC22">
        <v>490.43325298559063</v>
      </c>
      <c r="AD22">
        <v>153.08987999344694</v>
      </c>
      <c r="AE22">
        <v>40.415354662098224</v>
      </c>
      <c r="AF22">
        <v>8.1142960593044971E-3</v>
      </c>
      <c r="AG22">
        <v>44.241599421691532</v>
      </c>
      <c r="AH22">
        <v>2.2171838051281187</v>
      </c>
      <c r="AI22">
        <v>38.542480102277565</v>
      </c>
      <c r="AJ22">
        <v>625.97053037416742</v>
      </c>
      <c r="AK22">
        <v>13.245341634964326</v>
      </c>
      <c r="AL22">
        <v>78.82787337937603</v>
      </c>
      <c r="AM22">
        <v>46.150489667345767</v>
      </c>
      <c r="AN22">
        <v>185.08014110506929</v>
      </c>
      <c r="AO22">
        <v>3.7725175268185458</v>
      </c>
      <c r="AP22">
        <v>5770.5715640763719</v>
      </c>
      <c r="AQ22">
        <v>0.47987466565468628</v>
      </c>
      <c r="AR22">
        <v>63.001871194899401</v>
      </c>
      <c r="AS22">
        <v>0.42051777454460193</v>
      </c>
      <c r="AT22">
        <v>0.78243746295278593</v>
      </c>
      <c r="AU22">
        <v>17.094100824947208</v>
      </c>
      <c r="AV22">
        <v>32.246175299366683</v>
      </c>
      <c r="AW22">
        <v>7.466575912133265E-2</v>
      </c>
      <c r="AX22">
        <v>0.80180579543949004</v>
      </c>
      <c r="AY22">
        <v>258.67876568887624</v>
      </c>
      <c r="AZ22">
        <v>3.2429398318609564</v>
      </c>
      <c r="BA22">
        <v>22.018330689214345</v>
      </c>
      <c r="BB22">
        <v>0</v>
      </c>
      <c r="BC22">
        <v>343.0272105271149</v>
      </c>
      <c r="BD22">
        <v>92.737377561940718</v>
      </c>
      <c r="BE22">
        <v>618.86883916146473</v>
      </c>
      <c r="BF22">
        <f t="shared" si="0"/>
        <v>10328.976991051806</v>
      </c>
      <c r="BG22">
        <v>319.27205863529838</v>
      </c>
      <c r="BH22">
        <v>0</v>
      </c>
      <c r="BI22">
        <v>0</v>
      </c>
      <c r="BJ22">
        <v>1809.888748280714</v>
      </c>
      <c r="BK22">
        <v>3.648771617886795</v>
      </c>
      <c r="BL22">
        <v>-103.78656958571148</v>
      </c>
      <c r="BM22">
        <v>2029.0230089481872</v>
      </c>
      <c r="BN22">
        <v>12358</v>
      </c>
    </row>
    <row r="23" spans="1:66" x14ac:dyDescent="0.15">
      <c r="A23" t="s">
        <v>80</v>
      </c>
      <c r="B23">
        <v>101.53238363536876</v>
      </c>
      <c r="C23">
        <v>10.833286937519775</v>
      </c>
      <c r="D23">
        <v>161.55173984669179</v>
      </c>
      <c r="E23">
        <v>4.4348411855296694</v>
      </c>
      <c r="F23">
        <v>234.2477839698787</v>
      </c>
      <c r="G23">
        <v>616.10612853983412</v>
      </c>
      <c r="H23">
        <v>7.5893991484609602</v>
      </c>
      <c r="I23">
        <v>112.86222339265458</v>
      </c>
      <c r="J23">
        <v>44.933969175678918</v>
      </c>
      <c r="K23">
        <v>187.0167268822546</v>
      </c>
      <c r="L23">
        <v>53.56827389986875</v>
      </c>
      <c r="M23">
        <v>874.03375273200515</v>
      </c>
      <c r="N23">
        <v>412.53334517876812</v>
      </c>
      <c r="O23">
        <v>170.75466490578356</v>
      </c>
      <c r="P23">
        <v>13.337744113600575</v>
      </c>
      <c r="Q23">
        <v>1049.4296129561685</v>
      </c>
      <c r="R23">
        <v>509.48977845203513</v>
      </c>
      <c r="S23">
        <v>639.22737593740101</v>
      </c>
      <c r="T23">
        <v>452.74909653792179</v>
      </c>
      <c r="U23">
        <v>1238.7314617198558</v>
      </c>
      <c r="V23">
        <v>117.33192755402072</v>
      </c>
      <c r="W23">
        <v>623.44684725871161</v>
      </c>
      <c r="X23">
        <v>655.48497629165649</v>
      </c>
      <c r="Y23">
        <v>79.538537470772198</v>
      </c>
      <c r="Z23">
        <v>118.83498214675188</v>
      </c>
      <c r="AA23">
        <v>47.861974649437293</v>
      </c>
      <c r="AB23">
        <v>136.3501386422827</v>
      </c>
      <c r="AC23">
        <v>132.25688739180626</v>
      </c>
      <c r="AD23">
        <v>26.721981071267894</v>
      </c>
      <c r="AE23">
        <v>4.0645782832939874</v>
      </c>
      <c r="AF23">
        <v>5.8290116064113336E-2</v>
      </c>
      <c r="AG23">
        <v>214.552823053949</v>
      </c>
      <c r="AH23">
        <v>238.79040292550144</v>
      </c>
      <c r="AI23">
        <v>419.58425046060006</v>
      </c>
      <c r="AJ23">
        <v>2.9570644048319528</v>
      </c>
      <c r="AK23">
        <v>1.3205755597069067</v>
      </c>
      <c r="AL23">
        <v>130.78614099821482</v>
      </c>
      <c r="AM23">
        <v>1.821069413929276</v>
      </c>
      <c r="AN23">
        <v>244.53320891153331</v>
      </c>
      <c r="AO23">
        <v>507.76844429176509</v>
      </c>
      <c r="AP23">
        <v>442.25340820011127</v>
      </c>
      <c r="AQ23">
        <v>2.7600664020287109</v>
      </c>
      <c r="AR23">
        <v>3.1713073301922616</v>
      </c>
      <c r="AS23">
        <v>1.6852346793618576</v>
      </c>
      <c r="AT23">
        <v>136.56197046926019</v>
      </c>
      <c r="AU23">
        <v>0.35429980745129352</v>
      </c>
      <c r="AV23">
        <v>34.294054893010667</v>
      </c>
      <c r="AW23">
        <v>1.2000427884243339</v>
      </c>
      <c r="AX23">
        <v>129.94813457869535</v>
      </c>
      <c r="AY23">
        <v>116.18534827735679</v>
      </c>
      <c r="AZ23">
        <v>299.15784216140855</v>
      </c>
      <c r="BA23">
        <v>29.644060929610426</v>
      </c>
      <c r="BB23">
        <v>0</v>
      </c>
      <c r="BC23">
        <v>111.18714442649834</v>
      </c>
      <c r="BD23">
        <v>578.68279808066188</v>
      </c>
      <c r="BE23">
        <v>213.41466754780581</v>
      </c>
      <c r="BF23">
        <f t="shared" si="0"/>
        <v>12699.529070615257</v>
      </c>
      <c r="BG23">
        <v>1609.2281862809048</v>
      </c>
      <c r="BH23">
        <v>0.65262551867379825</v>
      </c>
      <c r="BI23">
        <v>0</v>
      </c>
      <c r="BJ23">
        <v>473.67420777487769</v>
      </c>
      <c r="BK23">
        <v>25.063880675504034</v>
      </c>
      <c r="BL23">
        <v>-21.147970865215527</v>
      </c>
      <c r="BM23">
        <v>2087.4709293847454</v>
      </c>
      <c r="BN23">
        <v>14787</v>
      </c>
    </row>
    <row r="24" spans="1:66" x14ac:dyDescent="0.15">
      <c r="A24" t="s">
        <v>81</v>
      </c>
      <c r="B24">
        <v>744.62732061946565</v>
      </c>
      <c r="C24">
        <v>84.16449627703139</v>
      </c>
      <c r="D24">
        <v>112.9098276774165</v>
      </c>
      <c r="E24">
        <v>62.453023400664129</v>
      </c>
      <c r="F24">
        <v>541.17302863761927</v>
      </c>
      <c r="G24">
        <v>4513.7113643257317</v>
      </c>
      <c r="H24">
        <v>29.301782048360003</v>
      </c>
      <c r="I24">
        <v>313.7749415274638</v>
      </c>
      <c r="J24">
        <v>119.56150178305994</v>
      </c>
      <c r="K24">
        <v>401.72923816989976</v>
      </c>
      <c r="L24">
        <v>153.41454612463971</v>
      </c>
      <c r="M24">
        <v>729.16338360051373</v>
      </c>
      <c r="N24">
        <v>986.17390724087147</v>
      </c>
      <c r="O24">
        <v>64.503219793802188</v>
      </c>
      <c r="P24">
        <v>199.51130818692704</v>
      </c>
      <c r="Q24">
        <v>235.41794434297213</v>
      </c>
      <c r="R24">
        <v>108.76248869439611</v>
      </c>
      <c r="S24">
        <v>721.7172962204487</v>
      </c>
      <c r="T24">
        <v>839.77643074279388</v>
      </c>
      <c r="U24">
        <v>524.96532859916147</v>
      </c>
      <c r="V24">
        <v>58.83189847475608</v>
      </c>
      <c r="W24">
        <v>222.0112640564283</v>
      </c>
      <c r="X24">
        <v>2536.4909544764005</v>
      </c>
      <c r="Y24">
        <v>49.470884833320945</v>
      </c>
      <c r="Z24">
        <v>90.206347319738924</v>
      </c>
      <c r="AA24">
        <v>385.71019471469543</v>
      </c>
      <c r="AB24">
        <v>466.74287016750128</v>
      </c>
      <c r="AC24">
        <v>1270.5702782223284</v>
      </c>
      <c r="AD24">
        <v>1676.2418944957681</v>
      </c>
      <c r="AE24">
        <v>487.12918994766403</v>
      </c>
      <c r="AF24">
        <v>224.78937980926517</v>
      </c>
      <c r="AG24">
        <v>536.41538214221009</v>
      </c>
      <c r="AH24">
        <v>443.53525785716812</v>
      </c>
      <c r="AI24">
        <v>292.06763695783326</v>
      </c>
      <c r="AJ24">
        <v>5912.1832623273522</v>
      </c>
      <c r="AK24">
        <v>1301.6286971100435</v>
      </c>
      <c r="AL24">
        <v>1758.0426498016125</v>
      </c>
      <c r="AM24">
        <v>1008.3601088994941</v>
      </c>
      <c r="AN24">
        <v>1390.1523725556976</v>
      </c>
      <c r="AO24">
        <v>494.09854518910197</v>
      </c>
      <c r="AP24">
        <v>5291.2957758397843</v>
      </c>
      <c r="AQ24">
        <v>2521.8964119049269</v>
      </c>
      <c r="AR24">
        <v>3700.1215710919646</v>
      </c>
      <c r="AS24">
        <v>2731.6101499623883</v>
      </c>
      <c r="AT24">
        <v>60.755921478906501</v>
      </c>
      <c r="AU24">
        <v>254.40399997398345</v>
      </c>
      <c r="AV24">
        <v>147.24479330477809</v>
      </c>
      <c r="AW24">
        <v>212.32852096082334</v>
      </c>
      <c r="AX24">
        <v>2856.2116844213474</v>
      </c>
      <c r="AY24">
        <v>2.4321732819184421</v>
      </c>
      <c r="AZ24">
        <v>2677.2665736242129</v>
      </c>
      <c r="BA24">
        <v>445.94453233413554</v>
      </c>
      <c r="BB24">
        <v>0</v>
      </c>
      <c r="BC24">
        <v>9.6964778526310145</v>
      </c>
      <c r="BD24">
        <v>51.185007800910853</v>
      </c>
      <c r="BE24">
        <v>34.385110108530512</v>
      </c>
      <c r="BF24">
        <f t="shared" si="0"/>
        <v>53088.270151312863</v>
      </c>
      <c r="BG24">
        <v>3569.3312691088313</v>
      </c>
      <c r="BH24">
        <v>0</v>
      </c>
      <c r="BI24">
        <v>0</v>
      </c>
      <c r="BJ24">
        <v>3974.0195593184239</v>
      </c>
      <c r="BK24">
        <v>161.20583986988126</v>
      </c>
      <c r="BL24">
        <v>-596.82681960999957</v>
      </c>
      <c r="BM24">
        <v>7107.7298486871341</v>
      </c>
      <c r="BN24">
        <v>60196</v>
      </c>
    </row>
    <row r="25" spans="1:66" x14ac:dyDescent="0.15">
      <c r="A25" t="s">
        <v>82</v>
      </c>
      <c r="B25">
        <v>2.5308656297881762</v>
      </c>
      <c r="C25">
        <v>9.3312594407992453</v>
      </c>
      <c r="D25">
        <v>430.31028887114559</v>
      </c>
      <c r="E25">
        <v>1.2128508808892666</v>
      </c>
      <c r="F25">
        <v>8.9704768044989258</v>
      </c>
      <c r="G25">
        <v>7.593527491366884</v>
      </c>
      <c r="H25">
        <v>3.9305019645488742E-3</v>
      </c>
      <c r="I25">
        <v>9.9117006062536834E-3</v>
      </c>
      <c r="J25">
        <v>3.0190812191462361E-2</v>
      </c>
      <c r="K25">
        <v>0.8806708023306502</v>
      </c>
      <c r="L25">
        <v>3.3765486032481626E-2</v>
      </c>
      <c r="M25">
        <v>1.4371747841359666</v>
      </c>
      <c r="N25">
        <v>0.13864197036876555</v>
      </c>
      <c r="O25">
        <v>3.6115047036579515E-2</v>
      </c>
      <c r="P25">
        <v>0.44057154482897104</v>
      </c>
      <c r="Q25">
        <v>36.924144067868902</v>
      </c>
      <c r="R25">
        <v>0.28617669932210976</v>
      </c>
      <c r="S25">
        <v>3.8502633859005728</v>
      </c>
      <c r="T25">
        <v>1.3808935024695854</v>
      </c>
      <c r="U25">
        <v>1.5045989069596994</v>
      </c>
      <c r="V25">
        <v>12.426943716428783</v>
      </c>
      <c r="W25">
        <v>1.8851914542459276</v>
      </c>
      <c r="X25">
        <v>0.20671086554434104</v>
      </c>
      <c r="Y25">
        <v>279.24543000643979</v>
      </c>
      <c r="Z25">
        <v>2115.6322881779579</v>
      </c>
      <c r="AA25">
        <v>9.8213467582641059</v>
      </c>
      <c r="AB25">
        <v>6.3251260585949316</v>
      </c>
      <c r="AC25">
        <v>3.8104270095999997</v>
      </c>
      <c r="AD25">
        <v>1.8168826615503861</v>
      </c>
      <c r="AE25">
        <v>3.2729339060328604</v>
      </c>
      <c r="AF25">
        <v>4.101393354311869E-3</v>
      </c>
      <c r="AG25">
        <v>3.7680147144578489</v>
      </c>
      <c r="AH25">
        <v>0.98748658736150174</v>
      </c>
      <c r="AI25">
        <v>0.3947448927800295</v>
      </c>
      <c r="AJ25">
        <v>6.9989890616552373</v>
      </c>
      <c r="AK25">
        <v>1.0525470674759836</v>
      </c>
      <c r="AL25">
        <v>6.1393846901430207</v>
      </c>
      <c r="AM25">
        <v>0.1080406319270157</v>
      </c>
      <c r="AN25">
        <v>9.0642972264867581</v>
      </c>
      <c r="AO25">
        <v>0.16149034263750606</v>
      </c>
      <c r="AP25">
        <v>8063.6959666499361</v>
      </c>
      <c r="AQ25">
        <v>2.2296684127090711</v>
      </c>
      <c r="AR25">
        <v>0.15807453553076994</v>
      </c>
      <c r="AS25">
        <v>0.40484170234853406</v>
      </c>
      <c r="AT25">
        <v>0.11933915385115786</v>
      </c>
      <c r="AU25">
        <v>7.4907392512779267E-2</v>
      </c>
      <c r="AV25">
        <v>1.9823401212507367E-2</v>
      </c>
      <c r="AW25">
        <v>0.17934584482669066</v>
      </c>
      <c r="AX25">
        <v>0.23486173333094218</v>
      </c>
      <c r="AY25">
        <v>6.4653909126999601E-2</v>
      </c>
      <c r="AZ25">
        <v>10.783135510122859</v>
      </c>
      <c r="BA25">
        <v>5.4995318069859325</v>
      </c>
      <c r="BB25">
        <v>0</v>
      </c>
      <c r="BC25">
        <v>0.51416008591311813</v>
      </c>
      <c r="BD25">
        <v>3.7484904909896954</v>
      </c>
      <c r="BE25">
        <v>1.9602383268361492</v>
      </c>
      <c r="BF25">
        <f t="shared" si="0"/>
        <v>11059.715734509671</v>
      </c>
      <c r="BG25">
        <v>57.163170636495998</v>
      </c>
      <c r="BH25">
        <v>0</v>
      </c>
      <c r="BI25">
        <v>0</v>
      </c>
      <c r="BJ25">
        <v>683.31095240802449</v>
      </c>
      <c r="BK25">
        <v>0.56980885726641139</v>
      </c>
      <c r="BL25">
        <v>88.240333588536842</v>
      </c>
      <c r="BM25">
        <v>829.28426549032349</v>
      </c>
      <c r="BN25">
        <v>11889</v>
      </c>
    </row>
    <row r="26" spans="1:66" x14ac:dyDescent="0.15">
      <c r="A26" t="s">
        <v>83</v>
      </c>
      <c r="B26">
        <v>126.86522239190917</v>
      </c>
      <c r="C26">
        <v>19.390120800871138</v>
      </c>
      <c r="D26">
        <v>409.94775219667059</v>
      </c>
      <c r="E26">
        <v>22.520287605289855</v>
      </c>
      <c r="F26">
        <v>46.749800992265747</v>
      </c>
      <c r="G26">
        <v>735.15741788496962</v>
      </c>
      <c r="H26">
        <v>7.0334211315464037E-2</v>
      </c>
      <c r="I26">
        <v>0.55138164999698192</v>
      </c>
      <c r="J26">
        <v>0.27478895590779129</v>
      </c>
      <c r="K26">
        <v>74.859799717640172</v>
      </c>
      <c r="L26">
        <v>3.0491227359279054</v>
      </c>
      <c r="M26">
        <v>64.485347056530003</v>
      </c>
      <c r="N26">
        <v>13.499437840661159</v>
      </c>
      <c r="O26">
        <v>0.88849449245590506</v>
      </c>
      <c r="P26">
        <v>47.870468731299191</v>
      </c>
      <c r="Q26">
        <v>238.10297735178287</v>
      </c>
      <c r="R26">
        <v>9.3419220908524032</v>
      </c>
      <c r="S26">
        <v>407.76354672321952</v>
      </c>
      <c r="T26">
        <v>118.66348969858747</v>
      </c>
      <c r="U26">
        <v>155.73528696767161</v>
      </c>
      <c r="V26">
        <v>86.768351857569385</v>
      </c>
      <c r="W26">
        <v>110.60366351563131</v>
      </c>
      <c r="X26">
        <v>20.463313236987695</v>
      </c>
      <c r="Y26">
        <v>355.96060795471629</v>
      </c>
      <c r="Z26">
        <v>1987.3124792393601</v>
      </c>
      <c r="AA26">
        <v>615.83015603422075</v>
      </c>
      <c r="AB26">
        <v>222.21808961833409</v>
      </c>
      <c r="AC26">
        <v>192.97157804118987</v>
      </c>
      <c r="AD26">
        <v>122.7789003065904</v>
      </c>
      <c r="AE26">
        <v>358.16325822146689</v>
      </c>
      <c r="AF26">
        <v>0.1315893809157099</v>
      </c>
      <c r="AG26">
        <v>394.23603423518347</v>
      </c>
      <c r="AH26">
        <v>107.89319025330116</v>
      </c>
      <c r="AI26">
        <v>42.934879744515378</v>
      </c>
      <c r="AJ26">
        <v>767.28564764297755</v>
      </c>
      <c r="AK26">
        <v>115.43457051393385</v>
      </c>
      <c r="AL26">
        <v>612.88954361316655</v>
      </c>
      <c r="AM26">
        <v>11.62842261850918</v>
      </c>
      <c r="AN26">
        <v>982.4259145006888</v>
      </c>
      <c r="AO26">
        <v>14.040225783146491</v>
      </c>
      <c r="AP26">
        <v>25408.435763900259</v>
      </c>
      <c r="AQ26">
        <v>153.75104015442838</v>
      </c>
      <c r="AR26">
        <v>1.0870993450704609</v>
      </c>
      <c r="AS26">
        <v>2.3830202612004316</v>
      </c>
      <c r="AT26">
        <v>0.87957777099589285</v>
      </c>
      <c r="AU26">
        <v>1.3726949893395495</v>
      </c>
      <c r="AV26">
        <v>0.20141831380260994</v>
      </c>
      <c r="AW26">
        <v>0.61728555552387354</v>
      </c>
      <c r="AX26">
        <v>1.5411603699903877</v>
      </c>
      <c r="AY26">
        <v>1.6023270926289164</v>
      </c>
      <c r="AZ26">
        <v>1170.0014243842036</v>
      </c>
      <c r="BA26">
        <v>557.51159372742666</v>
      </c>
      <c r="BB26">
        <v>0</v>
      </c>
      <c r="BC26">
        <v>39.61758002806225</v>
      </c>
      <c r="BD26">
        <v>402.5495726367738</v>
      </c>
      <c r="BE26">
        <v>135.45488384108637</v>
      </c>
      <c r="BF26">
        <f t="shared" si="0"/>
        <v>37494.763858779021</v>
      </c>
      <c r="BG26">
        <v>2258.6716116153802</v>
      </c>
      <c r="BH26">
        <v>0</v>
      </c>
      <c r="BI26">
        <v>0</v>
      </c>
      <c r="BJ26">
        <v>836.53062157140835</v>
      </c>
      <c r="BK26">
        <v>97.014533138155912</v>
      </c>
      <c r="BL26">
        <v>-318.98062510396772</v>
      </c>
      <c r="BM26">
        <v>2873.2361412209762</v>
      </c>
      <c r="BN26">
        <v>40368</v>
      </c>
    </row>
    <row r="27" spans="1:66" x14ac:dyDescent="0.15">
      <c r="A27" t="s">
        <v>84</v>
      </c>
      <c r="B27">
        <v>57.439435458836492</v>
      </c>
      <c r="C27">
        <v>7.2426237750168667</v>
      </c>
      <c r="D27">
        <v>235.32010120946123</v>
      </c>
      <c r="E27">
        <v>13.884986144239877</v>
      </c>
      <c r="F27">
        <v>68.788675556240221</v>
      </c>
      <c r="G27">
        <v>242.87769311226819</v>
      </c>
      <c r="H27">
        <v>0.8202270780884402</v>
      </c>
      <c r="I27">
        <v>0.58987514510795347</v>
      </c>
      <c r="J27">
        <v>0.32766707121873651</v>
      </c>
      <c r="K27">
        <v>3.2607756643137282</v>
      </c>
      <c r="L27">
        <v>39.607845073961236</v>
      </c>
      <c r="M27">
        <v>20.018258052022873</v>
      </c>
      <c r="N27">
        <v>13.418407167494891</v>
      </c>
      <c r="O27">
        <v>78.969517053498535</v>
      </c>
      <c r="P27">
        <v>2.8579933201083789</v>
      </c>
      <c r="Q27">
        <v>60.520383160233074</v>
      </c>
      <c r="R27">
        <v>3.1058194308545359</v>
      </c>
      <c r="S27">
        <v>30.096509097239537</v>
      </c>
      <c r="T27">
        <v>5.8242630850375203</v>
      </c>
      <c r="U27">
        <v>2.3283227417391763</v>
      </c>
      <c r="V27">
        <v>11.64892798531349</v>
      </c>
      <c r="W27">
        <v>7.5227814865335798</v>
      </c>
      <c r="X27">
        <v>564.53911281816772</v>
      </c>
      <c r="Y27">
        <v>260.04827860610806</v>
      </c>
      <c r="Z27">
        <v>305.87261989584374</v>
      </c>
      <c r="AA27">
        <v>6288.2075568744258</v>
      </c>
      <c r="AB27">
        <v>1298.4143424048275</v>
      </c>
      <c r="AC27">
        <v>9642.204317156431</v>
      </c>
      <c r="AD27">
        <v>10063.733346968431</v>
      </c>
      <c r="AE27">
        <v>1928.0981503892051</v>
      </c>
      <c r="AF27">
        <v>60.245666044824375</v>
      </c>
      <c r="AG27">
        <v>2747.1377760996666</v>
      </c>
      <c r="AH27">
        <v>303.50462569970506</v>
      </c>
      <c r="AI27">
        <v>300.76733403444337</v>
      </c>
      <c r="AJ27">
        <v>4667.2195887302278</v>
      </c>
      <c r="AK27">
        <v>980.44034028853548</v>
      </c>
      <c r="AL27">
        <v>6770.5508968237446</v>
      </c>
      <c r="AM27">
        <v>2236.0318764762919</v>
      </c>
      <c r="AN27">
        <v>1491.7832067242348</v>
      </c>
      <c r="AO27">
        <v>2.6021217224184543</v>
      </c>
      <c r="AP27">
        <v>7617.8558256627011</v>
      </c>
      <c r="AQ27">
        <v>16.760334185072949</v>
      </c>
      <c r="AR27">
        <v>5.2856505373011533</v>
      </c>
      <c r="AS27">
        <v>6.2399465007270152</v>
      </c>
      <c r="AT27">
        <v>1.162802879789792</v>
      </c>
      <c r="AU27">
        <v>1.5542982623755262</v>
      </c>
      <c r="AV27">
        <v>3.3293330940490646</v>
      </c>
      <c r="AW27">
        <v>1.8695363134937952</v>
      </c>
      <c r="AX27">
        <v>2.5591789996163286</v>
      </c>
      <c r="AY27">
        <v>0.98486447660633647</v>
      </c>
      <c r="AZ27">
        <v>7.1518129481379651</v>
      </c>
      <c r="BA27">
        <v>2.3479170957709963</v>
      </c>
      <c r="BB27">
        <v>0</v>
      </c>
      <c r="BC27">
        <v>2.4720266209669512</v>
      </c>
      <c r="BD27">
        <v>6.668872217087948</v>
      </c>
      <c r="BE27">
        <v>17.58793901624157</v>
      </c>
      <c r="BF27">
        <f t="shared" si="0"/>
        <v>58511.702584436316</v>
      </c>
      <c r="BG27">
        <v>14226.831396877693</v>
      </c>
      <c r="BH27">
        <v>0</v>
      </c>
      <c r="BI27">
        <v>0</v>
      </c>
      <c r="BJ27">
        <v>54.147658740109925</v>
      </c>
      <c r="BK27">
        <v>214.23154850099482</v>
      </c>
      <c r="BL27">
        <v>-2500.9131885550855</v>
      </c>
      <c r="BM27">
        <v>11994.297415563711</v>
      </c>
      <c r="BN27">
        <v>70506</v>
      </c>
    </row>
    <row r="28" spans="1:66" x14ac:dyDescent="0.15">
      <c r="A28" t="s">
        <v>85</v>
      </c>
      <c r="B28">
        <v>114.02306489871566</v>
      </c>
      <c r="C28">
        <v>13.783431277406367</v>
      </c>
      <c r="D28">
        <v>487.40973358387504</v>
      </c>
      <c r="E28">
        <v>5.3952198650168155</v>
      </c>
      <c r="F28">
        <v>117.15093194603078</v>
      </c>
      <c r="G28">
        <v>169.07588118314044</v>
      </c>
      <c r="H28">
        <v>0.986025100756447</v>
      </c>
      <c r="I28">
        <v>1.6845672566923624</v>
      </c>
      <c r="J28">
        <v>1.4006086942263438</v>
      </c>
      <c r="K28">
        <v>7.7559070822159297</v>
      </c>
      <c r="L28">
        <v>8.2703768604197485</v>
      </c>
      <c r="M28">
        <v>135.88605118109101</v>
      </c>
      <c r="N28">
        <v>117.16846643636562</v>
      </c>
      <c r="O28">
        <v>8.7797938131811115</v>
      </c>
      <c r="P28">
        <v>3.7588593989979358</v>
      </c>
      <c r="Q28">
        <v>65.531715236216129</v>
      </c>
      <c r="R28">
        <v>8.1502561545019887</v>
      </c>
      <c r="S28">
        <v>27.374982769066044</v>
      </c>
      <c r="T28">
        <v>9.3179662558389236</v>
      </c>
      <c r="U28">
        <v>6.1461914546091769</v>
      </c>
      <c r="V28">
        <v>47.479454154112197</v>
      </c>
      <c r="W28">
        <v>14.145627855599294</v>
      </c>
      <c r="X28">
        <v>99.37740214550243</v>
      </c>
      <c r="Y28">
        <v>87.064257201710504</v>
      </c>
      <c r="Z28">
        <v>142.58600243275103</v>
      </c>
      <c r="AA28">
        <v>2283.711965870415</v>
      </c>
      <c r="AB28">
        <v>2818.31794849568</v>
      </c>
      <c r="AC28">
        <v>3075.3997332525109</v>
      </c>
      <c r="AD28">
        <v>4191.9263019630653</v>
      </c>
      <c r="AE28">
        <v>108.97988419384647</v>
      </c>
      <c r="AF28">
        <v>8.1653780990050624</v>
      </c>
      <c r="AG28">
        <v>1996.2317124740252</v>
      </c>
      <c r="AH28">
        <v>388.72728373537439</v>
      </c>
      <c r="AI28">
        <v>467.76871735270015</v>
      </c>
      <c r="AJ28">
        <v>412.55053843974275</v>
      </c>
      <c r="AK28">
        <v>98.365708559123888</v>
      </c>
      <c r="AL28">
        <v>520.08408912792027</v>
      </c>
      <c r="AM28">
        <v>424.66671709606516</v>
      </c>
      <c r="AN28">
        <v>448.93509459555565</v>
      </c>
      <c r="AO28">
        <v>425.03366113724309</v>
      </c>
      <c r="AP28">
        <v>1101.8832332042821</v>
      </c>
      <c r="AQ28">
        <v>11.965663626427906</v>
      </c>
      <c r="AR28">
        <v>32.923127498927784</v>
      </c>
      <c r="AS28">
        <v>914.77892298708912</v>
      </c>
      <c r="AT28">
        <v>6.8464778165146152</v>
      </c>
      <c r="AU28">
        <v>1.0967122076431919</v>
      </c>
      <c r="AV28">
        <v>4.1844672467230462</v>
      </c>
      <c r="AW28">
        <v>1.4041619948564521</v>
      </c>
      <c r="AX28">
        <v>5.2169414800619665</v>
      </c>
      <c r="AY28">
        <v>1.5061147313586403</v>
      </c>
      <c r="AZ28">
        <v>13.259817231582929</v>
      </c>
      <c r="BA28">
        <v>8.783507345790774</v>
      </c>
      <c r="BB28">
        <v>0</v>
      </c>
      <c r="BC28">
        <v>10.241237456362573</v>
      </c>
      <c r="BD28">
        <v>10.543044696534405</v>
      </c>
      <c r="BE28">
        <v>23.124764946829856</v>
      </c>
      <c r="BF28">
        <f t="shared" si="0"/>
        <v>21516.325703101298</v>
      </c>
      <c r="BG28">
        <v>9850.9547539359537</v>
      </c>
      <c r="BH28">
        <v>0</v>
      </c>
      <c r="BI28">
        <v>0</v>
      </c>
      <c r="BJ28">
        <v>142.2628748805962</v>
      </c>
      <c r="BK28">
        <v>311.66898575160764</v>
      </c>
      <c r="BL28">
        <v>579.78768233055018</v>
      </c>
      <c r="BM28">
        <v>10884.674296898704</v>
      </c>
      <c r="BN28">
        <v>32401</v>
      </c>
    </row>
    <row r="29" spans="1:66" x14ac:dyDescent="0.15">
      <c r="A29" t="s">
        <v>86</v>
      </c>
      <c r="B29">
        <v>739.87657120741198</v>
      </c>
      <c r="C29">
        <v>164.2556574770405</v>
      </c>
      <c r="D29">
        <v>2614.1355085672676</v>
      </c>
      <c r="E29">
        <v>310.45864939135049</v>
      </c>
      <c r="F29">
        <v>425.85317008585082</v>
      </c>
      <c r="G29">
        <v>3646.9094076441961</v>
      </c>
      <c r="H29">
        <v>73.473101313571604</v>
      </c>
      <c r="I29">
        <v>1.5088016929458472</v>
      </c>
      <c r="J29">
        <v>0.88781635338742448</v>
      </c>
      <c r="K29">
        <v>265.08292030744269</v>
      </c>
      <c r="L29">
        <v>229.79282900791975</v>
      </c>
      <c r="M29">
        <v>716.24391977033508</v>
      </c>
      <c r="N29">
        <v>5.6831610718274126</v>
      </c>
      <c r="O29">
        <v>515.61392589952038</v>
      </c>
      <c r="P29">
        <v>248.27758097558791</v>
      </c>
      <c r="Q29">
        <v>617.60823537691147</v>
      </c>
      <c r="R29">
        <v>94.712144000144249</v>
      </c>
      <c r="S29">
        <v>345.73895448084033</v>
      </c>
      <c r="T29">
        <v>437.88801442315099</v>
      </c>
      <c r="U29">
        <v>67.553426117737288</v>
      </c>
      <c r="V29">
        <v>355.94758646645289</v>
      </c>
      <c r="W29">
        <v>178.20405962743129</v>
      </c>
      <c r="X29">
        <v>553.12356553409381</v>
      </c>
      <c r="Y29">
        <v>56.937647352051378</v>
      </c>
      <c r="Z29">
        <v>266.72554694436673</v>
      </c>
      <c r="AA29">
        <v>2852.5475885850037</v>
      </c>
      <c r="AB29">
        <v>1423.3313577466452</v>
      </c>
      <c r="AC29">
        <v>3369.9333796289675</v>
      </c>
      <c r="AD29">
        <v>5275.3220429107332</v>
      </c>
      <c r="AE29">
        <v>372.551611767851</v>
      </c>
      <c r="AF29">
        <v>307.6511833542379</v>
      </c>
      <c r="AG29">
        <v>1916.1793533289588</v>
      </c>
      <c r="AH29">
        <v>898.096436996629</v>
      </c>
      <c r="AI29">
        <v>331.94926045034572</v>
      </c>
      <c r="AJ29">
        <v>3171.4901622227248</v>
      </c>
      <c r="AK29">
        <v>167.8452321672039</v>
      </c>
      <c r="AL29">
        <v>1178.7342444168946</v>
      </c>
      <c r="AM29">
        <v>473.82325214708283</v>
      </c>
      <c r="AN29">
        <v>1052.8807308606131</v>
      </c>
      <c r="AO29">
        <v>6.6133953801133565</v>
      </c>
      <c r="AP29">
        <v>8030.3407034946786</v>
      </c>
      <c r="AQ29">
        <v>671.20052796138305</v>
      </c>
      <c r="AR29">
        <v>24.900821237840066</v>
      </c>
      <c r="AS29">
        <v>217.11880198655552</v>
      </c>
      <c r="AT29">
        <v>1.516149053583201</v>
      </c>
      <c r="AU29">
        <v>2.6819657364563079</v>
      </c>
      <c r="AV29">
        <v>161.15893779365655</v>
      </c>
      <c r="AW29">
        <v>96.331705436176676</v>
      </c>
      <c r="AX29">
        <v>12.113467296863529</v>
      </c>
      <c r="AY29">
        <v>3.3318074273321212</v>
      </c>
      <c r="AZ29">
        <v>361.38685675005178</v>
      </c>
      <c r="BA29">
        <v>85.526296082743116</v>
      </c>
      <c r="BB29">
        <v>0</v>
      </c>
      <c r="BC29">
        <v>68.734262063312471</v>
      </c>
      <c r="BD29">
        <v>314.61869868273254</v>
      </c>
      <c r="BE29">
        <v>1117.5578805459602</v>
      </c>
      <c r="BF29">
        <f t="shared" si="0"/>
        <v>46899.960314602169</v>
      </c>
      <c r="BG29">
        <v>2806.6974556366654</v>
      </c>
      <c r="BH29">
        <v>0</v>
      </c>
      <c r="BI29">
        <v>0</v>
      </c>
      <c r="BJ29">
        <v>3193.6353610384572</v>
      </c>
      <c r="BK29">
        <v>14479.53850301736</v>
      </c>
      <c r="BL29">
        <v>-696.83163429464878</v>
      </c>
      <c r="BM29">
        <v>19783.039685397831</v>
      </c>
      <c r="BN29">
        <v>66683</v>
      </c>
    </row>
    <row r="30" spans="1:66" x14ac:dyDescent="0.15">
      <c r="A30" t="s">
        <v>87</v>
      </c>
      <c r="B30">
        <v>15.086361384229676</v>
      </c>
      <c r="C30">
        <v>2.4887005478257267</v>
      </c>
      <c r="D30">
        <v>1682.9215798344055</v>
      </c>
      <c r="E30">
        <v>525.44372336118977</v>
      </c>
      <c r="F30">
        <v>520.2382652360476</v>
      </c>
      <c r="G30">
        <v>1571.1060445118146</v>
      </c>
      <c r="H30">
        <v>31.721171508569523</v>
      </c>
      <c r="I30">
        <v>265.73557895253077</v>
      </c>
      <c r="J30">
        <v>89.690433140088928</v>
      </c>
      <c r="K30">
        <v>110.49572473851867</v>
      </c>
      <c r="L30">
        <v>115.09557486763383</v>
      </c>
      <c r="M30">
        <v>504.62534120942217</v>
      </c>
      <c r="N30">
        <v>99.894219992753222</v>
      </c>
      <c r="O30">
        <v>423.28501368074734</v>
      </c>
      <c r="P30">
        <v>230.07513041485828</v>
      </c>
      <c r="Q30">
        <v>782.30725396971582</v>
      </c>
      <c r="R30">
        <v>166.28391453902915</v>
      </c>
      <c r="S30">
        <v>98.191032520161173</v>
      </c>
      <c r="T30">
        <v>50.154892018538369</v>
      </c>
      <c r="U30">
        <v>136.70347713909035</v>
      </c>
      <c r="V30">
        <v>37.903010607053091</v>
      </c>
      <c r="W30">
        <v>45.163148043914504</v>
      </c>
      <c r="X30">
        <v>429.90275364408978</v>
      </c>
      <c r="Y30">
        <v>210.21116340487768</v>
      </c>
      <c r="Z30">
        <v>446.7048456268613</v>
      </c>
      <c r="AA30">
        <v>963.94432231198687</v>
      </c>
      <c r="AB30">
        <v>365.41726250065392</v>
      </c>
      <c r="AC30">
        <v>592.80422705600358</v>
      </c>
      <c r="AD30">
        <v>2435.2814156676777</v>
      </c>
      <c r="AE30">
        <v>721.26880016804171</v>
      </c>
      <c r="AF30">
        <v>66.396188423681693</v>
      </c>
      <c r="AG30">
        <v>319.96868978612576</v>
      </c>
      <c r="AH30">
        <v>54.036308244663751</v>
      </c>
      <c r="AI30">
        <v>56.795256136034588</v>
      </c>
      <c r="AJ30">
        <v>1421.3489040677546</v>
      </c>
      <c r="AK30">
        <v>528.44941889396705</v>
      </c>
      <c r="AL30">
        <v>721.06788813908088</v>
      </c>
      <c r="AM30">
        <v>264.0661812484131</v>
      </c>
      <c r="AN30">
        <v>192.69495445849239</v>
      </c>
      <c r="AO30">
        <v>159.82345369205885</v>
      </c>
      <c r="AP30">
        <v>2175.0975641591699</v>
      </c>
      <c r="AQ30">
        <v>40.358963016137039</v>
      </c>
      <c r="AR30">
        <v>125.08052916746261</v>
      </c>
      <c r="AS30">
        <v>419.10913213525754</v>
      </c>
      <c r="AT30">
        <v>3.4446433208369451</v>
      </c>
      <c r="AU30">
        <v>144.74932416190279</v>
      </c>
      <c r="AV30">
        <v>14.563490774328114</v>
      </c>
      <c r="AW30">
        <v>2.8940048511885066</v>
      </c>
      <c r="AX30">
        <v>269.51879083487529</v>
      </c>
      <c r="AY30">
        <v>494.27798717799783</v>
      </c>
      <c r="AZ30">
        <v>92.983799138894227</v>
      </c>
      <c r="BA30">
        <v>14.07764935414485</v>
      </c>
      <c r="BB30">
        <v>0</v>
      </c>
      <c r="BC30">
        <v>4.754118750928173</v>
      </c>
      <c r="BD30">
        <v>5.5188934228330435</v>
      </c>
      <c r="BE30">
        <v>123.33265702601975</v>
      </c>
      <c r="BF30">
        <f t="shared" si="0"/>
        <v>21384.553172980577</v>
      </c>
      <c r="BG30">
        <v>9259.5722919619129</v>
      </c>
      <c r="BH30">
        <v>0</v>
      </c>
      <c r="BI30">
        <v>0</v>
      </c>
      <c r="BJ30">
        <v>2149.1447288550598</v>
      </c>
      <c r="BK30">
        <v>50551.714344878463</v>
      </c>
      <c r="BL30">
        <v>1303.0154613239915</v>
      </c>
      <c r="BM30">
        <v>63263.446827019419</v>
      </c>
      <c r="BN30">
        <v>84648</v>
      </c>
    </row>
    <row r="31" spans="1:66" x14ac:dyDescent="0.15">
      <c r="A31" t="s">
        <v>88</v>
      </c>
      <c r="B31">
        <v>0.6830095377053651</v>
      </c>
      <c r="C31">
        <v>0.17121544821106399</v>
      </c>
      <c r="D31">
        <v>5.3500849051905544</v>
      </c>
      <c r="E31">
        <v>0.8302364864802021</v>
      </c>
      <c r="F31">
        <v>1.1526357112435535</v>
      </c>
      <c r="G31">
        <v>5.4872937829029178</v>
      </c>
      <c r="H31">
        <v>0.12489972523030014</v>
      </c>
      <c r="I31">
        <v>0.36402984099745872</v>
      </c>
      <c r="J31">
        <v>0.32888882580616258</v>
      </c>
      <c r="K31">
        <v>0.43101384634285944</v>
      </c>
      <c r="L31">
        <v>0.34521133613712146</v>
      </c>
      <c r="M31">
        <v>1.351978508929881</v>
      </c>
      <c r="N31">
        <v>0.29154059371517349</v>
      </c>
      <c r="O31">
        <v>1.2436749852710802</v>
      </c>
      <c r="P31">
        <v>0.46345216030293118</v>
      </c>
      <c r="Q31">
        <v>1.461404757147525</v>
      </c>
      <c r="R31">
        <v>0.25842760645167462</v>
      </c>
      <c r="S31">
        <v>0.62184813161543595</v>
      </c>
      <c r="T31">
        <v>0.43702951743762064</v>
      </c>
      <c r="U31">
        <v>0.20067506340603067</v>
      </c>
      <c r="V31">
        <v>0.4038548043619507</v>
      </c>
      <c r="W31">
        <v>0.26622544958346217</v>
      </c>
      <c r="X31">
        <v>1.2761859668024178</v>
      </c>
      <c r="Y31">
        <v>0.43153891589755777</v>
      </c>
      <c r="Z31">
        <v>0.88976024589279346</v>
      </c>
      <c r="AA31">
        <v>4.3397056246647407</v>
      </c>
      <c r="AB31">
        <v>4.2630106653797348</v>
      </c>
      <c r="AC31">
        <v>7.3272547272402786</v>
      </c>
      <c r="AD31">
        <v>23.830149762748317</v>
      </c>
      <c r="AE31">
        <v>175.10865658045225</v>
      </c>
      <c r="AF31">
        <v>1.6418303571337876</v>
      </c>
      <c r="AG31">
        <v>7.842727570634703</v>
      </c>
      <c r="AH31">
        <v>47.958796653566502</v>
      </c>
      <c r="AI31">
        <v>1.1730747613972912</v>
      </c>
      <c r="AJ31">
        <v>7.6286627616508369</v>
      </c>
      <c r="AK31">
        <v>1.139209871932146</v>
      </c>
      <c r="AL31">
        <v>2.2708092629633123</v>
      </c>
      <c r="AM31">
        <v>1.4391883034225328</v>
      </c>
      <c r="AN31">
        <v>1.9738749956953248</v>
      </c>
      <c r="AO31">
        <v>4.0300796630403219</v>
      </c>
      <c r="AP31">
        <v>47.611415997954161</v>
      </c>
      <c r="AQ31">
        <v>1.8076913260025655</v>
      </c>
      <c r="AR31">
        <v>1.4308721257169528</v>
      </c>
      <c r="AS31">
        <v>2.6720731553980062</v>
      </c>
      <c r="AT31">
        <v>0.21974970597088783</v>
      </c>
      <c r="AU31">
        <v>0.36553654350313036</v>
      </c>
      <c r="AV31">
        <v>218.34919974291412</v>
      </c>
      <c r="AW31">
        <v>73.869294136830874</v>
      </c>
      <c r="AX31">
        <v>0.76302045404017949</v>
      </c>
      <c r="AY31">
        <v>0.56850359547951668</v>
      </c>
      <c r="AZ31">
        <v>0.70681434939418408</v>
      </c>
      <c r="BA31">
        <v>137.17556738914561</v>
      </c>
      <c r="BB31">
        <v>0</v>
      </c>
      <c r="BC31">
        <v>0.25376063527989035</v>
      </c>
      <c r="BD31">
        <v>0.43082003359361271</v>
      </c>
      <c r="BE31">
        <v>1.8737783026370696</v>
      </c>
      <c r="BF31">
        <f t="shared" si="0"/>
        <v>804.93124520884624</v>
      </c>
      <c r="BG31">
        <v>361.69790556876762</v>
      </c>
      <c r="BH31">
        <v>0</v>
      </c>
      <c r="BI31">
        <v>0</v>
      </c>
      <c r="BJ31">
        <v>12805.341667187478</v>
      </c>
      <c r="BK31">
        <v>440.77414043884488</v>
      </c>
      <c r="BL31">
        <v>432.25504159606265</v>
      </c>
      <c r="BM31">
        <v>14040.068754791157</v>
      </c>
      <c r="BN31">
        <v>14845</v>
      </c>
    </row>
    <row r="32" spans="1:66" x14ac:dyDescent="0.15">
      <c r="A32" t="s">
        <v>89</v>
      </c>
      <c r="B32">
        <v>0.12212227279836947</v>
      </c>
      <c r="C32">
        <v>1.3688696963619707E-2</v>
      </c>
      <c r="D32">
        <v>16.615317708851649</v>
      </c>
      <c r="E32">
        <v>0.33861685108005779</v>
      </c>
      <c r="F32">
        <v>8.4136518584675049</v>
      </c>
      <c r="G32">
        <v>22.110182251622444</v>
      </c>
      <c r="H32">
        <v>0.25198958353654355</v>
      </c>
      <c r="I32">
        <v>4.164730611349416</v>
      </c>
      <c r="J32">
        <v>1.3569596547943501</v>
      </c>
      <c r="K32">
        <v>6.2286759023696305</v>
      </c>
      <c r="L32">
        <v>1.8422710901068005</v>
      </c>
      <c r="M32">
        <v>29.980498505388855</v>
      </c>
      <c r="N32">
        <v>77.748210558263423</v>
      </c>
      <c r="O32">
        <v>14.628762102264883</v>
      </c>
      <c r="P32">
        <v>0.57493945751779074</v>
      </c>
      <c r="Q32">
        <v>34.467657496927067</v>
      </c>
      <c r="R32">
        <v>15.63785757640141</v>
      </c>
      <c r="S32">
        <v>21.654349913784504</v>
      </c>
      <c r="T32">
        <v>15.059371049876821</v>
      </c>
      <c r="U32">
        <v>42.888829204542049</v>
      </c>
      <c r="V32">
        <v>3.5174063000228002</v>
      </c>
      <c r="W32">
        <v>20.700063950136613</v>
      </c>
      <c r="X32">
        <v>22.636538039594065</v>
      </c>
      <c r="Y32">
        <v>2.7794237351265929</v>
      </c>
      <c r="Z32">
        <v>3.9957746409145316</v>
      </c>
      <c r="AA32">
        <v>1.326873299928631</v>
      </c>
      <c r="AB32">
        <v>4.5795991850012872</v>
      </c>
      <c r="AC32">
        <v>4.5162491064633032</v>
      </c>
      <c r="AD32">
        <v>2.7065506398195223</v>
      </c>
      <c r="AE32">
        <v>0.38966686785803678</v>
      </c>
      <c r="AF32">
        <v>634.43058791619239</v>
      </c>
      <c r="AG32">
        <v>10.075286601519318</v>
      </c>
      <c r="AH32">
        <v>18.284729079835312</v>
      </c>
      <c r="AI32">
        <v>14.487360755278603</v>
      </c>
      <c r="AJ32">
        <v>1.16854389183248</v>
      </c>
      <c r="AK32">
        <v>0.32964162901336552</v>
      </c>
      <c r="AL32">
        <v>5.5026865212180711</v>
      </c>
      <c r="AM32">
        <v>0.24189300810088743</v>
      </c>
      <c r="AN32">
        <v>8.3651166260370893</v>
      </c>
      <c r="AO32">
        <v>17.522795491643276</v>
      </c>
      <c r="AP32">
        <v>16.827317599053487</v>
      </c>
      <c r="AQ32">
        <v>222.22160976847516</v>
      </c>
      <c r="AR32">
        <v>0.48056403998120795</v>
      </c>
      <c r="AS32">
        <v>478.42096359484736</v>
      </c>
      <c r="AT32">
        <v>90.737813142866912</v>
      </c>
      <c r="AU32">
        <v>0.19707509673047285</v>
      </c>
      <c r="AV32">
        <v>2.1897875654776309</v>
      </c>
      <c r="AW32">
        <v>5.9023065710049505E-2</v>
      </c>
      <c r="AX32">
        <v>90.531150569207142</v>
      </c>
      <c r="AY32">
        <v>4.1876324917816232</v>
      </c>
      <c r="AZ32">
        <v>59.247696163170367</v>
      </c>
      <c r="BA32">
        <v>1.7398330438870668</v>
      </c>
      <c r="BB32">
        <v>0</v>
      </c>
      <c r="BC32">
        <v>27.428394590886555</v>
      </c>
      <c r="BD32">
        <v>25.899584165754845</v>
      </c>
      <c r="BE32">
        <v>69.98775577139304</v>
      </c>
      <c r="BF32">
        <f t="shared" si="0"/>
        <v>2181.8116703016663</v>
      </c>
      <c r="BG32">
        <v>546.58526869871537</v>
      </c>
      <c r="BH32">
        <v>0</v>
      </c>
      <c r="BI32">
        <v>0</v>
      </c>
      <c r="BJ32">
        <v>2772.1043991935849</v>
      </c>
      <c r="BK32">
        <v>15150.040419505642</v>
      </c>
      <c r="BL32">
        <v>105.45824230039253</v>
      </c>
      <c r="BM32">
        <v>18574.188329698332</v>
      </c>
      <c r="BN32">
        <v>20756</v>
      </c>
    </row>
    <row r="33" spans="1:66" x14ac:dyDescent="0.15">
      <c r="A33" t="s">
        <v>90</v>
      </c>
      <c r="B33">
        <v>25.408794238684614</v>
      </c>
      <c r="C33">
        <v>18.61867461498359</v>
      </c>
      <c r="D33">
        <v>846.09894320883291</v>
      </c>
      <c r="E33">
        <v>22.606327078989295</v>
      </c>
      <c r="F33">
        <v>90.94285780293967</v>
      </c>
      <c r="G33">
        <v>526.81301079258731</v>
      </c>
      <c r="H33">
        <v>11.504528817763607</v>
      </c>
      <c r="I33">
        <v>16.187360889279361</v>
      </c>
      <c r="J33">
        <v>3.0961600088063528</v>
      </c>
      <c r="K33">
        <v>67.780510796472484</v>
      </c>
      <c r="L33">
        <v>22.766192227176028</v>
      </c>
      <c r="M33">
        <v>29.892881914265857</v>
      </c>
      <c r="N33">
        <v>5.1878833329794425</v>
      </c>
      <c r="O33">
        <v>354.70999705942245</v>
      </c>
      <c r="P33">
        <v>11.580030617650543</v>
      </c>
      <c r="Q33">
        <v>93.330948944786797</v>
      </c>
      <c r="R33">
        <v>6.8739301458807152</v>
      </c>
      <c r="S33">
        <v>190.74364181969767</v>
      </c>
      <c r="T33">
        <v>7.38196068203679</v>
      </c>
      <c r="U33">
        <v>9.6528293845306337</v>
      </c>
      <c r="V33">
        <v>9.9094827987818466</v>
      </c>
      <c r="W33">
        <v>49.093033740654292</v>
      </c>
      <c r="X33">
        <v>223.18925726228196</v>
      </c>
      <c r="Y33">
        <v>163.46488124242939</v>
      </c>
      <c r="Z33">
        <v>79.769170917141409</v>
      </c>
      <c r="AA33">
        <v>56.231025307752255</v>
      </c>
      <c r="AB33">
        <v>62.279733092012506</v>
      </c>
      <c r="AC33">
        <v>51.238651148750058</v>
      </c>
      <c r="AD33">
        <v>2420.3076710576765</v>
      </c>
      <c r="AE33">
        <v>477.97791813914239</v>
      </c>
      <c r="AF33">
        <v>692.99022511180192</v>
      </c>
      <c r="AG33">
        <v>3306.7837883819452</v>
      </c>
      <c r="AH33">
        <v>2917.214264595877</v>
      </c>
      <c r="AI33">
        <v>298.29980131922872</v>
      </c>
      <c r="AJ33">
        <v>3103.5883381611025</v>
      </c>
      <c r="AK33">
        <v>466.900399744808</v>
      </c>
      <c r="AL33">
        <v>242.29926304060905</v>
      </c>
      <c r="AM33">
        <v>237.11551945097571</v>
      </c>
      <c r="AN33">
        <v>338.24727399334841</v>
      </c>
      <c r="AO33">
        <v>3258.8215776262587</v>
      </c>
      <c r="AP33">
        <v>2501.6610973232514</v>
      </c>
      <c r="AQ33">
        <v>468.7480744953084</v>
      </c>
      <c r="AR33">
        <v>1195.2462108771533</v>
      </c>
      <c r="AS33">
        <v>1548.4451014477149</v>
      </c>
      <c r="AT33">
        <v>94.586551771254364</v>
      </c>
      <c r="AU33">
        <v>86.402641544327949</v>
      </c>
      <c r="AV33">
        <v>554.37567035196298</v>
      </c>
      <c r="AW33">
        <v>5.7436475036469323</v>
      </c>
      <c r="AX33">
        <v>236.20513064243772</v>
      </c>
      <c r="AY33">
        <v>2.3954018638779271</v>
      </c>
      <c r="AZ33">
        <v>228.03084137654713</v>
      </c>
      <c r="BA33">
        <v>1147.4297307697441</v>
      </c>
      <c r="BB33">
        <v>0</v>
      </c>
      <c r="BC33">
        <v>20.279782202010061</v>
      </c>
      <c r="BD33">
        <v>86.838916957393977</v>
      </c>
      <c r="BE33">
        <v>177.06263610715035</v>
      </c>
      <c r="BF33">
        <f t="shared" si="0"/>
        <v>29170.350175744137</v>
      </c>
      <c r="BG33">
        <v>4542.3992624276198</v>
      </c>
      <c r="BH33">
        <v>0</v>
      </c>
      <c r="BI33">
        <v>0</v>
      </c>
      <c r="BJ33">
        <v>1837.2345773939562</v>
      </c>
      <c r="BK33">
        <v>8708.1239467694704</v>
      </c>
      <c r="BL33">
        <v>394.89203766483115</v>
      </c>
      <c r="BM33">
        <v>15482.649824255877</v>
      </c>
      <c r="BN33">
        <v>44653</v>
      </c>
    </row>
    <row r="34" spans="1:66" x14ac:dyDescent="0.15">
      <c r="A34" t="s">
        <v>91</v>
      </c>
      <c r="B34">
        <v>2.3675414605664526</v>
      </c>
      <c r="C34">
        <v>0.60972749682286242</v>
      </c>
      <c r="D34">
        <v>22.256993602902114</v>
      </c>
      <c r="E34">
        <v>2.4214372336540078</v>
      </c>
      <c r="F34">
        <v>80.296265405802799</v>
      </c>
      <c r="G34">
        <v>20.760364966174674</v>
      </c>
      <c r="H34">
        <v>0.37326634048282603</v>
      </c>
      <c r="I34">
        <v>1.141992175685026</v>
      </c>
      <c r="J34">
        <v>0.56411090587590729</v>
      </c>
      <c r="K34">
        <v>1.72536261369745</v>
      </c>
      <c r="L34">
        <v>0.9465862446042852</v>
      </c>
      <c r="M34">
        <v>2.6601663440940038</v>
      </c>
      <c r="N34">
        <v>0.60089757659904974</v>
      </c>
      <c r="O34">
        <v>7.9826966977522344</v>
      </c>
      <c r="P34">
        <v>1.1135502887048854</v>
      </c>
      <c r="Q34">
        <v>4.6551245235368661</v>
      </c>
      <c r="R34">
        <v>1.0796285670034411</v>
      </c>
      <c r="S34">
        <v>3.9870032762647534</v>
      </c>
      <c r="T34">
        <v>0.59142213087626982</v>
      </c>
      <c r="U34">
        <v>10.303599595676133</v>
      </c>
      <c r="V34">
        <v>0.57747379970351054</v>
      </c>
      <c r="W34">
        <v>1.1894042030332581</v>
      </c>
      <c r="X34">
        <v>6.4754907404778912</v>
      </c>
      <c r="Y34">
        <v>3.8012854823894533</v>
      </c>
      <c r="Z34">
        <v>18.6002692812291</v>
      </c>
      <c r="AA34">
        <v>5.9109732351191102</v>
      </c>
      <c r="AB34">
        <v>3.1770030017018502</v>
      </c>
      <c r="AC34">
        <v>4.939032733432839</v>
      </c>
      <c r="AD34">
        <v>193.72200498611261</v>
      </c>
      <c r="AE34">
        <v>10.826561986838586</v>
      </c>
      <c r="AF34">
        <v>4077.0076258968484</v>
      </c>
      <c r="AG34">
        <v>196.56078323047385</v>
      </c>
      <c r="AH34">
        <v>3252.8068796215716</v>
      </c>
      <c r="AI34">
        <v>26.49626432860066</v>
      </c>
      <c r="AJ34">
        <v>205.6619858572563</v>
      </c>
      <c r="AK34">
        <v>52.43996963434909</v>
      </c>
      <c r="AL34">
        <v>360.91958411265824</v>
      </c>
      <c r="AM34">
        <v>11.99699366833616</v>
      </c>
      <c r="AN34">
        <v>46.545345412770189</v>
      </c>
      <c r="AO34">
        <v>58.852242332409006</v>
      </c>
      <c r="AP34">
        <v>56.800495587326246</v>
      </c>
      <c r="AQ34">
        <v>48.263859743798271</v>
      </c>
      <c r="AR34">
        <v>161.17469410637079</v>
      </c>
      <c r="AS34">
        <v>1071.7716138600799</v>
      </c>
      <c r="AT34">
        <v>3.7062703665266805</v>
      </c>
      <c r="AU34">
        <v>30.298884049345332</v>
      </c>
      <c r="AV34">
        <v>374.23334079982862</v>
      </c>
      <c r="AW34">
        <v>0.308992542045261</v>
      </c>
      <c r="AX34">
        <v>431.65125675991311</v>
      </c>
      <c r="AY34">
        <v>1.7176975894794007</v>
      </c>
      <c r="AZ34">
        <v>4.6805872182088208</v>
      </c>
      <c r="BA34">
        <v>90.520485432309044</v>
      </c>
      <c r="BB34">
        <v>0</v>
      </c>
      <c r="BC34">
        <v>3.1779446782543208</v>
      </c>
      <c r="BD34">
        <v>2.0556521996295647</v>
      </c>
      <c r="BE34">
        <v>9.711749624522815</v>
      </c>
      <c r="BF34">
        <f t="shared" si="0"/>
        <v>10995.018435549726</v>
      </c>
      <c r="BG34">
        <v>3149.5351006822143</v>
      </c>
      <c r="BH34">
        <v>0</v>
      </c>
      <c r="BI34">
        <v>0</v>
      </c>
      <c r="BJ34">
        <v>6374.2292133615865</v>
      </c>
      <c r="BK34">
        <v>8699.2220699263671</v>
      </c>
      <c r="BL34">
        <v>-430.00481951989184</v>
      </c>
      <c r="BM34">
        <v>17792.981564450274</v>
      </c>
      <c r="BN34">
        <v>28788</v>
      </c>
    </row>
    <row r="35" spans="1:66" x14ac:dyDescent="0.15">
      <c r="A35" t="s">
        <v>92</v>
      </c>
      <c r="B35">
        <v>0.60991816600133242</v>
      </c>
      <c r="C35">
        <v>8.7615997943248591E-2</v>
      </c>
      <c r="D35">
        <v>35.750449767844792</v>
      </c>
      <c r="E35">
        <v>0.63768417584882531</v>
      </c>
      <c r="F35">
        <v>0.84626422896306763</v>
      </c>
      <c r="G35">
        <v>5.075973063842719</v>
      </c>
      <c r="H35">
        <v>0.28392724460317881</v>
      </c>
      <c r="I35">
        <v>0.44378142402768916</v>
      </c>
      <c r="J35">
        <v>0.2090957058263232</v>
      </c>
      <c r="K35">
        <v>0.5645847095912524</v>
      </c>
      <c r="L35">
        <v>0.26549341628785694</v>
      </c>
      <c r="M35">
        <v>3.4351710673900127</v>
      </c>
      <c r="N35">
        <v>3.0549349053865198</v>
      </c>
      <c r="O35">
        <v>8.7252399600346848</v>
      </c>
      <c r="P35">
        <v>0.32076287427261008</v>
      </c>
      <c r="Q35">
        <v>1.1524128954244817</v>
      </c>
      <c r="R35">
        <v>0.9347398077957384</v>
      </c>
      <c r="S35">
        <v>3.0809328905390467</v>
      </c>
      <c r="T35">
        <v>4.7671267827380754</v>
      </c>
      <c r="U35">
        <v>0.72339664174381546</v>
      </c>
      <c r="V35">
        <v>9.9876971679357407</v>
      </c>
      <c r="W35">
        <v>0.32475805607916236</v>
      </c>
      <c r="X35">
        <v>11.946241753896274</v>
      </c>
      <c r="Y35">
        <v>0.6433532902276623</v>
      </c>
      <c r="Z35">
        <v>0.78556701314467381</v>
      </c>
      <c r="AA35">
        <v>1.0945319354657832</v>
      </c>
      <c r="AB35">
        <v>0.56499082573161863</v>
      </c>
      <c r="AC35">
        <v>1.5262629392506564</v>
      </c>
      <c r="AD35">
        <v>326.96498346254657</v>
      </c>
      <c r="AE35">
        <v>168.22176529180234</v>
      </c>
      <c r="AF35">
        <v>3.6673574770968469</v>
      </c>
      <c r="AG35">
        <v>69.255641302744309</v>
      </c>
      <c r="AH35">
        <v>11.703735377838848</v>
      </c>
      <c r="AI35">
        <v>556.10065389054989</v>
      </c>
      <c r="AJ35">
        <v>124.10205340291256</v>
      </c>
      <c r="AK35">
        <v>20.291557525920446</v>
      </c>
      <c r="AL35">
        <v>36.871380283424926</v>
      </c>
      <c r="AM35">
        <v>0.84651446866975366</v>
      </c>
      <c r="AN35">
        <v>3.8678875987059738</v>
      </c>
      <c r="AO35">
        <v>5.526139520409088</v>
      </c>
      <c r="AP35">
        <v>173.16720239586155</v>
      </c>
      <c r="AQ35">
        <v>103.80011751584109</v>
      </c>
      <c r="AR35">
        <v>15.533792775583157</v>
      </c>
      <c r="AS35">
        <v>5.3330381212528373</v>
      </c>
      <c r="AT35">
        <v>0.91597135672218766</v>
      </c>
      <c r="AU35">
        <v>1.0990471983129322</v>
      </c>
      <c r="AV35">
        <v>188.0659819596859</v>
      </c>
      <c r="AW35">
        <v>0.45543648238593437</v>
      </c>
      <c r="AX35">
        <v>237.08093610814035</v>
      </c>
      <c r="AY35">
        <v>0.71298562189529746</v>
      </c>
      <c r="AZ35">
        <v>165.05664553657428</v>
      </c>
      <c r="BA35">
        <v>148.97502638215428</v>
      </c>
      <c r="BB35">
        <v>0</v>
      </c>
      <c r="BC35">
        <v>41.584150916497173</v>
      </c>
      <c r="BD35">
        <v>180.53238972432069</v>
      </c>
      <c r="BE35">
        <v>47.489181983887491</v>
      </c>
      <c r="BF35">
        <f t="shared" si="0"/>
        <v>2735.0644823895732</v>
      </c>
      <c r="BG35">
        <v>989.41331872214789</v>
      </c>
      <c r="BH35">
        <v>0</v>
      </c>
      <c r="BI35">
        <v>0</v>
      </c>
      <c r="BJ35">
        <v>5055.3026999205867</v>
      </c>
      <c r="BK35">
        <v>6599.7380220808163</v>
      </c>
      <c r="BL35">
        <v>-111.51852311312575</v>
      </c>
      <c r="BM35">
        <v>12532.935517610427</v>
      </c>
      <c r="BN35">
        <v>15268</v>
      </c>
    </row>
    <row r="36" spans="1:66" x14ac:dyDescent="0.15">
      <c r="A36" t="s">
        <v>93</v>
      </c>
      <c r="B36">
        <v>0.68482049318777816</v>
      </c>
      <c r="C36">
        <v>6.9553417083913674E-2</v>
      </c>
      <c r="D36">
        <v>0.15565357417579417</v>
      </c>
      <c r="E36">
        <v>9.8393539097822835E-2</v>
      </c>
      <c r="F36">
        <v>8.3645188945009608E-2</v>
      </c>
      <c r="G36">
        <v>0.61149779238287916</v>
      </c>
      <c r="H36">
        <v>5.742091768125554E-3</v>
      </c>
      <c r="I36">
        <v>3.1034722813493437E-2</v>
      </c>
      <c r="J36">
        <v>1.706663560184226E-2</v>
      </c>
      <c r="K36">
        <v>6.1408383442392075E-3</v>
      </c>
      <c r="L36">
        <v>2.7102726217985398E-2</v>
      </c>
      <c r="M36">
        <v>6.2197614169309121E-2</v>
      </c>
      <c r="N36">
        <v>1.6212178653027289E-2</v>
      </c>
      <c r="O36">
        <v>8.7559955329452405E-2</v>
      </c>
      <c r="P36">
        <v>2.7558436590686717E-2</v>
      </c>
      <c r="Q36">
        <v>0.11528928330990212</v>
      </c>
      <c r="R36">
        <v>5.6281641749502242E-3</v>
      </c>
      <c r="S36">
        <v>4.3716640709044657E-2</v>
      </c>
      <c r="T36">
        <v>1.5261024322102227E-2</v>
      </c>
      <c r="U36">
        <v>6.0981154967984594E-3</v>
      </c>
      <c r="V36">
        <v>2.2243573296968643E-2</v>
      </c>
      <c r="W36">
        <v>2.799990601424112E-2</v>
      </c>
      <c r="X36">
        <v>0.44369544568401553</v>
      </c>
      <c r="Y36">
        <v>0.12965910635958525</v>
      </c>
      <c r="Z36">
        <v>0.10442044984888672</v>
      </c>
      <c r="AA36">
        <v>8.9757545390954971E-2</v>
      </c>
      <c r="AB36">
        <v>3.4840045497638382E-2</v>
      </c>
      <c r="AC36">
        <v>3.4338623015577996E-2</v>
      </c>
      <c r="AD36">
        <v>398.96364616747792</v>
      </c>
      <c r="AE36">
        <v>3.3481176804844703E-3</v>
      </c>
      <c r="AF36">
        <v>8.1645477540604715E-3</v>
      </c>
      <c r="AG36">
        <v>1.1580441103376322</v>
      </c>
      <c r="AH36">
        <v>1.0900304621227543E-2</v>
      </c>
      <c r="AI36">
        <v>4.6268759868260977E-2</v>
      </c>
      <c r="AJ36">
        <v>2599.7079193529212</v>
      </c>
      <c r="AK36">
        <v>20.159274813200824</v>
      </c>
      <c r="AL36">
        <v>46.12090716138534</v>
      </c>
      <c r="AM36">
        <v>8.3061310029986041E-2</v>
      </c>
      <c r="AN36">
        <v>4.6851144152325379E-2</v>
      </c>
      <c r="AO36">
        <v>0.62482275298144541</v>
      </c>
      <c r="AP36">
        <v>0.52508458613997566</v>
      </c>
      <c r="AQ36">
        <v>18.540366365221736</v>
      </c>
      <c r="AR36">
        <v>24.101000397197222</v>
      </c>
      <c r="AS36">
        <v>0.47720826146921191</v>
      </c>
      <c r="AT36">
        <v>4.8872653570742802E-2</v>
      </c>
      <c r="AU36">
        <v>0.68981159318355001</v>
      </c>
      <c r="AV36">
        <v>244.74067562756127</v>
      </c>
      <c r="AW36">
        <v>4.2204900108067697E-2</v>
      </c>
      <c r="AX36">
        <v>2.6145488240754711</v>
      </c>
      <c r="AY36">
        <v>1.61634772817499E-2</v>
      </c>
      <c r="AZ36">
        <v>2.5010095963903189E-2</v>
      </c>
      <c r="BA36">
        <v>7.43316921129962E-2</v>
      </c>
      <c r="BB36">
        <v>0</v>
      </c>
      <c r="BC36">
        <v>5.149448284473454E-2</v>
      </c>
      <c r="BD36">
        <v>4.2440228449214155E-2</v>
      </c>
      <c r="BE36">
        <v>0.46145038246799663</v>
      </c>
      <c r="BF36">
        <f t="shared" si="0"/>
        <v>3362.4409992375404</v>
      </c>
      <c r="BG36">
        <v>5571.4834470002725</v>
      </c>
      <c r="BH36">
        <v>0</v>
      </c>
      <c r="BI36">
        <v>0</v>
      </c>
      <c r="BJ36">
        <v>48185.698172671073</v>
      </c>
      <c r="BK36">
        <v>29454.117550227496</v>
      </c>
      <c r="BL36">
        <v>1845.2598308636093</v>
      </c>
      <c r="BM36">
        <v>85056.559000762441</v>
      </c>
      <c r="BN36">
        <v>88419</v>
      </c>
    </row>
    <row r="37" spans="1:66" x14ac:dyDescent="0.15">
      <c r="A37" t="s">
        <v>94</v>
      </c>
      <c r="B37">
        <v>4.3555113494877784E-2</v>
      </c>
      <c r="C37">
        <v>7.2452595695215796E-3</v>
      </c>
      <c r="D37">
        <v>5.0759155286790296</v>
      </c>
      <c r="E37">
        <v>1.2414158589477258</v>
      </c>
      <c r="F37">
        <v>2.3341971745463086</v>
      </c>
      <c r="G37">
        <v>3.8741340262216695</v>
      </c>
      <c r="H37">
        <v>7.9552377536541513E-2</v>
      </c>
      <c r="I37">
        <v>0.63108032533351432</v>
      </c>
      <c r="J37">
        <v>0.25738207364673005</v>
      </c>
      <c r="K37">
        <v>0.25908501466189121</v>
      </c>
      <c r="L37">
        <v>0.26825934552003089</v>
      </c>
      <c r="M37">
        <v>1.1976532520569294</v>
      </c>
      <c r="N37">
        <v>0.28033403030560899</v>
      </c>
      <c r="O37">
        <v>1.006113320191008</v>
      </c>
      <c r="P37">
        <v>0.54118504323620598</v>
      </c>
      <c r="Q37">
        <v>1.8763292292887039</v>
      </c>
      <c r="R37">
        <v>0.38962362867486156</v>
      </c>
      <c r="S37">
        <v>0.24226961280835937</v>
      </c>
      <c r="T37">
        <v>0.11569972065359366</v>
      </c>
      <c r="U37">
        <v>0.32308447434106657</v>
      </c>
      <c r="V37">
        <v>8.8535074662524416E-2</v>
      </c>
      <c r="W37">
        <v>0.11458367774332354</v>
      </c>
      <c r="X37">
        <v>1.0337911231767449</v>
      </c>
      <c r="Y37">
        <v>0.49602576263742959</v>
      </c>
      <c r="Z37">
        <v>1.0646903140229935</v>
      </c>
      <c r="AA37">
        <v>2.2310683655369803</v>
      </c>
      <c r="AB37">
        <v>0.83573608001537292</v>
      </c>
      <c r="AC37">
        <v>1.395242615213711</v>
      </c>
      <c r="AD37">
        <v>8.7837587881795223</v>
      </c>
      <c r="AE37">
        <v>1.6592728515470319</v>
      </c>
      <c r="AF37">
        <v>0.14552745936918809</v>
      </c>
      <c r="AG37">
        <v>1.6328925770792808</v>
      </c>
      <c r="AH37">
        <v>7.4602922924505946E-2</v>
      </c>
      <c r="AI37">
        <v>0.14517094821508941</v>
      </c>
      <c r="AJ37">
        <v>24.573976572187973</v>
      </c>
      <c r="AK37">
        <v>842.53483189050485</v>
      </c>
      <c r="AL37">
        <v>331.47249585531927</v>
      </c>
      <c r="AM37">
        <v>290.21380937972407</v>
      </c>
      <c r="AN37">
        <v>0.45215559513698267</v>
      </c>
      <c r="AO37">
        <v>0.41420590490991754</v>
      </c>
      <c r="AP37">
        <v>9.5536618002411728</v>
      </c>
      <c r="AQ37">
        <v>25.269420971138974</v>
      </c>
      <c r="AR37">
        <v>523.5415178417577</v>
      </c>
      <c r="AS37">
        <v>1.7394545810106807</v>
      </c>
      <c r="AT37">
        <v>0.23948272453786304</v>
      </c>
      <c r="AU37">
        <v>0.50464270873201178</v>
      </c>
      <c r="AV37">
        <v>6.1887746871898592</v>
      </c>
      <c r="AW37">
        <v>0.224015322843482</v>
      </c>
      <c r="AX37">
        <v>1.1722771673321111</v>
      </c>
      <c r="AY37">
        <v>1.2719606241409347</v>
      </c>
      <c r="AZ37">
        <v>0.34808084214045371</v>
      </c>
      <c r="BA37">
        <v>0.31059384185132072</v>
      </c>
      <c r="BB37">
        <v>0</v>
      </c>
      <c r="BC37">
        <v>0.24390305470623896</v>
      </c>
      <c r="BD37">
        <v>0.13121138455510406</v>
      </c>
      <c r="BE37">
        <v>10.852791282260323</v>
      </c>
      <c r="BF37">
        <f t="shared" si="0"/>
        <v>2110.9982770022589</v>
      </c>
      <c r="BG37">
        <v>2573.8428734851886</v>
      </c>
      <c r="BH37">
        <v>0</v>
      </c>
      <c r="BI37">
        <v>0</v>
      </c>
      <c r="BJ37">
        <v>621.87582452126139</v>
      </c>
      <c r="BK37">
        <v>16570.92204812885</v>
      </c>
      <c r="BL37">
        <v>285.36097686244284</v>
      </c>
      <c r="BM37">
        <v>20052.001722997742</v>
      </c>
      <c r="BN37">
        <v>22163</v>
      </c>
    </row>
    <row r="38" spans="1:66" x14ac:dyDescent="0.15">
      <c r="A38" t="s">
        <v>95</v>
      </c>
      <c r="B38">
        <v>205.88556090187151</v>
      </c>
      <c r="C38">
        <v>32.082926802262662</v>
      </c>
      <c r="D38">
        <v>70.641161020092511</v>
      </c>
      <c r="E38">
        <v>32.700179596961625</v>
      </c>
      <c r="F38">
        <v>41.063978520336462</v>
      </c>
      <c r="G38">
        <v>226.24425627563136</v>
      </c>
      <c r="H38">
        <v>2.3808107965676713</v>
      </c>
      <c r="I38">
        <v>10.017559301794675</v>
      </c>
      <c r="J38">
        <v>3.9147354519870214</v>
      </c>
      <c r="K38">
        <v>7.7605358591350733</v>
      </c>
      <c r="L38">
        <v>10.603495430630382</v>
      </c>
      <c r="M38">
        <v>26.509867093977316</v>
      </c>
      <c r="N38">
        <v>5.8399025281605246</v>
      </c>
      <c r="O38">
        <v>37.798612081259314</v>
      </c>
      <c r="P38">
        <v>10.775447484035862</v>
      </c>
      <c r="Q38">
        <v>78.892291456697862</v>
      </c>
      <c r="R38">
        <v>3.151021014857712</v>
      </c>
      <c r="S38">
        <v>21.808932097062968</v>
      </c>
      <c r="T38">
        <v>10.260244464138694</v>
      </c>
      <c r="U38">
        <v>3.8033402187659164</v>
      </c>
      <c r="V38">
        <v>10.14942438665085</v>
      </c>
      <c r="W38">
        <v>11.785173213264477</v>
      </c>
      <c r="X38">
        <v>144.82539327598548</v>
      </c>
      <c r="Y38">
        <v>48.810216353828267</v>
      </c>
      <c r="Z38">
        <v>56.17555112120835</v>
      </c>
      <c r="AA38">
        <v>137.22251116131633</v>
      </c>
      <c r="AB38">
        <v>67.608260639152675</v>
      </c>
      <c r="AC38">
        <v>84.015200161426051</v>
      </c>
      <c r="AD38">
        <v>1257.6098656497047</v>
      </c>
      <c r="AE38">
        <v>26.737367437187853</v>
      </c>
      <c r="AF38">
        <v>24.268988839064182</v>
      </c>
      <c r="AG38">
        <v>454.46424187031602</v>
      </c>
      <c r="AH38">
        <v>94.218345634691389</v>
      </c>
      <c r="AI38">
        <v>29.032072786109524</v>
      </c>
      <c r="AJ38">
        <v>18969.738998429533</v>
      </c>
      <c r="AK38">
        <v>5813.1367860052869</v>
      </c>
      <c r="AL38">
        <v>13295.643362112045</v>
      </c>
      <c r="AM38">
        <v>82.154782806229449</v>
      </c>
      <c r="AN38">
        <v>42.417021438218342</v>
      </c>
      <c r="AO38">
        <v>269.22688844912994</v>
      </c>
      <c r="AP38">
        <v>377.36407694670248</v>
      </c>
      <c r="AQ38">
        <v>5296.3185114483158</v>
      </c>
      <c r="AR38">
        <v>6955.1155683937332</v>
      </c>
      <c r="AS38">
        <v>200.27659672778765</v>
      </c>
      <c r="AT38">
        <v>11.967156501978966</v>
      </c>
      <c r="AU38">
        <v>196.97217000981527</v>
      </c>
      <c r="AV38">
        <v>2633.4245316151814</v>
      </c>
      <c r="AW38">
        <v>6.2992999787407591</v>
      </c>
      <c r="AX38">
        <v>751.12809944129742</v>
      </c>
      <c r="AY38">
        <v>1.9400823297508007</v>
      </c>
      <c r="AZ38">
        <v>18.227248117801096</v>
      </c>
      <c r="BA38">
        <v>48.083297150571028</v>
      </c>
      <c r="BB38">
        <v>0</v>
      </c>
      <c r="BC38">
        <v>12.294291448049865</v>
      </c>
      <c r="BD38">
        <v>13.261180921904963</v>
      </c>
      <c r="BE38">
        <v>111.50119818533771</v>
      </c>
      <c r="BF38">
        <f t="shared" si="0"/>
        <v>58395.548619383539</v>
      </c>
      <c r="BG38">
        <v>6584.0878436137073</v>
      </c>
      <c r="BH38">
        <v>0</v>
      </c>
      <c r="BI38">
        <v>0</v>
      </c>
      <c r="BJ38">
        <v>1063.7813078410754</v>
      </c>
      <c r="BK38">
        <v>1076.2495990019952</v>
      </c>
      <c r="BL38">
        <v>-1378.6673698403176</v>
      </c>
      <c r="BM38">
        <v>7345.4513806164605</v>
      </c>
      <c r="BN38">
        <v>65741</v>
      </c>
    </row>
    <row r="39" spans="1:66" x14ac:dyDescent="0.15">
      <c r="A39" t="s">
        <v>96</v>
      </c>
      <c r="B39">
        <v>0.18043390674239734</v>
      </c>
      <c r="C39">
        <v>4.694396894105398E-2</v>
      </c>
      <c r="D39">
        <v>3.2487836984170482</v>
      </c>
      <c r="E39">
        <v>0.31271720636917644</v>
      </c>
      <c r="F39">
        <v>28.831849741927098</v>
      </c>
      <c r="G39">
        <v>1.8445121491310954</v>
      </c>
      <c r="H39">
        <v>4.0106888824587669E-2</v>
      </c>
      <c r="I39">
        <v>0.13671244163390897</v>
      </c>
      <c r="J39">
        <v>0.1648596568372046</v>
      </c>
      <c r="K39">
        <v>0.12210281752183319</v>
      </c>
      <c r="L39">
        <v>0.10587908848923135</v>
      </c>
      <c r="M39">
        <v>0.41564434730171468</v>
      </c>
      <c r="N39">
        <v>0.12119493438566442</v>
      </c>
      <c r="O39">
        <v>0.38709289083595816</v>
      </c>
      <c r="P39">
        <v>0.16061399219276137</v>
      </c>
      <c r="Q39">
        <v>0.56914981834165668</v>
      </c>
      <c r="R39">
        <v>9.7612718109152813E-2</v>
      </c>
      <c r="S39">
        <v>0.1515027054988419</v>
      </c>
      <c r="T39">
        <v>0.12418798768201192</v>
      </c>
      <c r="U39">
        <v>8.2211660344878423E-2</v>
      </c>
      <c r="V39">
        <v>0.10705081001107314</v>
      </c>
      <c r="W39">
        <v>7.7212371491411441E-2</v>
      </c>
      <c r="X39">
        <v>0.36914630400972126</v>
      </c>
      <c r="Y39">
        <v>0.11088090970857442</v>
      </c>
      <c r="Z39">
        <v>0.29429684877524775</v>
      </c>
      <c r="AA39">
        <v>1.0360220178149513</v>
      </c>
      <c r="AB39">
        <v>0.46592286637928049</v>
      </c>
      <c r="AC39">
        <v>1.5980133055529897</v>
      </c>
      <c r="AD39">
        <v>5.0843105464090979</v>
      </c>
      <c r="AE39">
        <v>0.37481335835450386</v>
      </c>
      <c r="AF39">
        <v>0.10200833948145488</v>
      </c>
      <c r="AG39">
        <v>4.069945332300426</v>
      </c>
      <c r="AH39">
        <v>0.22456134112459636</v>
      </c>
      <c r="AI39">
        <v>0.68384251236198257</v>
      </c>
      <c r="AJ39">
        <v>1.2676887088372362</v>
      </c>
      <c r="AK39">
        <v>0.24404950070094969</v>
      </c>
      <c r="AL39">
        <v>65.709937335760628</v>
      </c>
      <c r="AM39">
        <v>7379.783194239455</v>
      </c>
      <c r="AN39">
        <v>0.45761005801364346</v>
      </c>
      <c r="AO39">
        <v>0.18352639850933022</v>
      </c>
      <c r="AP39">
        <v>119.67502562307989</v>
      </c>
      <c r="AQ39">
        <v>583.27391276398089</v>
      </c>
      <c r="AR39">
        <v>1031.3408356472341</v>
      </c>
      <c r="AS39">
        <v>1.5016173519393854</v>
      </c>
      <c r="AT39">
        <v>0.73463675305404985</v>
      </c>
      <c r="AU39">
        <v>0.81286630293566187</v>
      </c>
      <c r="AV39">
        <v>102.50044143559556</v>
      </c>
      <c r="AW39">
        <v>0.35570391801099199</v>
      </c>
      <c r="AX39">
        <v>0.8819859858092628</v>
      </c>
      <c r="AY39">
        <v>0.5030475472379865</v>
      </c>
      <c r="AZ39">
        <v>0.3818662618276964</v>
      </c>
      <c r="BA39">
        <v>0.78711229845573327</v>
      </c>
      <c r="BB39">
        <v>0</v>
      </c>
      <c r="BC39">
        <v>1.2229095686653613</v>
      </c>
      <c r="BD39">
        <v>0.39590557079675076</v>
      </c>
      <c r="BE39">
        <v>243.6829823779382</v>
      </c>
      <c r="BF39">
        <f t="shared" si="0"/>
        <v>9587.4389951311405</v>
      </c>
      <c r="BG39">
        <v>9666.8093280930789</v>
      </c>
      <c r="BH39">
        <v>0</v>
      </c>
      <c r="BI39">
        <v>0</v>
      </c>
      <c r="BJ39">
        <v>6503.5938460283878</v>
      </c>
      <c r="BK39">
        <v>6727.4490538820528</v>
      </c>
      <c r="BL39">
        <v>1199.7087768653391</v>
      </c>
      <c r="BM39">
        <v>24097.561004868854</v>
      </c>
      <c r="BN39">
        <v>33685</v>
      </c>
    </row>
    <row r="40" spans="1:66" x14ac:dyDescent="0.15">
      <c r="A40" t="s">
        <v>97</v>
      </c>
      <c r="B40">
        <v>1.8095257180658879</v>
      </c>
      <c r="C40">
        <v>38.26380025367019</v>
      </c>
      <c r="D40">
        <v>2.4985590047340684</v>
      </c>
      <c r="E40">
        <v>0.28173867131239794</v>
      </c>
      <c r="F40">
        <v>1.5024270805579887</v>
      </c>
      <c r="G40">
        <v>105.53847334157599</v>
      </c>
      <c r="H40">
        <v>0.41179054183259689</v>
      </c>
      <c r="I40">
        <v>2.2920653363379784</v>
      </c>
      <c r="J40">
        <v>285.93976703220261</v>
      </c>
      <c r="K40">
        <v>43.86930105985715</v>
      </c>
      <c r="L40">
        <v>1.9210359405176596</v>
      </c>
      <c r="M40">
        <v>154.41003410832096</v>
      </c>
      <c r="N40">
        <v>1.721288523580434</v>
      </c>
      <c r="O40">
        <v>0.3149092269937715</v>
      </c>
      <c r="P40">
        <v>0.4528378120156159</v>
      </c>
      <c r="Q40">
        <v>11.533689018333538</v>
      </c>
      <c r="R40">
        <v>0.40355428252781478</v>
      </c>
      <c r="S40">
        <v>1.8111668958741134</v>
      </c>
      <c r="T40">
        <v>1.4358708000743394</v>
      </c>
      <c r="U40">
        <v>1.6229004702874377</v>
      </c>
      <c r="V40">
        <v>0.34856109655021966</v>
      </c>
      <c r="W40">
        <v>0.63748503624666131</v>
      </c>
      <c r="X40">
        <v>69.035707548228302</v>
      </c>
      <c r="Y40">
        <v>0.53444188361742373</v>
      </c>
      <c r="Z40">
        <v>24.566313112247613</v>
      </c>
      <c r="AA40">
        <v>588.86491842654527</v>
      </c>
      <c r="AB40">
        <v>155.50317986824712</v>
      </c>
      <c r="AC40">
        <v>72.703778807196613</v>
      </c>
      <c r="AD40">
        <v>28.266794531668712</v>
      </c>
      <c r="AE40">
        <v>1.2953391377454133</v>
      </c>
      <c r="AF40">
        <v>0.33796972287712418</v>
      </c>
      <c r="AG40">
        <v>28.880652952402926</v>
      </c>
      <c r="AH40">
        <v>0.97986770627394393</v>
      </c>
      <c r="AI40">
        <v>0.59442272863191992</v>
      </c>
      <c r="AJ40">
        <v>6.28027594006904</v>
      </c>
      <c r="AK40">
        <v>6.5501028113970596</v>
      </c>
      <c r="AL40">
        <v>3.2282358886481139</v>
      </c>
      <c r="AM40">
        <v>1.7121401648765751</v>
      </c>
      <c r="AN40">
        <v>799.73783478374276</v>
      </c>
      <c r="AO40">
        <v>0.3813021855439272</v>
      </c>
      <c r="AP40">
        <v>759.68369704574491</v>
      </c>
      <c r="AQ40">
        <v>5.9081713363570225</v>
      </c>
      <c r="AR40">
        <v>363.0422013577105</v>
      </c>
      <c r="AS40">
        <v>5.3908320575594013</v>
      </c>
      <c r="AT40">
        <v>1737.4226635479181</v>
      </c>
      <c r="AU40">
        <v>107.29494743378586</v>
      </c>
      <c r="AV40">
        <v>196.67265393711511</v>
      </c>
      <c r="AW40">
        <v>0.96964701832827616</v>
      </c>
      <c r="AX40">
        <v>239.33505435044279</v>
      </c>
      <c r="AY40">
        <v>146.37746986413777</v>
      </c>
      <c r="AZ40">
        <v>8.8991825328118637</v>
      </c>
      <c r="BA40">
        <v>1293.7754058742744</v>
      </c>
      <c r="BB40">
        <v>0</v>
      </c>
      <c r="BC40">
        <v>2257.5350494392842</v>
      </c>
      <c r="BD40">
        <v>61.59855556180694</v>
      </c>
      <c r="BE40">
        <v>137.12097483624984</v>
      </c>
      <c r="BF40">
        <f t="shared" si="0"/>
        <v>9769.5005656449539</v>
      </c>
      <c r="BG40">
        <v>1394.4446141228882</v>
      </c>
      <c r="BH40">
        <v>-3.4668528048499604E-3</v>
      </c>
      <c r="BI40">
        <v>0</v>
      </c>
      <c r="BJ40">
        <v>25560.837375204646</v>
      </c>
      <c r="BK40">
        <v>8226.6911927108104</v>
      </c>
      <c r="BL40">
        <v>-558.47028083049804</v>
      </c>
      <c r="BM40">
        <v>34623.499434355042</v>
      </c>
      <c r="BN40">
        <v>44393</v>
      </c>
    </row>
    <row r="41" spans="1:66" x14ac:dyDescent="0.15">
      <c r="A41" t="s">
        <v>98</v>
      </c>
      <c r="B41">
        <v>705.57337203106192</v>
      </c>
      <c r="C41">
        <v>557.28942477263365</v>
      </c>
      <c r="D41">
        <v>1761.5688052183773</v>
      </c>
      <c r="E41">
        <v>502.41167289149689</v>
      </c>
      <c r="F41">
        <v>579.06694801626622</v>
      </c>
      <c r="G41">
        <v>5090.1581107032862</v>
      </c>
      <c r="H41">
        <v>90.434762068713155</v>
      </c>
      <c r="I41">
        <v>1564.9863933550066</v>
      </c>
      <c r="J41">
        <v>455.17780872874613</v>
      </c>
      <c r="K41">
        <v>342.18589641023891</v>
      </c>
      <c r="L41">
        <v>337.31370380125509</v>
      </c>
      <c r="M41">
        <v>1818.5506362137846</v>
      </c>
      <c r="N41">
        <v>379.77234745110582</v>
      </c>
      <c r="O41">
        <v>801.26509416488784</v>
      </c>
      <c r="P41">
        <v>217.92054064867494</v>
      </c>
      <c r="Q41">
        <v>2552.7887794530079</v>
      </c>
      <c r="R41">
        <v>1357.2794605674976</v>
      </c>
      <c r="S41">
        <v>511.15475052355521</v>
      </c>
      <c r="T41">
        <v>252.66545415294894</v>
      </c>
      <c r="U41">
        <v>241.68262471670238</v>
      </c>
      <c r="V41">
        <v>211.4712843713817</v>
      </c>
      <c r="W41">
        <v>579.64778967219127</v>
      </c>
      <c r="X41">
        <v>1379.0806167711698</v>
      </c>
      <c r="Y41">
        <v>571.58695608842118</v>
      </c>
      <c r="Z41">
        <v>2075.9235684290293</v>
      </c>
      <c r="AA41">
        <v>2673.620794770769</v>
      </c>
      <c r="AB41">
        <v>2459.5975446250463</v>
      </c>
      <c r="AC41">
        <v>1375.3755096726379</v>
      </c>
      <c r="AD41">
        <v>1108.149842456942</v>
      </c>
      <c r="AE41">
        <v>154.53705558699889</v>
      </c>
      <c r="AF41">
        <v>136.37044426953287</v>
      </c>
      <c r="AG41">
        <v>1054.9084137580171</v>
      </c>
      <c r="AH41">
        <v>224.28368444469206</v>
      </c>
      <c r="AI41">
        <v>216.27086378382097</v>
      </c>
      <c r="AJ41">
        <v>1006.2754360588352</v>
      </c>
      <c r="AK41">
        <v>268.40410094019876</v>
      </c>
      <c r="AL41">
        <v>1014.6309725454863</v>
      </c>
      <c r="AM41">
        <v>448.38675505219271</v>
      </c>
      <c r="AN41">
        <v>580.18066678232879</v>
      </c>
      <c r="AO41">
        <v>33909.354728940176</v>
      </c>
      <c r="AP41">
        <v>492.88842854647999</v>
      </c>
      <c r="AQ41">
        <v>8187.5277527646294</v>
      </c>
      <c r="AR41">
        <v>2909.9304882210731</v>
      </c>
      <c r="AS41">
        <v>2312.7729807369578</v>
      </c>
      <c r="AT41">
        <v>1741.2566039083786</v>
      </c>
      <c r="AU41">
        <v>300.1579094243499</v>
      </c>
      <c r="AV41">
        <v>210.8265633687295</v>
      </c>
      <c r="AW41">
        <v>1819.3764221995625</v>
      </c>
      <c r="AX41">
        <v>1872.0326453262674</v>
      </c>
      <c r="AY41">
        <v>817.87870212450559</v>
      </c>
      <c r="AZ41">
        <v>2104.7043156152076</v>
      </c>
      <c r="BA41">
        <v>6882.7168228009587</v>
      </c>
      <c r="BB41">
        <v>0</v>
      </c>
      <c r="BC41">
        <v>3822.4106839922165</v>
      </c>
      <c r="BD41">
        <v>1735.845872516948</v>
      </c>
      <c r="BE41">
        <v>6861.7337911793838</v>
      </c>
      <c r="BF41">
        <f t="shared" si="0"/>
        <v>113639.36359763474</v>
      </c>
      <c r="BG41">
        <v>1588.5628378730864</v>
      </c>
      <c r="BH41">
        <v>3.1201675243649647E-2</v>
      </c>
      <c r="BI41">
        <v>0</v>
      </c>
      <c r="BJ41">
        <v>55372.398883651069</v>
      </c>
      <c r="BK41">
        <v>32.884628771343728</v>
      </c>
      <c r="BL41">
        <v>35.758850394476639</v>
      </c>
      <c r="BM41">
        <v>57029.636402365228</v>
      </c>
      <c r="BN41">
        <v>170669</v>
      </c>
    </row>
    <row r="42" spans="1:66" x14ac:dyDescent="0.15">
      <c r="A42" t="s">
        <v>99</v>
      </c>
      <c r="B42">
        <v>1.7378799881947731</v>
      </c>
      <c r="C42">
        <v>0.51193363993334406</v>
      </c>
      <c r="D42">
        <v>2182.7423843291267</v>
      </c>
      <c r="E42">
        <v>3.0311860259211159</v>
      </c>
      <c r="F42">
        <v>3.5563567649042467</v>
      </c>
      <c r="G42">
        <v>193.68771849196435</v>
      </c>
      <c r="H42">
        <v>4.8085424724220509</v>
      </c>
      <c r="I42">
        <v>28.527223808571129</v>
      </c>
      <c r="J42">
        <v>19.746808046151138</v>
      </c>
      <c r="K42">
        <v>8.0949908017802485</v>
      </c>
      <c r="L42">
        <v>14.452101615365724</v>
      </c>
      <c r="M42">
        <v>45.53875878476039</v>
      </c>
      <c r="N42">
        <v>18.938491772572174</v>
      </c>
      <c r="O42">
        <v>117.15261384272581</v>
      </c>
      <c r="P42">
        <v>3.2462673545224465</v>
      </c>
      <c r="Q42">
        <v>47.829692743097034</v>
      </c>
      <c r="R42">
        <v>17.307447932148474</v>
      </c>
      <c r="S42">
        <v>28.298435703233622</v>
      </c>
      <c r="T42">
        <v>4.8085424724220509</v>
      </c>
      <c r="U42">
        <v>8.0545749881012991</v>
      </c>
      <c r="V42">
        <v>87.088649758981887</v>
      </c>
      <c r="W42">
        <v>5.6033868081080325</v>
      </c>
      <c r="X42">
        <v>155.82044946322182</v>
      </c>
      <c r="Y42">
        <v>34.062546410684654</v>
      </c>
      <c r="Z42">
        <v>111.87184902751979</v>
      </c>
      <c r="AA42">
        <v>26.170574032671936</v>
      </c>
      <c r="AB42">
        <v>29.564093348644406</v>
      </c>
      <c r="AC42">
        <v>20.985521815775961</v>
      </c>
      <c r="AD42">
        <v>50.455546438012689</v>
      </c>
      <c r="AE42">
        <v>18.371496186850912</v>
      </c>
      <c r="AF42">
        <v>6.7884476650041199</v>
      </c>
      <c r="AG42">
        <v>108.39679356765984</v>
      </c>
      <c r="AH42">
        <v>66.279672168873873</v>
      </c>
      <c r="AI42">
        <v>0.99692340408072244</v>
      </c>
      <c r="AJ42">
        <v>810.46453517711734</v>
      </c>
      <c r="AK42">
        <v>76.165491355048061</v>
      </c>
      <c r="AL42">
        <v>39.720055809207821</v>
      </c>
      <c r="AM42">
        <v>57.309709920579344</v>
      </c>
      <c r="AN42">
        <v>23.193980274852343</v>
      </c>
      <c r="AO42">
        <v>28.690765774032496</v>
      </c>
      <c r="AP42">
        <v>6210.666143905125</v>
      </c>
      <c r="AQ42">
        <v>472.07225019906434</v>
      </c>
      <c r="AR42">
        <v>67.446713026025478</v>
      </c>
      <c r="AS42">
        <v>1152.7667741076293</v>
      </c>
      <c r="AT42">
        <v>1660.3040222327752</v>
      </c>
      <c r="AU42">
        <v>6388.9382080260248</v>
      </c>
      <c r="AV42">
        <v>6.6277237656611137</v>
      </c>
      <c r="AW42">
        <v>38.055406481557867</v>
      </c>
      <c r="AX42">
        <v>576.29769816825592</v>
      </c>
      <c r="AY42">
        <v>1150.8616808563129</v>
      </c>
      <c r="AZ42">
        <v>409.96420553280035</v>
      </c>
      <c r="BA42">
        <v>1596.868572831223</v>
      </c>
      <c r="BB42">
        <v>0</v>
      </c>
      <c r="BC42">
        <v>6559.6832162862402</v>
      </c>
      <c r="BD42">
        <v>1558.2487539912192</v>
      </c>
      <c r="BE42">
        <v>10550.895279645863</v>
      </c>
      <c r="BF42">
        <f t="shared" si="0"/>
        <v>42909.769089040623</v>
      </c>
      <c r="BG42">
        <v>1513.3504014846776</v>
      </c>
      <c r="BH42">
        <v>0</v>
      </c>
      <c r="BI42">
        <v>0</v>
      </c>
      <c r="BJ42">
        <v>674.8228409973982</v>
      </c>
      <c r="BK42">
        <v>240195.05766847733</v>
      </c>
      <c r="BL42">
        <v>0</v>
      </c>
      <c r="BM42">
        <v>242383.23091095936</v>
      </c>
      <c r="BN42">
        <v>285293</v>
      </c>
    </row>
    <row r="43" spans="1:66" x14ac:dyDescent="0.15">
      <c r="A43" t="s">
        <v>100</v>
      </c>
      <c r="B43">
        <v>6343.2887808902715</v>
      </c>
      <c r="C43">
        <v>5184.7637652332869</v>
      </c>
      <c r="D43">
        <v>1653.7237302401809</v>
      </c>
      <c r="E43">
        <v>736.47020027215672</v>
      </c>
      <c r="F43">
        <v>997.20080518994882</v>
      </c>
      <c r="G43">
        <v>25904.979454302142</v>
      </c>
      <c r="H43">
        <v>371.89219899026187</v>
      </c>
      <c r="I43">
        <v>2461.3836843602085</v>
      </c>
      <c r="J43">
        <v>3875.6450065399813</v>
      </c>
      <c r="K43">
        <v>1991.8609528169707</v>
      </c>
      <c r="L43">
        <v>818.60966560017323</v>
      </c>
      <c r="M43">
        <v>1826.0003890473934</v>
      </c>
      <c r="N43">
        <v>1762.7898234538368</v>
      </c>
      <c r="O43">
        <v>1816.7066827600447</v>
      </c>
      <c r="P43">
        <v>274.97502058552936</v>
      </c>
      <c r="Q43">
        <v>4271.5020497899977</v>
      </c>
      <c r="R43">
        <v>985.77684560771206</v>
      </c>
      <c r="S43">
        <v>2136.003233181043</v>
      </c>
      <c r="T43">
        <v>1205.3980945349331</v>
      </c>
      <c r="U43">
        <v>2034.9165121025651</v>
      </c>
      <c r="V43">
        <v>585.29999616861926</v>
      </c>
      <c r="W43">
        <v>690.06535471370137</v>
      </c>
      <c r="X43">
        <v>3035.0572044409091</v>
      </c>
      <c r="Y43">
        <v>813.21933413401962</v>
      </c>
      <c r="Z43">
        <v>2827.7210119620177</v>
      </c>
      <c r="AA43">
        <v>2077.099014911154</v>
      </c>
      <c r="AB43">
        <v>1178.8172296811065</v>
      </c>
      <c r="AC43">
        <v>2094.0875608050651</v>
      </c>
      <c r="AD43">
        <v>4055.1148945088962</v>
      </c>
      <c r="AE43">
        <v>938.21904670138485</v>
      </c>
      <c r="AF43">
        <v>2017.1589706936504</v>
      </c>
      <c r="AG43">
        <v>2013.6627469913153</v>
      </c>
      <c r="AH43">
        <v>2016.1485849483347</v>
      </c>
      <c r="AI43">
        <v>617.79828195679704</v>
      </c>
      <c r="AJ43">
        <v>7464.0572677806504</v>
      </c>
      <c r="AK43">
        <v>1669.7882361125507</v>
      </c>
      <c r="AL43">
        <v>3967.4819819815639</v>
      </c>
      <c r="AM43">
        <v>1737.5607196229953</v>
      </c>
      <c r="AN43">
        <v>2814.8507485235782</v>
      </c>
      <c r="AO43">
        <v>2224.9128907717404</v>
      </c>
      <c r="AP43">
        <v>16863.553157830589</v>
      </c>
      <c r="AQ43">
        <v>13595.327693035553</v>
      </c>
      <c r="AR43">
        <v>11428.240344101025</v>
      </c>
      <c r="AS43">
        <v>4052.1990669278689</v>
      </c>
      <c r="AT43">
        <v>3053.7087299178488</v>
      </c>
      <c r="AU43">
        <v>732.33659330955732</v>
      </c>
      <c r="AV43">
        <v>1157.8426873425872</v>
      </c>
      <c r="AW43">
        <v>13560.137620955013</v>
      </c>
      <c r="AX43">
        <v>6112.9966123430295</v>
      </c>
      <c r="AY43">
        <v>755.57501826314194</v>
      </c>
      <c r="AZ43">
        <v>4119.2206558167272</v>
      </c>
      <c r="BA43">
        <v>4886.4232991051804</v>
      </c>
      <c r="BB43">
        <v>0</v>
      </c>
      <c r="BC43">
        <v>2570.6494250441206</v>
      </c>
      <c r="BD43">
        <v>3099.3935631683385</v>
      </c>
      <c r="BE43">
        <v>5021.9058900387845</v>
      </c>
      <c r="BF43">
        <f t="shared" si="0"/>
        <v>202501.51833010803</v>
      </c>
      <c r="BG43">
        <v>34628.571925633361</v>
      </c>
      <c r="BH43">
        <v>1643.0210628117343</v>
      </c>
      <c r="BI43">
        <v>0</v>
      </c>
      <c r="BJ43">
        <v>207578.07243130123</v>
      </c>
      <c r="BK43">
        <v>47918.199641119274</v>
      </c>
      <c r="BL43">
        <v>-1052.3833909735724</v>
      </c>
      <c r="BM43">
        <v>290715.4816698918</v>
      </c>
      <c r="BN43">
        <v>493217</v>
      </c>
    </row>
    <row r="44" spans="1:66" x14ac:dyDescent="0.15">
      <c r="A44" t="s">
        <v>101</v>
      </c>
      <c r="B44">
        <v>3902.7338713563267</v>
      </c>
      <c r="C44">
        <v>1304.2624798021279</v>
      </c>
      <c r="D44">
        <v>8454.1013688379335</v>
      </c>
      <c r="E44">
        <v>2897.9217454713803</v>
      </c>
      <c r="F44">
        <v>1807.8708494984542</v>
      </c>
      <c r="G44">
        <v>16550.693739949838</v>
      </c>
      <c r="H44">
        <v>511.33724168310266</v>
      </c>
      <c r="I44">
        <v>1112.6341281748255</v>
      </c>
      <c r="J44">
        <v>755.69783744395784</v>
      </c>
      <c r="K44">
        <v>688.51536992707429</v>
      </c>
      <c r="L44">
        <v>611.97454224227147</v>
      </c>
      <c r="M44">
        <v>1862.6525220684816</v>
      </c>
      <c r="N44">
        <v>997.93851541517972</v>
      </c>
      <c r="O44">
        <v>2284.9198981938566</v>
      </c>
      <c r="P44">
        <v>443.64403342841734</v>
      </c>
      <c r="Q44">
        <v>2485.4197850107603</v>
      </c>
      <c r="R44">
        <v>741.65344055302455</v>
      </c>
      <c r="S44">
        <v>1623.4859957996744</v>
      </c>
      <c r="T44">
        <v>441.91678503927693</v>
      </c>
      <c r="U44">
        <v>1008.2661315470808</v>
      </c>
      <c r="V44">
        <v>376.48391277583278</v>
      </c>
      <c r="W44">
        <v>431.34426225358851</v>
      </c>
      <c r="X44">
        <v>1910.9890765739958</v>
      </c>
      <c r="Y44">
        <v>1145.7663905999659</v>
      </c>
      <c r="Z44">
        <v>1228.4205100090355</v>
      </c>
      <c r="AA44">
        <v>4177.362012608367</v>
      </c>
      <c r="AB44">
        <v>1484.4480156800034</v>
      </c>
      <c r="AC44">
        <v>2180.5223223957132</v>
      </c>
      <c r="AD44">
        <v>2863.8015288180482</v>
      </c>
      <c r="AE44">
        <v>624.2380032251607</v>
      </c>
      <c r="AF44">
        <v>558.38872236007217</v>
      </c>
      <c r="AG44">
        <v>1629.6106252886998</v>
      </c>
      <c r="AH44">
        <v>1167.2599040854991</v>
      </c>
      <c r="AI44">
        <v>329.48501244464558</v>
      </c>
      <c r="AJ44">
        <v>3351.6405473398008</v>
      </c>
      <c r="AK44">
        <v>734.76813360206927</v>
      </c>
      <c r="AL44">
        <v>1939.2995526803477</v>
      </c>
      <c r="AM44">
        <v>559.03571239159953</v>
      </c>
      <c r="AN44">
        <v>850.40003114436968</v>
      </c>
      <c r="AO44">
        <v>3418.5608100403538</v>
      </c>
      <c r="AP44">
        <v>3761.877471611263</v>
      </c>
      <c r="AQ44">
        <v>23348.862290898782</v>
      </c>
      <c r="AR44">
        <v>23845.408927566645</v>
      </c>
      <c r="AS44">
        <v>4807.177304156321</v>
      </c>
      <c r="AT44">
        <v>2626.8409867910268</v>
      </c>
      <c r="AU44">
        <v>434.9025834295673</v>
      </c>
      <c r="AV44">
        <v>165.86843555909562</v>
      </c>
      <c r="AW44">
        <v>1220.272208008312</v>
      </c>
      <c r="AX44">
        <v>2952.0611155104352</v>
      </c>
      <c r="AY44">
        <v>657.31935036256482</v>
      </c>
      <c r="AZ44">
        <v>1704.475519720856</v>
      </c>
      <c r="BA44">
        <v>4729.1593264144776</v>
      </c>
      <c r="BB44">
        <v>0</v>
      </c>
      <c r="BC44">
        <v>848.84296268959804</v>
      </c>
      <c r="BD44">
        <v>1156.68670064863</v>
      </c>
      <c r="BE44">
        <v>2861.2312793386163</v>
      </c>
      <c r="BF44">
        <f t="shared" si="0"/>
        <v>156570.45183046642</v>
      </c>
      <c r="BG44">
        <v>11740.720750289696</v>
      </c>
      <c r="BH44">
        <v>36.879348117902687</v>
      </c>
      <c r="BI44">
        <v>0</v>
      </c>
      <c r="BJ44">
        <v>95580.852695833441</v>
      </c>
      <c r="BK44">
        <v>7154.9155069514172</v>
      </c>
      <c r="BL44">
        <v>-182.82013165885752</v>
      </c>
      <c r="BM44">
        <v>114330.54816953361</v>
      </c>
      <c r="BN44">
        <v>270901</v>
      </c>
    </row>
    <row r="45" spans="1:66" x14ac:dyDescent="0.15">
      <c r="A45" t="s">
        <v>102</v>
      </c>
      <c r="B45">
        <v>258.47747640169274</v>
      </c>
      <c r="C45">
        <v>326.15332179126551</v>
      </c>
      <c r="D45">
        <v>1885.5577715906522</v>
      </c>
      <c r="E45">
        <v>619.05907761894036</v>
      </c>
      <c r="F45">
        <v>415.23496476805917</v>
      </c>
      <c r="G45">
        <v>1113.969641475818</v>
      </c>
      <c r="H45">
        <v>49.556979750588809</v>
      </c>
      <c r="I45">
        <v>63.23636653854777</v>
      </c>
      <c r="J45">
        <v>9.820531178089027</v>
      </c>
      <c r="K45">
        <v>103.10321079867636</v>
      </c>
      <c r="L45">
        <v>29.715243131203145</v>
      </c>
      <c r="M45">
        <v>127.64331616563791</v>
      </c>
      <c r="N45">
        <v>535.82724354070035</v>
      </c>
      <c r="O45">
        <v>560.38152352974043</v>
      </c>
      <c r="P45">
        <v>39.301062859832697</v>
      </c>
      <c r="Q45">
        <v>547.92304675717753</v>
      </c>
      <c r="R45">
        <v>61.821883270928204</v>
      </c>
      <c r="S45">
        <v>837.24398316510155</v>
      </c>
      <c r="T45">
        <v>234.97445250902041</v>
      </c>
      <c r="U45">
        <v>93.306619657718443</v>
      </c>
      <c r="V45">
        <v>169.98698503744973</v>
      </c>
      <c r="W45">
        <v>324.99156638243682</v>
      </c>
      <c r="X45">
        <v>587.51844900407514</v>
      </c>
      <c r="Y45">
        <v>96.403587762039663</v>
      </c>
      <c r="Z45">
        <v>143.702971309958</v>
      </c>
      <c r="AA45">
        <v>1388.8378761104725</v>
      </c>
      <c r="AB45">
        <v>72.749980161428155</v>
      </c>
      <c r="AC45">
        <v>356.00904894819269</v>
      </c>
      <c r="AD45">
        <v>1394.8952967309849</v>
      </c>
      <c r="AE45">
        <v>346.87720781743826</v>
      </c>
      <c r="AF45">
        <v>222.33150430069088</v>
      </c>
      <c r="AG45">
        <v>1020.9594816652632</v>
      </c>
      <c r="AH45">
        <v>772.09311675406104</v>
      </c>
      <c r="AI45">
        <v>123.65385709307748</v>
      </c>
      <c r="AJ45">
        <v>1300.6666718009428</v>
      </c>
      <c r="AK45">
        <v>140.35399183780555</v>
      </c>
      <c r="AL45">
        <v>212.96665604844299</v>
      </c>
      <c r="AM45">
        <v>523.66632579518375</v>
      </c>
      <c r="AN45">
        <v>61.546475933202444</v>
      </c>
      <c r="AO45">
        <v>1904.189036682174</v>
      </c>
      <c r="AP45">
        <v>505.51539757781507</v>
      </c>
      <c r="AQ45">
        <v>5568.5962582729235</v>
      </c>
      <c r="AR45">
        <v>2625.9728673932063</v>
      </c>
      <c r="AS45">
        <v>31477.73861605801</v>
      </c>
      <c r="AT45">
        <v>15380.687849367103</v>
      </c>
      <c r="AU45">
        <v>609.64984117122219</v>
      </c>
      <c r="AV45">
        <v>243.81403530913815</v>
      </c>
      <c r="AW45">
        <v>548.02469771062852</v>
      </c>
      <c r="AX45">
        <v>27976.320055822787</v>
      </c>
      <c r="AY45">
        <v>2852.0529548218587</v>
      </c>
      <c r="AZ45">
        <v>2773.9906883450144</v>
      </c>
      <c r="BA45">
        <v>4225.2764564844156</v>
      </c>
      <c r="BB45">
        <v>0</v>
      </c>
      <c r="BC45">
        <v>2593.7240672845064</v>
      </c>
      <c r="BD45">
        <v>2191.975916126336</v>
      </c>
      <c r="BE45">
        <v>27068.1479135386</v>
      </c>
      <c r="BF45">
        <f t="shared" si="0"/>
        <v>145718.19541895829</v>
      </c>
      <c r="BG45">
        <v>1002.6424781974715</v>
      </c>
      <c r="BH45">
        <v>-4.2399609803315021</v>
      </c>
      <c r="BI45">
        <v>0</v>
      </c>
      <c r="BJ45">
        <v>59949.95779610263</v>
      </c>
      <c r="BK45">
        <v>-103.27086962444335</v>
      </c>
      <c r="BL45">
        <v>2.7151373463861042</v>
      </c>
      <c r="BM45">
        <v>60847.80458104171</v>
      </c>
      <c r="BN45">
        <v>206566</v>
      </c>
    </row>
    <row r="46" spans="1:66" x14ac:dyDescent="0.15">
      <c r="A46" t="s">
        <v>103</v>
      </c>
      <c r="B46">
        <v>1360.0471875965341</v>
      </c>
      <c r="C46">
        <v>609.51952920550991</v>
      </c>
      <c r="D46">
        <v>695.75754454767571</v>
      </c>
      <c r="E46">
        <v>1831.8100838690832</v>
      </c>
      <c r="F46">
        <v>454.96482254889827</v>
      </c>
      <c r="G46">
        <v>8688.8251911908192</v>
      </c>
      <c r="H46">
        <v>520.6723818240132</v>
      </c>
      <c r="I46">
        <v>1054.2292229740915</v>
      </c>
      <c r="J46">
        <v>717.19649611703858</v>
      </c>
      <c r="K46">
        <v>642.49155336010392</v>
      </c>
      <c r="L46">
        <v>438.92385410108903</v>
      </c>
      <c r="M46">
        <v>1821.539728226194</v>
      </c>
      <c r="N46">
        <v>847.67878319942827</v>
      </c>
      <c r="O46">
        <v>93.821681265299389</v>
      </c>
      <c r="P46">
        <v>420.00560977447373</v>
      </c>
      <c r="Q46">
        <v>4474.1340791424773</v>
      </c>
      <c r="R46">
        <v>1300.6973483596744</v>
      </c>
      <c r="S46">
        <v>1116.2416382524837</v>
      </c>
      <c r="T46">
        <v>1130.0114354809839</v>
      </c>
      <c r="U46">
        <v>736.92031807785213</v>
      </c>
      <c r="V46">
        <v>321.74494851327984</v>
      </c>
      <c r="W46">
        <v>541.83902938018593</v>
      </c>
      <c r="X46">
        <v>1830.8677536881623</v>
      </c>
      <c r="Y46">
        <v>567.9508804961838</v>
      </c>
      <c r="Z46">
        <v>1043.9968621835262</v>
      </c>
      <c r="AA46">
        <v>3358.6305487396735</v>
      </c>
      <c r="AB46">
        <v>1534.2990330524024</v>
      </c>
      <c r="AC46">
        <v>1856.2804705997555</v>
      </c>
      <c r="AD46">
        <v>4846.5819570018421</v>
      </c>
      <c r="AE46">
        <v>595.13231562674491</v>
      </c>
      <c r="AF46">
        <v>425.33551121407879</v>
      </c>
      <c r="AG46">
        <v>2079.9462121933316</v>
      </c>
      <c r="AH46">
        <v>2159.0283933111346</v>
      </c>
      <c r="AI46">
        <v>345.43169141477011</v>
      </c>
      <c r="AJ46">
        <v>3781.9513539876302</v>
      </c>
      <c r="AK46">
        <v>1131.6851665691415</v>
      </c>
      <c r="AL46">
        <v>2246.1913320984413</v>
      </c>
      <c r="AM46">
        <v>1098.6171764907861</v>
      </c>
      <c r="AN46">
        <v>749.61857370588655</v>
      </c>
      <c r="AO46">
        <v>2202.1433746667594</v>
      </c>
      <c r="AP46">
        <v>3077.3987683825617</v>
      </c>
      <c r="AQ46">
        <v>12213.666713225955</v>
      </c>
      <c r="AR46">
        <v>8070.8030457684381</v>
      </c>
      <c r="AS46">
        <v>7046.1473763955</v>
      </c>
      <c r="AT46">
        <v>39294.61079792933</v>
      </c>
      <c r="AU46">
        <v>1940.510954207457</v>
      </c>
      <c r="AV46">
        <v>234.12788447577174</v>
      </c>
      <c r="AW46">
        <v>961.91656907928564</v>
      </c>
      <c r="AX46">
        <v>4797.1266958083079</v>
      </c>
      <c r="AY46">
        <v>576.58912585861219</v>
      </c>
      <c r="AZ46">
        <v>779.55169925108135</v>
      </c>
      <c r="BA46">
        <v>733.92108269024629</v>
      </c>
      <c r="BB46">
        <v>0</v>
      </c>
      <c r="BC46">
        <v>47.262982593164807</v>
      </c>
      <c r="BD46">
        <v>60.818224592608061</v>
      </c>
      <c r="BE46">
        <v>34350.337779770161</v>
      </c>
      <c r="BF46">
        <f t="shared" si="0"/>
        <v>175857.55077407591</v>
      </c>
      <c r="BG46">
        <v>2694.3258929994136</v>
      </c>
      <c r="BH46">
        <v>1901.5737382379989</v>
      </c>
      <c r="BI46">
        <v>0</v>
      </c>
      <c r="BJ46">
        <v>130433.04178121207</v>
      </c>
      <c r="BK46">
        <v>47.507813474587053</v>
      </c>
      <c r="BL46">
        <v>0</v>
      </c>
      <c r="BM46">
        <v>135076.44922592409</v>
      </c>
      <c r="BN46">
        <v>310934</v>
      </c>
    </row>
    <row r="47" spans="1:66" x14ac:dyDescent="0.15">
      <c r="A47" t="s">
        <v>104</v>
      </c>
      <c r="B47">
        <v>75.379478530425502</v>
      </c>
      <c r="C47">
        <v>22.491423505418261</v>
      </c>
      <c r="D47">
        <v>6341.8319693338753</v>
      </c>
      <c r="E47">
        <v>130.63004537288589</v>
      </c>
      <c r="F47">
        <v>111.51069945560185</v>
      </c>
      <c r="G47">
        <v>1453.288240019298</v>
      </c>
      <c r="H47">
        <v>40.063627332032254</v>
      </c>
      <c r="I47">
        <v>101.17953830913454</v>
      </c>
      <c r="J47">
        <v>307.80753461788618</v>
      </c>
      <c r="K47">
        <v>56.456408774793587</v>
      </c>
      <c r="L47">
        <v>37.793487530572044</v>
      </c>
      <c r="M47">
        <v>207.31677519585458</v>
      </c>
      <c r="N47">
        <v>272.81587193324117</v>
      </c>
      <c r="O47">
        <v>368.0258830682705</v>
      </c>
      <c r="P47">
        <v>56.314551830123811</v>
      </c>
      <c r="Q47">
        <v>431.46537118301069</v>
      </c>
      <c r="R47">
        <v>35.490325571680415</v>
      </c>
      <c r="S47">
        <v>133.04379429750745</v>
      </c>
      <c r="T47">
        <v>40.136697048578419</v>
      </c>
      <c r="U47">
        <v>54.718270479011892</v>
      </c>
      <c r="V47">
        <v>33.736167408783693</v>
      </c>
      <c r="W47">
        <v>74.317662072469645</v>
      </c>
      <c r="X47">
        <v>237.62589223265388</v>
      </c>
      <c r="Y47">
        <v>47.089244957803857</v>
      </c>
      <c r="Z47">
        <v>182.48230089313219</v>
      </c>
      <c r="AA47">
        <v>166.75540157140441</v>
      </c>
      <c r="AB47">
        <v>62.21471779546858</v>
      </c>
      <c r="AC47">
        <v>235.76100780622664</v>
      </c>
      <c r="AD47">
        <v>335.87077274057611</v>
      </c>
      <c r="AE47">
        <v>39.59618894362896</v>
      </c>
      <c r="AF47">
        <v>41.949036231299964</v>
      </c>
      <c r="AG47">
        <v>158.03153820657357</v>
      </c>
      <c r="AH47">
        <v>56.474145436358221</v>
      </c>
      <c r="AI47">
        <v>42.985111334681598</v>
      </c>
      <c r="AJ47">
        <v>74.190455475373994</v>
      </c>
      <c r="AK47">
        <v>22.842055441005705</v>
      </c>
      <c r="AL47">
        <v>165.74416652294133</v>
      </c>
      <c r="AM47">
        <v>87.791480074987561</v>
      </c>
      <c r="AN47">
        <v>163.85896918981862</v>
      </c>
      <c r="AO47">
        <v>442.25179865412161</v>
      </c>
      <c r="AP47">
        <v>648.82944572711403</v>
      </c>
      <c r="AQ47">
        <v>8720.5772219337978</v>
      </c>
      <c r="AR47">
        <v>1610.6891079540248</v>
      </c>
      <c r="AS47">
        <v>4123.6319723523093</v>
      </c>
      <c r="AT47">
        <v>1216.2723368087165</v>
      </c>
      <c r="AU47">
        <v>765.65907038893522</v>
      </c>
      <c r="AV47">
        <v>201.9810877418698</v>
      </c>
      <c r="AW47">
        <v>1138.9175126795635</v>
      </c>
      <c r="AX47">
        <v>2392.5609227325813</v>
      </c>
      <c r="AY47">
        <v>659.0334231768386</v>
      </c>
      <c r="AZ47">
        <v>825.44643955448919</v>
      </c>
      <c r="BA47">
        <v>1574.9809815672447</v>
      </c>
      <c r="BB47">
        <v>0</v>
      </c>
      <c r="BC47">
        <v>1228.317989866295</v>
      </c>
      <c r="BD47">
        <v>663.42431070593659</v>
      </c>
      <c r="BE47">
        <v>5812.4914380508417</v>
      </c>
      <c r="BF47">
        <f t="shared" si="0"/>
        <v>44532.141367619071</v>
      </c>
      <c r="BG47">
        <v>2120.1197714763762</v>
      </c>
      <c r="BH47">
        <v>0.1421409649988484</v>
      </c>
      <c r="BI47">
        <v>0</v>
      </c>
      <c r="BJ47">
        <v>201150.99627575459</v>
      </c>
      <c r="BK47">
        <v>5914.6327762150495</v>
      </c>
      <c r="BL47">
        <v>-3.2332030086095365E-2</v>
      </c>
      <c r="BM47">
        <v>209185.85863238093</v>
      </c>
      <c r="BN47">
        <v>253718</v>
      </c>
    </row>
    <row r="48" spans="1:66" x14ac:dyDescent="0.15">
      <c r="A48" t="s">
        <v>105</v>
      </c>
      <c r="B48">
        <v>27.81082040490416</v>
      </c>
      <c r="C48">
        <v>23.636684796735409</v>
      </c>
      <c r="D48">
        <v>4.3688939152230652</v>
      </c>
      <c r="E48">
        <v>56.916892556971767</v>
      </c>
      <c r="F48">
        <v>14.981833296148668</v>
      </c>
      <c r="G48">
        <v>261.7878372249375</v>
      </c>
      <c r="H48">
        <v>11.628367721058964</v>
      </c>
      <c r="I48">
        <v>7.0924452677229848</v>
      </c>
      <c r="J48">
        <v>9.6929298131477744</v>
      </c>
      <c r="K48">
        <v>21.782696761997268</v>
      </c>
      <c r="L48">
        <v>8.7478401653616729</v>
      </c>
      <c r="M48">
        <v>25.167092632919676</v>
      </c>
      <c r="N48">
        <v>140.00684781489772</v>
      </c>
      <c r="O48">
        <v>132.06877293967804</v>
      </c>
      <c r="P48">
        <v>9.2704982871475696</v>
      </c>
      <c r="Q48">
        <v>87.140666881186448</v>
      </c>
      <c r="R48">
        <v>6.7874665716670144</v>
      </c>
      <c r="S48">
        <v>128.90918254089161</v>
      </c>
      <c r="T48">
        <v>8.6784817695709506</v>
      </c>
      <c r="U48">
        <v>39.393234216165105</v>
      </c>
      <c r="V48">
        <v>21.511081368052672</v>
      </c>
      <c r="W48">
        <v>48.804209604033289</v>
      </c>
      <c r="X48">
        <v>47.80648994255521</v>
      </c>
      <c r="Y48">
        <v>28.492912514506038</v>
      </c>
      <c r="Z48">
        <v>60.574049822784573</v>
      </c>
      <c r="AA48">
        <v>98.749665384877233</v>
      </c>
      <c r="AB48">
        <v>11.573677463083103</v>
      </c>
      <c r="AC48">
        <v>7.3115855707925661</v>
      </c>
      <c r="AD48">
        <v>139.61460862623872</v>
      </c>
      <c r="AE48">
        <v>1.6507630650795628</v>
      </c>
      <c r="AF48">
        <v>5.6974242626097134</v>
      </c>
      <c r="AG48">
        <v>6.4238130464386742</v>
      </c>
      <c r="AH48">
        <v>4.9584333405562466</v>
      </c>
      <c r="AI48">
        <v>31.832146264384011</v>
      </c>
      <c r="AJ48">
        <v>31.15917302872349</v>
      </c>
      <c r="AK48">
        <v>5.9351383202568906</v>
      </c>
      <c r="AL48">
        <v>36.428880173725609</v>
      </c>
      <c r="AM48">
        <v>23.593817054813886</v>
      </c>
      <c r="AN48">
        <v>5.6466615339284516</v>
      </c>
      <c r="AO48">
        <v>39.769509773188972</v>
      </c>
      <c r="AP48">
        <v>121.76313405491913</v>
      </c>
      <c r="AQ48">
        <v>532.78976688661601</v>
      </c>
      <c r="AR48">
        <v>4722.2381745437442</v>
      </c>
      <c r="AS48">
        <v>3236.67026677275</v>
      </c>
      <c r="AT48">
        <v>1390.5937928452718</v>
      </c>
      <c r="AU48">
        <v>410.72729156601014</v>
      </c>
      <c r="AV48">
        <v>40.140540126930311</v>
      </c>
      <c r="AW48">
        <v>95.58664760542419</v>
      </c>
      <c r="AX48">
        <v>1159.7950019381583</v>
      </c>
      <c r="AY48">
        <v>535.91124266712984</v>
      </c>
      <c r="AZ48">
        <v>1407.2021415434876</v>
      </c>
      <c r="BA48">
        <v>718.98536423970847</v>
      </c>
      <c r="BB48">
        <v>0</v>
      </c>
      <c r="BC48">
        <v>118.94303732805351</v>
      </c>
      <c r="BD48">
        <v>210.44605416852988</v>
      </c>
      <c r="BE48">
        <v>761.13048154077171</v>
      </c>
      <c r="BF48">
        <f t="shared" si="0"/>
        <v>17146.326463566467</v>
      </c>
      <c r="BG48">
        <v>60.626277455274597</v>
      </c>
      <c r="BH48">
        <v>2.8532198583915176</v>
      </c>
      <c r="BI48">
        <v>0</v>
      </c>
      <c r="BJ48">
        <v>21944.629216091242</v>
      </c>
      <c r="BK48">
        <v>84.598635885522256</v>
      </c>
      <c r="BL48">
        <v>-2.0338128568939746</v>
      </c>
      <c r="BM48">
        <v>22090.673536433533</v>
      </c>
      <c r="BN48">
        <v>39237</v>
      </c>
    </row>
    <row r="49" spans="1:66" x14ac:dyDescent="0.15">
      <c r="A49" t="s">
        <v>106</v>
      </c>
      <c r="B49">
        <v>7.9228005063286577</v>
      </c>
      <c r="C49">
        <v>6.7441316089914016</v>
      </c>
      <c r="D49">
        <v>175.33819753156854</v>
      </c>
      <c r="E49">
        <v>490.99682918751984</v>
      </c>
      <c r="F49">
        <v>69.887679626562672</v>
      </c>
      <c r="G49">
        <v>221.71021966100932</v>
      </c>
      <c r="H49">
        <v>30.747986271121881</v>
      </c>
      <c r="I49">
        <v>3.3596299215614795</v>
      </c>
      <c r="J49">
        <v>6.2671434141148623</v>
      </c>
      <c r="K49">
        <v>2.6331220774514348</v>
      </c>
      <c r="L49">
        <v>31.258148482110844</v>
      </c>
      <c r="M49">
        <v>50.809360728378799</v>
      </c>
      <c r="N49">
        <v>66.908068485329139</v>
      </c>
      <c r="O49">
        <v>208.48615421894658</v>
      </c>
      <c r="P49">
        <v>27.562743664135738</v>
      </c>
      <c r="Q49">
        <v>45.318261161280709</v>
      </c>
      <c r="R49">
        <v>1.313539450411501</v>
      </c>
      <c r="S49">
        <v>43.564544870013449</v>
      </c>
      <c r="T49">
        <v>1.6226008755178531</v>
      </c>
      <c r="U49">
        <v>12.949005178049143</v>
      </c>
      <c r="V49">
        <v>6.4031652662647662</v>
      </c>
      <c r="W49">
        <v>43.177617263695623</v>
      </c>
      <c r="X49">
        <v>80.880878301724053</v>
      </c>
      <c r="Y49">
        <v>102.56244067239102</v>
      </c>
      <c r="Z49">
        <v>101.71794850072263</v>
      </c>
      <c r="AA49">
        <v>54.763003887123247</v>
      </c>
      <c r="AB49">
        <v>146.64157173399482</v>
      </c>
      <c r="AC49">
        <v>22.774405125981488</v>
      </c>
      <c r="AD49">
        <v>6.5739241898458705</v>
      </c>
      <c r="AE49">
        <v>1.3147782586945103</v>
      </c>
      <c r="AF49">
        <v>4.9553034391195201</v>
      </c>
      <c r="AG49">
        <v>93.500556432751566</v>
      </c>
      <c r="AH49">
        <v>2.6548549914804829</v>
      </c>
      <c r="AI49">
        <v>0.95455960326896139</v>
      </c>
      <c r="AJ49">
        <v>185.65191936183618</v>
      </c>
      <c r="AK49">
        <v>15.521429883519808</v>
      </c>
      <c r="AL49">
        <v>33.250092095157385</v>
      </c>
      <c r="AM49">
        <v>105.46640172163676</v>
      </c>
      <c r="AN49">
        <v>45.398835390296831</v>
      </c>
      <c r="AO49">
        <v>35.912256268982659</v>
      </c>
      <c r="AP49">
        <v>489.77625003115935</v>
      </c>
      <c r="AQ49">
        <v>952.53066150007317</v>
      </c>
      <c r="AR49">
        <v>1204.4729281616526</v>
      </c>
      <c r="AS49">
        <v>746.19550112640934</v>
      </c>
      <c r="AT49">
        <v>1073.499105763349</v>
      </c>
      <c r="AU49">
        <v>157.12739562857368</v>
      </c>
      <c r="AV49">
        <v>2.4951060839294303</v>
      </c>
      <c r="AW49">
        <v>236.92997960036757</v>
      </c>
      <c r="AX49">
        <v>489.21340185005954</v>
      </c>
      <c r="AY49">
        <v>1076.783046744099</v>
      </c>
      <c r="AZ49">
        <v>1768.0133025191194</v>
      </c>
      <c r="BA49">
        <v>1749.9776014163062</v>
      </c>
      <c r="BB49">
        <v>0</v>
      </c>
      <c r="BC49">
        <v>147.19443664810527</v>
      </c>
      <c r="BD49">
        <v>2022.1175179787224</v>
      </c>
      <c r="BE49">
        <v>4967.5263875522678</v>
      </c>
      <c r="BF49">
        <f t="shared" si="0"/>
        <v>19679.328731913087</v>
      </c>
      <c r="BG49">
        <v>9387.3921037039909</v>
      </c>
      <c r="BH49">
        <v>1.9206364538868781</v>
      </c>
      <c r="BI49">
        <v>0</v>
      </c>
      <c r="BJ49">
        <v>92357.244887687411</v>
      </c>
      <c r="BK49">
        <v>89.342736255385034</v>
      </c>
      <c r="BL49">
        <v>-1.2290960137706251</v>
      </c>
      <c r="BM49">
        <v>101834.67126808691</v>
      </c>
      <c r="BN49">
        <v>121514</v>
      </c>
    </row>
    <row r="50" spans="1:66" x14ac:dyDescent="0.15">
      <c r="A50" t="s">
        <v>107</v>
      </c>
      <c r="B50">
        <v>12.291075297648664</v>
      </c>
      <c r="C50">
        <v>9.3303353697369644</v>
      </c>
      <c r="D50">
        <v>7622.7019817427499</v>
      </c>
      <c r="E50">
        <v>529.94697228962104</v>
      </c>
      <c r="F50">
        <v>230.82395826294317</v>
      </c>
      <c r="G50">
        <v>6587.488991320236</v>
      </c>
      <c r="H50">
        <v>297.19912431878635</v>
      </c>
      <c r="I50">
        <v>773.92631871021558</v>
      </c>
      <c r="J50">
        <v>388.25736693453393</v>
      </c>
      <c r="K50">
        <v>274.49810461485197</v>
      </c>
      <c r="L50">
        <v>101.00933289598966</v>
      </c>
      <c r="M50">
        <v>565.99983455534993</v>
      </c>
      <c r="N50">
        <v>2204.3434540894195</v>
      </c>
      <c r="O50">
        <v>1793.5874264380607</v>
      </c>
      <c r="P50">
        <v>225.9757618453105</v>
      </c>
      <c r="Q50">
        <v>830.52559832407746</v>
      </c>
      <c r="R50">
        <v>277.48715027100656</v>
      </c>
      <c r="S50">
        <v>2950.4646703001204</v>
      </c>
      <c r="T50">
        <v>424.18920324662298</v>
      </c>
      <c r="U50">
        <v>1314.1474285224811</v>
      </c>
      <c r="V50">
        <v>287.12613848113597</v>
      </c>
      <c r="W50">
        <v>381.78537320366939</v>
      </c>
      <c r="X50">
        <v>735.4378452646921</v>
      </c>
      <c r="Y50">
        <v>354.81789179344031</v>
      </c>
      <c r="Z50">
        <v>719.42601364165091</v>
      </c>
      <c r="AA50">
        <v>423.74183728918331</v>
      </c>
      <c r="AB50">
        <v>123.6061093532783</v>
      </c>
      <c r="AC50">
        <v>638.45493952014613</v>
      </c>
      <c r="AD50">
        <v>514.7114398778931</v>
      </c>
      <c r="AE50">
        <v>372.99141159522549</v>
      </c>
      <c r="AF50">
        <v>1385.2893562699246</v>
      </c>
      <c r="AG50">
        <v>791.56714825128495</v>
      </c>
      <c r="AH50">
        <v>901.43391095880349</v>
      </c>
      <c r="AI50">
        <v>170.41355516121982</v>
      </c>
      <c r="AJ50">
        <v>3276.7462779767006</v>
      </c>
      <c r="AK50">
        <v>842.56233558952908</v>
      </c>
      <c r="AL50">
        <v>1070.2129839605566</v>
      </c>
      <c r="AM50">
        <v>947.97100011986174</v>
      </c>
      <c r="AN50">
        <v>297.7616004005078</v>
      </c>
      <c r="AO50">
        <v>7672.5049088214</v>
      </c>
      <c r="AP50">
        <v>5075.3687970391575</v>
      </c>
      <c r="AQ50">
        <v>23718.284057476219</v>
      </c>
      <c r="AR50">
        <v>9192.3769067621961</v>
      </c>
      <c r="AS50">
        <v>16936.878927836853</v>
      </c>
      <c r="AT50">
        <v>18731.524783912868</v>
      </c>
      <c r="AU50">
        <v>3808.6073679952037</v>
      </c>
      <c r="AV50">
        <v>73.737976657663424</v>
      </c>
      <c r="AW50">
        <v>809.40575140690078</v>
      </c>
      <c r="AX50">
        <v>8195.1826131567086</v>
      </c>
      <c r="AY50">
        <v>3341.3762683381256</v>
      </c>
      <c r="AZ50">
        <v>8046.7224514152076</v>
      </c>
      <c r="BA50">
        <v>6630.8613801557531</v>
      </c>
      <c r="BB50">
        <v>0</v>
      </c>
      <c r="BC50">
        <v>4753.7236748082451</v>
      </c>
      <c r="BD50">
        <v>10071.928629231157</v>
      </c>
      <c r="BE50">
        <v>20041.856737966922</v>
      </c>
      <c r="BF50">
        <f t="shared" si="0"/>
        <v>188750.59249103905</v>
      </c>
      <c r="BG50">
        <v>22000.708600546735</v>
      </c>
      <c r="BH50">
        <v>2.8324187415624178</v>
      </c>
      <c r="BI50">
        <v>0</v>
      </c>
      <c r="BJ50">
        <v>18291.155236428302</v>
      </c>
      <c r="BK50">
        <v>2560.4913963178196</v>
      </c>
      <c r="BL50">
        <v>-1.7801430734810149</v>
      </c>
      <c r="BM50">
        <v>42853.40750896094</v>
      </c>
      <c r="BN50">
        <v>231604</v>
      </c>
    </row>
    <row r="51" spans="1:66" x14ac:dyDescent="0.15">
      <c r="A51" t="s">
        <v>108</v>
      </c>
      <c r="B51">
        <v>3.2061175168404787</v>
      </c>
      <c r="C51">
        <v>1.2170723321811594</v>
      </c>
      <c r="D51">
        <v>227.90560013347965</v>
      </c>
      <c r="E51">
        <v>4.7455104851477889</v>
      </c>
      <c r="F51">
        <v>4.0812150348126748</v>
      </c>
      <c r="G51">
        <v>54.208755698152629</v>
      </c>
      <c r="H51">
        <v>1.4676734682746893</v>
      </c>
      <c r="I51">
        <v>3.8216969327886123</v>
      </c>
      <c r="J51">
        <v>11.361591125512469</v>
      </c>
      <c r="K51">
        <v>2.1840038611406367</v>
      </c>
      <c r="L51">
        <v>1.4211692837491394</v>
      </c>
      <c r="M51">
        <v>7.5874787654567939</v>
      </c>
      <c r="N51">
        <v>9.9340362715751578</v>
      </c>
      <c r="O51">
        <v>15.174422549736132</v>
      </c>
      <c r="P51">
        <v>2.043379947550406</v>
      </c>
      <c r="Q51">
        <v>30.371796589309312</v>
      </c>
      <c r="R51">
        <v>1.3493458781874355</v>
      </c>
      <c r="S51">
        <v>4.9418602166177061</v>
      </c>
      <c r="T51">
        <v>1.5359391714917603</v>
      </c>
      <c r="U51">
        <v>2.1234384764723351</v>
      </c>
      <c r="V51">
        <v>1.2555572111738837</v>
      </c>
      <c r="W51">
        <v>2.7220581062314331</v>
      </c>
      <c r="X51">
        <v>8.7687594572882617</v>
      </c>
      <c r="Y51">
        <v>1.7527005530960897</v>
      </c>
      <c r="Z51">
        <v>6.7728711665478532</v>
      </c>
      <c r="AA51">
        <v>6.1447222315478429</v>
      </c>
      <c r="AB51">
        <v>2.3250545699717247</v>
      </c>
      <c r="AC51">
        <v>8.6306239569719008</v>
      </c>
      <c r="AD51">
        <v>12.372205175552535</v>
      </c>
      <c r="AE51">
        <v>1.4936648155891585</v>
      </c>
      <c r="AF51">
        <v>1.6651068218914067</v>
      </c>
      <c r="AG51">
        <v>5.8307758733467514</v>
      </c>
      <c r="AH51">
        <v>2.1855337955217431</v>
      </c>
      <c r="AI51">
        <v>1.5919336587696449</v>
      </c>
      <c r="AJ51">
        <v>3.2326420584899891</v>
      </c>
      <c r="AK51">
        <v>0.94844197454105328</v>
      </c>
      <c r="AL51">
        <v>6.2616521374937051</v>
      </c>
      <c r="AM51">
        <v>3.2879425908130284</v>
      </c>
      <c r="AN51">
        <v>6.1072763435655579</v>
      </c>
      <c r="AO51">
        <v>16.054411459015604</v>
      </c>
      <c r="AP51">
        <v>24.532034176218293</v>
      </c>
      <c r="AQ51">
        <v>314.29832967611378</v>
      </c>
      <c r="AR51">
        <v>58.618466541583963</v>
      </c>
      <c r="AS51">
        <v>148.34282427866276</v>
      </c>
      <c r="AT51">
        <v>573.06371489745584</v>
      </c>
      <c r="AU51">
        <v>27.451726036604683</v>
      </c>
      <c r="AV51">
        <v>7.3460256406520488</v>
      </c>
      <c r="AW51">
        <v>41.980087838422143</v>
      </c>
      <c r="AX51">
        <v>86.386005189027728</v>
      </c>
      <c r="AY51">
        <v>23.699187449361396</v>
      </c>
      <c r="AZ51">
        <v>49.935949069842529</v>
      </c>
      <c r="BA51">
        <v>56.916788333663654</v>
      </c>
      <c r="BB51">
        <v>0</v>
      </c>
      <c r="BC51">
        <v>317.91311041824787</v>
      </c>
      <c r="BD51">
        <v>351.38428426674034</v>
      </c>
      <c r="BE51">
        <v>802.76689929941892</v>
      </c>
      <c r="BF51">
        <f t="shared" si="0"/>
        <v>3374.7214708079123</v>
      </c>
      <c r="BG51">
        <v>95.228033882629077</v>
      </c>
      <c r="BH51">
        <v>0.13520725938914849</v>
      </c>
      <c r="BI51">
        <v>0</v>
      </c>
      <c r="BJ51">
        <v>46302.605259349388</v>
      </c>
      <c r="BK51">
        <v>212.39661116716928</v>
      </c>
      <c r="BL51">
        <v>-8.6582466483285422E-2</v>
      </c>
      <c r="BM51">
        <v>46610.278529192088</v>
      </c>
      <c r="BN51">
        <v>49985</v>
      </c>
    </row>
    <row r="52" spans="1:66" x14ac:dyDescent="0.15">
      <c r="A52" t="s">
        <v>109</v>
      </c>
      <c r="B52">
        <v>31.373357360738275</v>
      </c>
      <c r="C52">
        <v>23.551586105429163</v>
      </c>
      <c r="D52">
        <v>362.19717402106204</v>
      </c>
      <c r="E52">
        <v>10.287690471328819</v>
      </c>
      <c r="F52">
        <v>10.443342221473845</v>
      </c>
      <c r="G52">
        <v>192.03391098431874</v>
      </c>
      <c r="H52">
        <v>3.8048712541574625</v>
      </c>
      <c r="I52">
        <v>15.925230630038019</v>
      </c>
      <c r="J52">
        <v>33.852947491006908</v>
      </c>
      <c r="K52">
        <v>11.686848430475896</v>
      </c>
      <c r="L52">
        <v>5.6091670206540849</v>
      </c>
      <c r="M52">
        <v>19.364004559174795</v>
      </c>
      <c r="N52">
        <v>22.602158343515718</v>
      </c>
      <c r="O52">
        <v>28.152028239627167</v>
      </c>
      <c r="P52">
        <v>4.3058958376758234</v>
      </c>
      <c r="Q52">
        <v>41.97946211617861</v>
      </c>
      <c r="R52">
        <v>6.0845282881504952</v>
      </c>
      <c r="S52">
        <v>16.348364822655824</v>
      </c>
      <c r="T52">
        <v>7.3879454717303954</v>
      </c>
      <c r="U52">
        <v>11.691819149626202</v>
      </c>
      <c r="V52">
        <v>4.3457026236924241</v>
      </c>
      <c r="W52">
        <v>7.027736505291494</v>
      </c>
      <c r="X52">
        <v>26.178896050349842</v>
      </c>
      <c r="Y52">
        <v>6.0296312741037035</v>
      </c>
      <c r="Z52">
        <v>22.243118704506944</v>
      </c>
      <c r="AA52">
        <v>17.928245222990554</v>
      </c>
      <c r="AB52">
        <v>8.477279185201974</v>
      </c>
      <c r="AC52">
        <v>22.112430186639273</v>
      </c>
      <c r="AD52">
        <v>35.955197568596702</v>
      </c>
      <c r="AE52">
        <v>6.2303760774141459</v>
      </c>
      <c r="AF52">
        <v>10.983714187248367</v>
      </c>
      <c r="AG52">
        <v>17.369471045471229</v>
      </c>
      <c r="AH52">
        <v>11.767150370940627</v>
      </c>
      <c r="AI52">
        <v>5.0204766175347633</v>
      </c>
      <c r="AJ52">
        <v>35.949432674056837</v>
      </c>
      <c r="AK52">
        <v>8.3906439966191861</v>
      </c>
      <c r="AL52">
        <v>26.188150807087005</v>
      </c>
      <c r="AM52">
        <v>12.319693848619956</v>
      </c>
      <c r="AN52">
        <v>21.269277737650128</v>
      </c>
      <c r="AO52">
        <v>33.94603433421652</v>
      </c>
      <c r="AP52">
        <v>108.52152275129336</v>
      </c>
      <c r="AQ52">
        <v>545.40939815374782</v>
      </c>
      <c r="AR52">
        <v>131.63180980672004</v>
      </c>
      <c r="AS52">
        <v>243.49198466331876</v>
      </c>
      <c r="AT52">
        <v>78.766396670659077</v>
      </c>
      <c r="AU52">
        <v>45.264281898354305</v>
      </c>
      <c r="AV52">
        <v>16.242441864644352</v>
      </c>
      <c r="AW52">
        <v>122.22218212009052</v>
      </c>
      <c r="AX52">
        <v>158.44955861009828</v>
      </c>
      <c r="AY52">
        <v>39.336731633881193</v>
      </c>
      <c r="AZ52">
        <v>61.875306794572992</v>
      </c>
      <c r="BA52">
        <v>108.11564360039253</v>
      </c>
      <c r="BB52">
        <v>0</v>
      </c>
      <c r="BC52">
        <v>79.494558941665062</v>
      </c>
      <c r="BD52">
        <v>49.942669026292521</v>
      </c>
      <c r="BE52">
        <v>345.52806755159077</v>
      </c>
      <c r="BF52">
        <f t="shared" si="0"/>
        <v>3332.7075459245725</v>
      </c>
      <c r="BG52">
        <v>331.23278063127736</v>
      </c>
      <c r="BH52">
        <v>13776.811819994724</v>
      </c>
      <c r="BI52">
        <v>2673.9987421689893</v>
      </c>
      <c r="BJ52">
        <v>78624.801521359375</v>
      </c>
      <c r="BK52">
        <v>531.99205937981333</v>
      </c>
      <c r="BL52">
        <v>-4.5444694587509042</v>
      </c>
      <c r="BM52">
        <v>95934.292454075432</v>
      </c>
      <c r="BN52">
        <v>99267</v>
      </c>
    </row>
    <row r="53" spans="1:66" x14ac:dyDescent="0.15">
      <c r="A53" t="s">
        <v>110</v>
      </c>
      <c r="B53">
        <v>198.28631468341069</v>
      </c>
      <c r="C53">
        <v>158.73670291319843</v>
      </c>
      <c r="D53">
        <v>1226.7615308967083</v>
      </c>
      <c r="E53">
        <v>56.404742817324376</v>
      </c>
      <c r="F53">
        <v>53.476354971473938</v>
      </c>
      <c r="G53">
        <v>1104.9367300988088</v>
      </c>
      <c r="H53">
        <v>18.114512830238763</v>
      </c>
      <c r="I53">
        <v>100.18393275080598</v>
      </c>
      <c r="J53">
        <v>168.24694343673755</v>
      </c>
      <c r="K53">
        <v>83.949455711582971</v>
      </c>
      <c r="L53">
        <v>28.66737451921788</v>
      </c>
      <c r="M53">
        <v>84.594650488534398</v>
      </c>
      <c r="N53">
        <v>91.413102667619171</v>
      </c>
      <c r="O53">
        <v>198.93518191857476</v>
      </c>
      <c r="P53">
        <v>34.544053200810595</v>
      </c>
      <c r="Q53">
        <v>215.58537546335796</v>
      </c>
      <c r="R53">
        <v>31.813945754959217</v>
      </c>
      <c r="S53">
        <v>122.91199196255047</v>
      </c>
      <c r="T53">
        <v>40.67952550299713</v>
      </c>
      <c r="U53">
        <v>65.427701185516327</v>
      </c>
      <c r="V53">
        <v>21.577431486162549</v>
      </c>
      <c r="W53">
        <v>65.758350640640657</v>
      </c>
      <c r="X53">
        <v>172.03952492528094</v>
      </c>
      <c r="Y53">
        <v>43.432461499923683</v>
      </c>
      <c r="Z53">
        <v>133.94574045289733</v>
      </c>
      <c r="AA53">
        <v>127.29192989300938</v>
      </c>
      <c r="AB53">
        <v>64.662619144355673</v>
      </c>
      <c r="AC53">
        <v>132.95468907089369</v>
      </c>
      <c r="AD53">
        <v>209.41338587264426</v>
      </c>
      <c r="AE53">
        <v>32.020484907133444</v>
      </c>
      <c r="AF53">
        <v>82.982549707370652</v>
      </c>
      <c r="AG53">
        <v>203.83539975821253</v>
      </c>
      <c r="AH53">
        <v>118.30384313446194</v>
      </c>
      <c r="AI53">
        <v>26.973675545021539</v>
      </c>
      <c r="AJ53">
        <v>282.80372698692861</v>
      </c>
      <c r="AK53">
        <v>64.87637810712252</v>
      </c>
      <c r="AL53">
        <v>162.61343401472158</v>
      </c>
      <c r="AM53">
        <v>61.855290079214605</v>
      </c>
      <c r="AN53">
        <v>122.33502797020699</v>
      </c>
      <c r="AO53">
        <v>425.54278160969398</v>
      </c>
      <c r="AP53">
        <v>722.54666296393475</v>
      </c>
      <c r="AQ53">
        <v>3312.5323900001381</v>
      </c>
      <c r="AR53">
        <v>739.61593393706357</v>
      </c>
      <c r="AS53">
        <v>1746.3488895597231</v>
      </c>
      <c r="AT53">
        <v>1075.5732656598923</v>
      </c>
      <c r="AU53">
        <v>192.52115318362766</v>
      </c>
      <c r="AV53">
        <v>68.432861080672524</v>
      </c>
      <c r="AW53">
        <v>958.7196095582317</v>
      </c>
      <c r="AX53">
        <v>1535.3902376882722</v>
      </c>
      <c r="AY53">
        <v>198.1830937682081</v>
      </c>
      <c r="AZ53">
        <v>653.20904142533664</v>
      </c>
      <c r="BA53">
        <v>1058.9156185188426</v>
      </c>
      <c r="BB53">
        <v>0</v>
      </c>
      <c r="BC53">
        <v>286.77839388984518</v>
      </c>
      <c r="BD53">
        <v>1081.7478971247976</v>
      </c>
      <c r="BE53">
        <v>1464.4038627724215</v>
      </c>
      <c r="BF53">
        <f t="shared" si="0"/>
        <v>21733.807759711341</v>
      </c>
      <c r="BG53">
        <v>1996.5935084712312</v>
      </c>
      <c r="BH53">
        <v>42.961239957700712</v>
      </c>
      <c r="BI53">
        <v>35543.86696619312</v>
      </c>
      <c r="BJ53">
        <v>61922.295652396489</v>
      </c>
      <c r="BK53">
        <v>2253.9858969793722</v>
      </c>
      <c r="BL53">
        <v>-27.511023709253152</v>
      </c>
      <c r="BM53">
        <v>101732.19224028866</v>
      </c>
      <c r="BN53">
        <v>123466</v>
      </c>
    </row>
    <row r="54" spans="1:66" x14ac:dyDescent="0.15">
      <c r="A54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f t="shared" si="0"/>
        <v>0</v>
      </c>
      <c r="BG54">
        <v>0</v>
      </c>
      <c r="BH54">
        <v>0</v>
      </c>
      <c r="BI54">
        <v>0</v>
      </c>
      <c r="BJ54">
        <v>37701</v>
      </c>
      <c r="BK54">
        <v>0</v>
      </c>
      <c r="BL54">
        <v>0</v>
      </c>
      <c r="BM54">
        <v>37701</v>
      </c>
      <c r="BN54">
        <v>37701</v>
      </c>
    </row>
    <row r="55" spans="1:66" x14ac:dyDescent="0.15">
      <c r="A55" t="s">
        <v>112</v>
      </c>
      <c r="B55">
        <v>0.2456174694717482</v>
      </c>
      <c r="C55">
        <v>1.3975728043798608</v>
      </c>
      <c r="D55">
        <v>17.736683964833215</v>
      </c>
      <c r="E55">
        <v>1.1363578148438183</v>
      </c>
      <c r="F55">
        <v>0.4934177967536148</v>
      </c>
      <c r="G55">
        <v>16.414424700815093</v>
      </c>
      <c r="H55">
        <v>0.58175686759731571</v>
      </c>
      <c r="I55">
        <v>1.4639418836109066</v>
      </c>
      <c r="J55">
        <v>0.8831255131534429</v>
      </c>
      <c r="K55">
        <v>0.52134508641341137</v>
      </c>
      <c r="L55">
        <v>0.20791264990795463</v>
      </c>
      <c r="M55">
        <v>1.2136677140745655</v>
      </c>
      <c r="N55">
        <v>4.3677316411014058</v>
      </c>
      <c r="O55">
        <v>3.4634472560595411</v>
      </c>
      <c r="P55">
        <v>0.4430121661890189</v>
      </c>
      <c r="Q55">
        <v>1.8356174201140882</v>
      </c>
      <c r="R55">
        <v>0.52264675017366791</v>
      </c>
      <c r="S55">
        <v>5.4183944257769818</v>
      </c>
      <c r="T55">
        <v>0.79401699902816869</v>
      </c>
      <c r="U55">
        <v>2.3777898912339648</v>
      </c>
      <c r="V55">
        <v>0.54556647875214836</v>
      </c>
      <c r="W55">
        <v>0.77069477992567526</v>
      </c>
      <c r="X55">
        <v>1.5176860434295198</v>
      </c>
      <c r="Y55">
        <v>0.68647405141736306</v>
      </c>
      <c r="Z55">
        <v>1.4172094398773256</v>
      </c>
      <c r="AA55">
        <v>0.88673597365937729</v>
      </c>
      <c r="AB55">
        <v>0.30485386811193771</v>
      </c>
      <c r="AC55">
        <v>1.3092329216865743</v>
      </c>
      <c r="AD55">
        <v>1.1292997747292901</v>
      </c>
      <c r="AE55">
        <v>0.68772585536408926</v>
      </c>
      <c r="AF55">
        <v>2.4880048734298916</v>
      </c>
      <c r="AG55">
        <v>1.5252910000909197</v>
      </c>
      <c r="AH55">
        <v>1.6371418673393672</v>
      </c>
      <c r="AI55">
        <v>0.34845073245986924</v>
      </c>
      <c r="AJ55">
        <v>5.9034953752906985</v>
      </c>
      <c r="AK55">
        <v>1.5134620980039355</v>
      </c>
      <c r="AL55">
        <v>2.0131727132209436</v>
      </c>
      <c r="AM55">
        <v>1.7735593881149263</v>
      </c>
      <c r="AN55">
        <v>0.64804045472003824</v>
      </c>
      <c r="AO55">
        <v>14.196862010849882</v>
      </c>
      <c r="AP55">
        <v>9.4988231993388723</v>
      </c>
      <c r="AQ55">
        <v>48.367669566327045</v>
      </c>
      <c r="AR55">
        <v>17.656045033509344</v>
      </c>
      <c r="AS55">
        <v>33.697018908707129</v>
      </c>
      <c r="AT55">
        <v>36.676136025658039</v>
      </c>
      <c r="AU55">
        <v>7.4018353915017734</v>
      </c>
      <c r="AV55">
        <v>0.26542063255433646</v>
      </c>
      <c r="AW55">
        <v>2.212115321179867</v>
      </c>
      <c r="AX55">
        <v>19.330575307879311</v>
      </c>
      <c r="AY55">
        <v>6.5433659473358894</v>
      </c>
      <c r="AZ55">
        <v>15.291275451986355</v>
      </c>
      <c r="BA55">
        <v>13.405150360306269</v>
      </c>
      <c r="BB55">
        <v>0</v>
      </c>
      <c r="BC55">
        <v>10.322312573118678</v>
      </c>
      <c r="BD55">
        <v>19.684663092142006</v>
      </c>
      <c r="BE55">
        <v>42.181308153612619</v>
      </c>
      <c r="BF55">
        <f t="shared" si="0"/>
        <v>385.35515548116302</v>
      </c>
      <c r="BG55">
        <v>42.434511331616235</v>
      </c>
      <c r="BH55">
        <v>146448.43200153948</v>
      </c>
      <c r="BI55">
        <v>1.5614773203924674</v>
      </c>
      <c r="BJ55">
        <v>237.80147258948392</v>
      </c>
      <c r="BK55">
        <v>9.5771334861718351</v>
      </c>
      <c r="BL55">
        <v>-0.1617517483163198</v>
      </c>
      <c r="BM55">
        <v>146739.64484451883</v>
      </c>
      <c r="BN55">
        <v>147125</v>
      </c>
    </row>
    <row r="56" spans="1:66" x14ac:dyDescent="0.15">
      <c r="A56" t="s">
        <v>113</v>
      </c>
      <c r="B56">
        <v>2.519922927281671E-2</v>
      </c>
      <c r="C56">
        <v>0.11829829961362037</v>
      </c>
      <c r="D56">
        <v>0.16357938247468518</v>
      </c>
      <c r="E56">
        <v>1.1479254910504224E-2</v>
      </c>
      <c r="F56">
        <v>4.9518354515900561E-3</v>
      </c>
      <c r="G56">
        <v>0.14543530009796443</v>
      </c>
      <c r="H56">
        <v>6.4523916490415896E-3</v>
      </c>
      <c r="I56">
        <v>1.6749958554052733E-2</v>
      </c>
      <c r="J56">
        <v>8.196788228578996E-3</v>
      </c>
      <c r="K56">
        <v>5.8896830749972659E-3</v>
      </c>
      <c r="L56">
        <v>2.1570495338365781E-3</v>
      </c>
      <c r="M56">
        <v>1.246817504153005E-2</v>
      </c>
      <c r="N56">
        <v>4.7905256603640173E-2</v>
      </c>
      <c r="O56">
        <v>3.8845648561526551E-2</v>
      </c>
      <c r="P56">
        <v>4.8955645941856241E-3</v>
      </c>
      <c r="Q56">
        <v>1.7988707892727922E-2</v>
      </c>
      <c r="R56">
        <v>6.0022247898061289E-3</v>
      </c>
      <c r="S56">
        <v>0.12508166991938569</v>
      </c>
      <c r="T56">
        <v>9.8467770603269632E-3</v>
      </c>
      <c r="U56">
        <v>2.8808475054065349E-2</v>
      </c>
      <c r="V56">
        <v>6.2273082194238601E-3</v>
      </c>
      <c r="W56">
        <v>8.7896084207697237E-3</v>
      </c>
      <c r="X56">
        <v>1.586538737526821E-2</v>
      </c>
      <c r="Y56">
        <v>7.6903505119391034E-3</v>
      </c>
      <c r="Z56">
        <v>1.5511999691155217E-2</v>
      </c>
      <c r="AA56">
        <v>9.0971219470499139E-3</v>
      </c>
      <c r="AB56">
        <v>2.6259733455401817E-3</v>
      </c>
      <c r="AC56">
        <v>1.3748846159149666E-2</v>
      </c>
      <c r="AD56">
        <v>1.093530328892804E-2</v>
      </c>
      <c r="AE56">
        <v>8.0842465137701321E-3</v>
      </c>
      <c r="AF56">
        <v>3.0123665663839509E-2</v>
      </c>
      <c r="AG56">
        <v>1.7125097603415615E-2</v>
      </c>
      <c r="AH56">
        <v>1.9563501424274352E-2</v>
      </c>
      <c r="AI56">
        <v>4.8500254170107315E-3</v>
      </c>
      <c r="AJ56">
        <v>7.1163877664138925E-2</v>
      </c>
      <c r="AK56">
        <v>1.8306785608908697E-2</v>
      </c>
      <c r="AL56">
        <v>2.3127322393221749E-2</v>
      </c>
      <c r="AM56">
        <v>2.0576376857554139E-2</v>
      </c>
      <c r="AN56">
        <v>6.3210929817645797E-3</v>
      </c>
      <c r="AO56">
        <v>0.16708693258622814</v>
      </c>
      <c r="AP56">
        <v>0.10980319974851588</v>
      </c>
      <c r="AQ56">
        <v>0.51324649038582859</v>
      </c>
      <c r="AR56">
        <v>0.1994801894987131</v>
      </c>
      <c r="AS56">
        <v>0.36761751142315724</v>
      </c>
      <c r="AT56">
        <v>0.40798247313460351</v>
      </c>
      <c r="AU56">
        <v>8.2736917336983865E-2</v>
      </c>
      <c r="AV56">
        <v>1.4817992449833884E-3</v>
      </c>
      <c r="AW56">
        <v>1.6674930744180153E-2</v>
      </c>
      <c r="AX56">
        <v>0.1775533120634526</v>
      </c>
      <c r="AY56">
        <v>7.5247406947617723E-2</v>
      </c>
      <c r="AZ56">
        <v>0.31177158885686779</v>
      </c>
      <c r="BA56">
        <v>0.14715794531225193</v>
      </c>
      <c r="BB56">
        <v>0</v>
      </c>
      <c r="BC56">
        <v>0.11779351442275579</v>
      </c>
      <c r="BD56">
        <v>0.49370173139400725</v>
      </c>
      <c r="BE56">
        <v>0.50479247877677336</v>
      </c>
      <c r="BF56">
        <f t="shared" si="0"/>
        <v>4.8040939853429245</v>
      </c>
      <c r="BG56">
        <v>2.3122502555087707</v>
      </c>
      <c r="BH56">
        <v>95273.736658382943</v>
      </c>
      <c r="BI56">
        <v>71.758467076492451</v>
      </c>
      <c r="BJ56">
        <v>2045.3345796035976</v>
      </c>
      <c r="BK56">
        <v>5.1637890144800858E-2</v>
      </c>
      <c r="BL56">
        <v>2.3128059743544103E-3</v>
      </c>
      <c r="BM56">
        <v>97393.195906014662</v>
      </c>
      <c r="BN56">
        <v>97398</v>
      </c>
    </row>
    <row r="57" spans="1:66" x14ac:dyDescent="0.15">
      <c r="A57" t="s">
        <v>114</v>
      </c>
      <c r="B57">
        <v>92.2862871234789</v>
      </c>
      <c r="C57">
        <v>41.495240390367783</v>
      </c>
      <c r="D57">
        <v>430.66297499212732</v>
      </c>
      <c r="E57">
        <v>73.033784463944528</v>
      </c>
      <c r="F57">
        <v>48.005753592857587</v>
      </c>
      <c r="G57">
        <v>621.73145926886127</v>
      </c>
      <c r="H57">
        <v>21.520086044829441</v>
      </c>
      <c r="I57">
        <v>72.858461325419384</v>
      </c>
      <c r="J57">
        <v>38.033297970516635</v>
      </c>
      <c r="K57">
        <v>26.763783800926223</v>
      </c>
      <c r="L57">
        <v>22.145576155660123</v>
      </c>
      <c r="M57">
        <v>98.31034938788855</v>
      </c>
      <c r="N57">
        <v>120.90618226923169</v>
      </c>
      <c r="O57">
        <v>100.21434710607967</v>
      </c>
      <c r="P57">
        <v>18.144200810325557</v>
      </c>
      <c r="Q57">
        <v>129.01155515717301</v>
      </c>
      <c r="R57">
        <v>46.88902830943249</v>
      </c>
      <c r="S57">
        <v>121.47081475705949</v>
      </c>
      <c r="T57">
        <v>26.332483175841435</v>
      </c>
      <c r="U57">
        <v>60.563430115339138</v>
      </c>
      <c r="V57">
        <v>19.847106709142679</v>
      </c>
      <c r="W57">
        <v>34.766562016039273</v>
      </c>
      <c r="X57">
        <v>88.38219280373103</v>
      </c>
      <c r="Y57">
        <v>40.302655564208074</v>
      </c>
      <c r="Z57">
        <v>85.013502588114761</v>
      </c>
      <c r="AA57">
        <v>144.75771058821587</v>
      </c>
      <c r="AB57">
        <v>80.392995492657462</v>
      </c>
      <c r="AC57">
        <v>85.330420321275767</v>
      </c>
      <c r="AD57">
        <v>81.639505234241454</v>
      </c>
      <c r="AE57">
        <v>21.055545037901702</v>
      </c>
      <c r="AF57">
        <v>51.072153240236219</v>
      </c>
      <c r="AG57">
        <v>65.408372755957146</v>
      </c>
      <c r="AH57">
        <v>47.707537706024105</v>
      </c>
      <c r="AI57">
        <v>14.358407042480668</v>
      </c>
      <c r="AJ57">
        <v>167.99138930852797</v>
      </c>
      <c r="AK57">
        <v>40.727447136329729</v>
      </c>
      <c r="AL57">
        <v>82.292853537193764</v>
      </c>
      <c r="AM57">
        <v>48.134066608565298</v>
      </c>
      <c r="AN57">
        <v>37.155595990262952</v>
      </c>
      <c r="AO57">
        <v>958.49355714136061</v>
      </c>
      <c r="AP57">
        <v>224.96599576705492</v>
      </c>
      <c r="AQ57">
        <v>1283.3031824590309</v>
      </c>
      <c r="AR57">
        <v>705.67282741987549</v>
      </c>
      <c r="AS57">
        <v>706.63300299999935</v>
      </c>
      <c r="AT57">
        <v>736.22911620275738</v>
      </c>
      <c r="AU57">
        <v>135.62404109024885</v>
      </c>
      <c r="AV57">
        <v>12.167972321285115</v>
      </c>
      <c r="AW57">
        <v>108.93743742840175</v>
      </c>
      <c r="AX57">
        <v>735.18028042093408</v>
      </c>
      <c r="AY57">
        <v>123.23243121770936</v>
      </c>
      <c r="AZ57">
        <v>309.14399304645059</v>
      </c>
      <c r="BA57">
        <v>411.44890626996335</v>
      </c>
      <c r="BB57">
        <v>0</v>
      </c>
      <c r="BC57">
        <v>278.29756089856903</v>
      </c>
      <c r="BD57">
        <v>375.42295200900475</v>
      </c>
      <c r="BE57">
        <v>878.32087223059204</v>
      </c>
      <c r="BF57">
        <f t="shared" si="0"/>
        <v>11429.789244821704</v>
      </c>
      <c r="BG57">
        <v>904.36144311519968</v>
      </c>
      <c r="BH57">
        <v>422291.61755362147</v>
      </c>
      <c r="BI57">
        <v>26.826012992804333</v>
      </c>
      <c r="BJ57">
        <v>6363.3295014430068</v>
      </c>
      <c r="BK57">
        <v>290.57110634616407</v>
      </c>
      <c r="BL57">
        <v>-19.494862340347979</v>
      </c>
      <c r="BM57">
        <v>429857.2107551783</v>
      </c>
      <c r="BN57">
        <v>441287</v>
      </c>
    </row>
    <row r="58" spans="1:66" x14ac:dyDescent="0.15">
      <c r="A58" t="s">
        <v>169</v>
      </c>
      <c r="B58">
        <f>SUM(B2:B57)</f>
        <v>58524.053016161997</v>
      </c>
      <c r="C58">
        <f t="shared" ref="C58:BN58" si="1">SUM(C2:C57)</f>
        <v>43932.165409890833</v>
      </c>
      <c r="D58">
        <f t="shared" si="1"/>
        <v>44170.697832024656</v>
      </c>
      <c r="E58">
        <f t="shared" si="1"/>
        <v>12983.287072965561</v>
      </c>
      <c r="F58">
        <f t="shared" si="1"/>
        <v>10122.733219283082</v>
      </c>
      <c r="G58">
        <f t="shared" si="1"/>
        <v>267914.6585890092</v>
      </c>
      <c r="H58">
        <f t="shared" si="1"/>
        <v>7980.8002293004083</v>
      </c>
      <c r="I58">
        <f t="shared" si="1"/>
        <v>21067.749718309715</v>
      </c>
      <c r="J58">
        <f t="shared" si="1"/>
        <v>20186.379953387983</v>
      </c>
      <c r="K58">
        <f t="shared" si="1"/>
        <v>13262.359547492139</v>
      </c>
      <c r="L58">
        <f t="shared" si="1"/>
        <v>10090.159707114333</v>
      </c>
      <c r="M58">
        <f t="shared" si="1"/>
        <v>26885.29437800587</v>
      </c>
      <c r="N58">
        <f t="shared" si="1"/>
        <v>15982.443884058241</v>
      </c>
      <c r="O58">
        <f t="shared" si="1"/>
        <v>91100.503753693294</v>
      </c>
      <c r="P58">
        <f t="shared" si="1"/>
        <v>14193.455398924747</v>
      </c>
      <c r="Q58">
        <f t="shared" si="1"/>
        <v>39785.025942510598</v>
      </c>
      <c r="R58">
        <f t="shared" si="1"/>
        <v>13356.121177816172</v>
      </c>
      <c r="S58">
        <f t="shared" si="1"/>
        <v>16920.459137708691</v>
      </c>
      <c r="T58">
        <f t="shared" si="1"/>
        <v>10960.068447027505</v>
      </c>
      <c r="U58">
        <f t="shared" si="1"/>
        <v>14905.530227688338</v>
      </c>
      <c r="V58">
        <f t="shared" si="1"/>
        <v>6151.7629952661046</v>
      </c>
      <c r="W58">
        <f t="shared" si="1"/>
        <v>8238.316710194038</v>
      </c>
      <c r="X58">
        <f t="shared" si="1"/>
        <v>31383.892164323457</v>
      </c>
      <c r="Y58">
        <f t="shared" si="1"/>
        <v>6979.6083116721311</v>
      </c>
      <c r="Z58">
        <f t="shared" si="1"/>
        <v>20518.456024292453</v>
      </c>
      <c r="AA58">
        <f t="shared" si="1"/>
        <v>37955.457668922681</v>
      </c>
      <c r="AB58">
        <f t="shared" si="1"/>
        <v>19578.186046409955</v>
      </c>
      <c r="AC58">
        <f t="shared" si="1"/>
        <v>31056.979828308951</v>
      </c>
      <c r="AD58">
        <f t="shared" si="1"/>
        <v>47454.112719131874</v>
      </c>
      <c r="AE58">
        <f t="shared" si="1"/>
        <v>9031.0958322655242</v>
      </c>
      <c r="AF58">
        <f t="shared" si="1"/>
        <v>11351.199802206705</v>
      </c>
      <c r="AG58">
        <f t="shared" si="1"/>
        <v>24659.882583079103</v>
      </c>
      <c r="AH58">
        <f t="shared" si="1"/>
        <v>17280.63700778675</v>
      </c>
      <c r="AI58">
        <f t="shared" si="1"/>
        <v>5191.4685547627569</v>
      </c>
      <c r="AJ58">
        <f t="shared" si="1"/>
        <v>64556.683353776702</v>
      </c>
      <c r="AK58">
        <f t="shared" si="1"/>
        <v>15568.957878050687</v>
      </c>
      <c r="AL58">
        <f t="shared" si="1"/>
        <v>38770.301409067819</v>
      </c>
      <c r="AM58">
        <f t="shared" si="1"/>
        <v>19292.391750553103</v>
      </c>
      <c r="AN58">
        <f t="shared" si="1"/>
        <v>21301.756860595804</v>
      </c>
      <c r="AO58">
        <f t="shared" si="1"/>
        <v>68667.449941150146</v>
      </c>
      <c r="AP58">
        <f t="shared" si="1"/>
        <v>119506.19213264361</v>
      </c>
      <c r="AQ58">
        <f t="shared" si="1"/>
        <v>125938.55303158313</v>
      </c>
      <c r="AR58">
        <f t="shared" si="1"/>
        <v>116522.60922844513</v>
      </c>
      <c r="AS58">
        <f t="shared" si="1"/>
        <v>90411.64915760039</v>
      </c>
      <c r="AT58">
        <f t="shared" si="1"/>
        <v>96024.720176583578</v>
      </c>
      <c r="AU58">
        <f t="shared" si="1"/>
        <v>18042.944738623541</v>
      </c>
      <c r="AV58">
        <f t="shared" si="1"/>
        <v>7819.6140450608664</v>
      </c>
      <c r="AW58">
        <f t="shared" si="1"/>
        <v>56482.648934240504</v>
      </c>
      <c r="AX58">
        <f t="shared" si="1"/>
        <v>79183.684693505944</v>
      </c>
      <c r="AY58">
        <f t="shared" si="1"/>
        <v>14870.235377829082</v>
      </c>
      <c r="AZ58">
        <f t="shared" si="1"/>
        <v>37265.928695041337</v>
      </c>
      <c r="BA58">
        <f t="shared" si="1"/>
        <v>50332.105118262654</v>
      </c>
      <c r="BB58">
        <f t="shared" si="1"/>
        <v>0</v>
      </c>
      <c r="BC58">
        <f t="shared" si="1"/>
        <v>30780.305208609021</v>
      </c>
      <c r="BD58">
        <f t="shared" si="1"/>
        <v>32214.508582424132</v>
      </c>
      <c r="BE58">
        <f t="shared" si="1"/>
        <v>134829.58863872683</v>
      </c>
      <c r="BF58">
        <f>SUM(B58:BE58)</f>
        <v>2269537.8318433696</v>
      </c>
      <c r="BG58">
        <f t="shared" si="1"/>
        <v>334883.73497546109</v>
      </c>
      <c r="BH58">
        <f t="shared" si="1"/>
        <v>684258.22733132483</v>
      </c>
      <c r="BI58">
        <f t="shared" si="1"/>
        <v>38318.011665751794</v>
      </c>
      <c r="BJ58">
        <f t="shared" si="1"/>
        <v>1672210.8853955469</v>
      </c>
      <c r="BK58">
        <f t="shared" si="1"/>
        <v>489853.87269449653</v>
      </c>
      <c r="BL58">
        <f t="shared" si="1"/>
        <v>-8321.563905951245</v>
      </c>
      <c r="BM58">
        <f t="shared" si="1"/>
        <v>3211203.1681566299</v>
      </c>
      <c r="BN58">
        <f t="shared" si="1"/>
        <v>5480741</v>
      </c>
    </row>
    <row r="59" spans="1:66" x14ac:dyDescent="0.15">
      <c r="A59" t="s">
        <v>170</v>
      </c>
      <c r="B59">
        <v>7090.4419185394318</v>
      </c>
      <c r="C59">
        <v>2057.4968683113279</v>
      </c>
      <c r="D59">
        <v>4827.3360096814877</v>
      </c>
      <c r="E59">
        <v>980.0324699604065</v>
      </c>
      <c r="F59">
        <v>1359.6413545596986</v>
      </c>
      <c r="G59">
        <v>8766.6039839375208</v>
      </c>
      <c r="H59">
        <v>312.38396300376212</v>
      </c>
      <c r="I59">
        <v>2550.2644403406925</v>
      </c>
      <c r="J59">
        <v>1813.8480315929792</v>
      </c>
      <c r="K59">
        <v>1269.7073158423989</v>
      </c>
      <c r="L59">
        <v>454.15976700061128</v>
      </c>
      <c r="M59">
        <v>2487.0006956648554</v>
      </c>
      <c r="N59">
        <v>1438.3872370698132</v>
      </c>
      <c r="O59">
        <v>19428.377939659993</v>
      </c>
      <c r="P59">
        <v>214.52626848408099</v>
      </c>
      <c r="Q59">
        <v>8160.0721616596584</v>
      </c>
      <c r="R59">
        <v>4095.1632921577734</v>
      </c>
      <c r="S59">
        <v>1978.7861593919547</v>
      </c>
      <c r="T59">
        <v>1806.7403679808558</v>
      </c>
      <c r="U59">
        <v>2116.8982468637228</v>
      </c>
      <c r="V59">
        <v>1084.4169775028092</v>
      </c>
      <c r="W59">
        <v>1651.1598320440273</v>
      </c>
      <c r="X59">
        <v>6916.3955113573884</v>
      </c>
      <c r="Y59">
        <v>746.13338139308212</v>
      </c>
      <c r="Z59">
        <v>2223.2705989874262</v>
      </c>
      <c r="AA59">
        <v>7188.2629643496311</v>
      </c>
      <c r="AB59">
        <v>2897.0428679946804</v>
      </c>
      <c r="AC59">
        <v>3957.4483169280093</v>
      </c>
      <c r="AD59">
        <v>6342.6738441590423</v>
      </c>
      <c r="AE59">
        <v>1192.063195182561</v>
      </c>
      <c r="AF59">
        <v>4430.2689732338786</v>
      </c>
      <c r="AG59">
        <v>3817.8668699326904</v>
      </c>
      <c r="AH59">
        <v>4289.5105855364582</v>
      </c>
      <c r="AI59">
        <v>1058.9377962138062</v>
      </c>
      <c r="AJ59">
        <v>7755.8969084173923</v>
      </c>
      <c r="AK59">
        <v>1895.7203677690225</v>
      </c>
      <c r="AL59">
        <v>5028.4429726812141</v>
      </c>
      <c r="AM59">
        <v>4642.5563795147082</v>
      </c>
      <c r="AN59">
        <v>2098.5016521742564</v>
      </c>
      <c r="AO59">
        <v>5190.9802005142947</v>
      </c>
      <c r="AP59">
        <v>8694.8497032612886</v>
      </c>
      <c r="AQ59">
        <v>8350.9672790002023</v>
      </c>
      <c r="AR59">
        <v>8371.3142698017127</v>
      </c>
      <c r="AS59">
        <v>6358.142999903529</v>
      </c>
      <c r="AT59">
        <v>3827.6357842898183</v>
      </c>
      <c r="AU59">
        <v>871.27071433190395</v>
      </c>
      <c r="AV59">
        <v>1384.1153013404307</v>
      </c>
      <c r="AW59">
        <v>2025.8628110927577</v>
      </c>
      <c r="AX59">
        <v>4313.1677467306554</v>
      </c>
      <c r="AY59">
        <v>1075.4823106086442</v>
      </c>
      <c r="AZ59">
        <v>3232.6737717559918</v>
      </c>
      <c r="BA59">
        <v>3076.0632466243428</v>
      </c>
      <c r="BB59">
        <v>0</v>
      </c>
      <c r="BC59">
        <v>1360.4066218940129</v>
      </c>
      <c r="BD59">
        <v>3246.1354634716076</v>
      </c>
      <c r="BE59">
        <v>6916.7234780016679</v>
      </c>
      <c r="BF59">
        <f t="shared" si="0"/>
        <v>210720.23018969799</v>
      </c>
      <c r="BG59">
        <v>0</v>
      </c>
      <c r="BH59">
        <v>897.24124880111503</v>
      </c>
      <c r="BI59">
        <v>144.59342313301863</v>
      </c>
      <c r="BJ59">
        <v>92879.294113842581</v>
      </c>
      <c r="BK59">
        <v>55291.851619545479</v>
      </c>
      <c r="BL59">
        <v>913.78940497982921</v>
      </c>
      <c r="BM59">
        <v>150126.76981030201</v>
      </c>
      <c r="BN59">
        <v>360847</v>
      </c>
    </row>
    <row r="60" spans="1:66" x14ac:dyDescent="0.15">
      <c r="A60" t="s">
        <v>171</v>
      </c>
      <c r="B60">
        <v>215.91806636236751</v>
      </c>
      <c r="C60">
        <v>60.110778999122751</v>
      </c>
      <c r="D60">
        <v>120.58191380586977</v>
      </c>
      <c r="E60">
        <v>23.887388033294496</v>
      </c>
      <c r="F60">
        <v>54.089713539522663</v>
      </c>
      <c r="G60">
        <v>286.49733947132239</v>
      </c>
      <c r="H60">
        <v>16.142492833709735</v>
      </c>
      <c r="I60">
        <v>291.17847909635168</v>
      </c>
      <c r="J60">
        <v>346.8042458986107</v>
      </c>
      <c r="K60">
        <v>135.11360444926967</v>
      </c>
      <c r="L60">
        <v>23.042988519146402</v>
      </c>
      <c r="M60">
        <v>116.73092530616599</v>
      </c>
      <c r="N60">
        <v>67.367736216634881</v>
      </c>
      <c r="O60">
        <v>41.378393278201457</v>
      </c>
      <c r="P60">
        <v>13.4359559336324</v>
      </c>
      <c r="Q60">
        <v>156.97526983547911</v>
      </c>
      <c r="R60">
        <v>183.92814297507533</v>
      </c>
      <c r="S60">
        <v>82.463555190540859</v>
      </c>
      <c r="T60">
        <v>84.254761313154219</v>
      </c>
      <c r="U60">
        <v>104.70596921231925</v>
      </c>
      <c r="V60">
        <v>44.836644376654384</v>
      </c>
      <c r="W60">
        <v>96.543381214576101</v>
      </c>
      <c r="X60">
        <v>475.86958333095436</v>
      </c>
      <c r="Y60">
        <v>22.610552674272654</v>
      </c>
      <c r="Z60">
        <v>68.832274355453606</v>
      </c>
      <c r="AA60">
        <v>170.47577617188335</v>
      </c>
      <c r="AB60">
        <v>70.417613326283103</v>
      </c>
      <c r="AC60">
        <v>229.75573061965636</v>
      </c>
      <c r="AD60">
        <v>396.80314933023868</v>
      </c>
      <c r="AE60">
        <v>89.846886883962796</v>
      </c>
      <c r="AF60">
        <v>196.5683010570815</v>
      </c>
      <c r="AG60">
        <v>222.25236010698887</v>
      </c>
      <c r="AH60">
        <v>226.58107845607287</v>
      </c>
      <c r="AI60">
        <v>60.470322324163739</v>
      </c>
      <c r="AJ60">
        <v>586.16799485018169</v>
      </c>
      <c r="AK60">
        <v>132.48728842370292</v>
      </c>
      <c r="AL60">
        <v>336.14987723262544</v>
      </c>
      <c r="AM60">
        <v>116.52122365208761</v>
      </c>
      <c r="AN60">
        <v>152.22657652806262</v>
      </c>
      <c r="AO60">
        <v>120.29093986043219</v>
      </c>
      <c r="AP60">
        <v>556.32775663127995</v>
      </c>
      <c r="AQ60">
        <v>144.49072779716005</v>
      </c>
      <c r="AR60">
        <v>224.08646653298709</v>
      </c>
      <c r="AS60">
        <v>141.36808484245768</v>
      </c>
      <c r="AT60">
        <v>32.478545807287567</v>
      </c>
      <c r="AU60">
        <v>16.330819466409643</v>
      </c>
      <c r="AV60">
        <v>85.839190100699625</v>
      </c>
      <c r="AW60">
        <v>106.38059218226574</v>
      </c>
      <c r="AX60">
        <v>102.33254341992452</v>
      </c>
      <c r="AY60">
        <v>23.129700781530445</v>
      </c>
      <c r="AZ60">
        <v>107.15019315107685</v>
      </c>
      <c r="BA60">
        <v>125.81977280513981</v>
      </c>
      <c r="BB60">
        <v>0</v>
      </c>
      <c r="BC60">
        <v>36.409652840894175</v>
      </c>
      <c r="BD60">
        <v>73.52207789312655</v>
      </c>
      <c r="BE60">
        <v>54.165236113209126</v>
      </c>
      <c r="BF60">
        <f t="shared" si="0"/>
        <v>8070.1466354105742</v>
      </c>
      <c r="BG60">
        <v>0</v>
      </c>
      <c r="BH60">
        <v>28.732294178024965</v>
      </c>
      <c r="BI60">
        <v>0</v>
      </c>
      <c r="BJ60">
        <v>3969.8598790542942</v>
      </c>
      <c r="BK60">
        <v>3716.6340689385393</v>
      </c>
      <c r="BL60">
        <v>31.627122418566636</v>
      </c>
      <c r="BM60">
        <v>7746.8533645894249</v>
      </c>
      <c r="BN60">
        <v>15817</v>
      </c>
    </row>
    <row r="61" spans="1:66" x14ac:dyDescent="0.15">
      <c r="A61" t="s">
        <v>172</v>
      </c>
      <c r="B61">
        <v>30.192557652311802</v>
      </c>
      <c r="C61">
        <v>133.4900868102502</v>
      </c>
      <c r="D61">
        <v>123.26637545512925</v>
      </c>
      <c r="E61">
        <v>22.936511207081647</v>
      </c>
      <c r="F61">
        <v>40.840482603440051</v>
      </c>
      <c r="G61">
        <v>432.98574086472354</v>
      </c>
      <c r="H61">
        <v>128.91881619490007</v>
      </c>
      <c r="I61">
        <v>17.239474358312869</v>
      </c>
      <c r="J61">
        <v>29.67614152963823</v>
      </c>
      <c r="K61">
        <v>39.340751470374968</v>
      </c>
      <c r="L61">
        <v>16.288215634582784</v>
      </c>
      <c r="M61">
        <v>116.78558239393156</v>
      </c>
      <c r="N61">
        <v>74.427243364786037</v>
      </c>
      <c r="O61">
        <v>34.504877481306735</v>
      </c>
      <c r="P61">
        <v>13.028848335887332</v>
      </c>
      <c r="Q61">
        <v>77.754179131824017</v>
      </c>
      <c r="R61">
        <v>19.565474548355574</v>
      </c>
      <c r="S61">
        <v>57.456427111095863</v>
      </c>
      <c r="T61">
        <v>27.420436637728614</v>
      </c>
      <c r="U61">
        <v>106.48381763776943</v>
      </c>
      <c r="V61">
        <v>11.617604905578499</v>
      </c>
      <c r="W61">
        <v>29.275259762001916</v>
      </c>
      <c r="X61">
        <v>65.344634560065288</v>
      </c>
      <c r="Y61">
        <v>26.473238908048927</v>
      </c>
      <c r="Z61">
        <v>72.353697630244355</v>
      </c>
      <c r="AA61">
        <v>85.173020730094365</v>
      </c>
      <c r="AB61">
        <v>47.403962774433033</v>
      </c>
      <c r="AC61">
        <v>91.036723730029664</v>
      </c>
      <c r="AD61">
        <v>291.07005782686383</v>
      </c>
      <c r="AE61">
        <v>75.353286395778014</v>
      </c>
      <c r="AF61">
        <v>309.23347312155846</v>
      </c>
      <c r="AG61">
        <v>164.79764176304963</v>
      </c>
      <c r="AH61">
        <v>328.03971661955671</v>
      </c>
      <c r="AI61">
        <v>66.846629868803589</v>
      </c>
      <c r="AJ61">
        <v>353.4792147774009</v>
      </c>
      <c r="AK61">
        <v>51.609591096817816</v>
      </c>
      <c r="AL61">
        <v>105.94233850038552</v>
      </c>
      <c r="AM61">
        <v>89.672929366248709</v>
      </c>
      <c r="AN61">
        <v>121.7158619941786</v>
      </c>
      <c r="AO61">
        <v>130.91995659583199</v>
      </c>
      <c r="AP61">
        <v>819.66353131645269</v>
      </c>
      <c r="AQ61">
        <v>77.909065699562191</v>
      </c>
      <c r="AR61">
        <v>107.21451804485511</v>
      </c>
      <c r="AS61">
        <v>175.27051727416384</v>
      </c>
      <c r="AT61">
        <v>120.45667925419249</v>
      </c>
      <c r="AU61">
        <v>22.347915423155271</v>
      </c>
      <c r="AV61">
        <v>94.455810280986555</v>
      </c>
      <c r="AW61">
        <v>1683.9726247395656</v>
      </c>
      <c r="AX61">
        <v>152.34374233847458</v>
      </c>
      <c r="AY61">
        <v>30.940646464948699</v>
      </c>
      <c r="AZ61">
        <v>124.15969019037702</v>
      </c>
      <c r="BA61">
        <v>244.78837572046334</v>
      </c>
      <c r="BB61">
        <v>0</v>
      </c>
      <c r="BC61">
        <v>137.98329652163144</v>
      </c>
      <c r="BD61">
        <v>54.039796179129922</v>
      </c>
      <c r="BE61">
        <v>75.15558554778795</v>
      </c>
      <c r="BF61">
        <f t="shared" si="0"/>
        <v>7980.6626763461472</v>
      </c>
      <c r="BG61">
        <v>2059.7343912054057</v>
      </c>
      <c r="BH61">
        <v>4.6076340130212268</v>
      </c>
      <c r="BI61">
        <v>0</v>
      </c>
      <c r="BJ61">
        <v>12503.259661108073</v>
      </c>
      <c r="BK61">
        <v>5104.923583115562</v>
      </c>
      <c r="BL61">
        <v>65.812054211789189</v>
      </c>
      <c r="BM61">
        <v>19738.337323653854</v>
      </c>
      <c r="BN61">
        <v>27719</v>
      </c>
    </row>
    <row r="62" spans="1:66" x14ac:dyDescent="0.15">
      <c r="A62" t="s">
        <v>173</v>
      </c>
      <c r="B62">
        <v>1870.4475089427472</v>
      </c>
      <c r="C62">
        <v>2477.0853148311817</v>
      </c>
      <c r="D62">
        <v>1235.9037222345767</v>
      </c>
      <c r="E62">
        <v>394.30026709908088</v>
      </c>
      <c r="F62">
        <v>498.6586027148158</v>
      </c>
      <c r="G62">
        <v>7957.5656290770366</v>
      </c>
      <c r="H62">
        <v>164.09578107748391</v>
      </c>
      <c r="I62">
        <v>531.36538427002768</v>
      </c>
      <c r="J62">
        <v>652.22992764119704</v>
      </c>
      <c r="K62">
        <v>612.19181813702471</v>
      </c>
      <c r="L62">
        <v>395.47784822902969</v>
      </c>
      <c r="M62">
        <v>1095.6889117503331</v>
      </c>
      <c r="N62">
        <v>574.84765864874282</v>
      </c>
      <c r="O62">
        <v>871.66931123777056</v>
      </c>
      <c r="P62">
        <v>137.76885946243519</v>
      </c>
      <c r="Q62">
        <v>1751.8609055219586</v>
      </c>
      <c r="R62">
        <v>357.94506823853806</v>
      </c>
      <c r="S62">
        <v>730.54818780750327</v>
      </c>
      <c r="T62">
        <v>427.61335851883308</v>
      </c>
      <c r="U62">
        <v>609.07687968686923</v>
      </c>
      <c r="V62">
        <v>186.1602615446655</v>
      </c>
      <c r="W62">
        <v>281.38753512258137</v>
      </c>
      <c r="X62">
        <v>769.27363552529573</v>
      </c>
      <c r="Y62">
        <v>331.12145327298367</v>
      </c>
      <c r="Z62">
        <v>1228.9315041301936</v>
      </c>
      <c r="AA62">
        <v>1188.7920728265494</v>
      </c>
      <c r="AB62">
        <v>769.75602832197467</v>
      </c>
      <c r="AC62">
        <v>891.77808017220002</v>
      </c>
      <c r="AD62">
        <v>1673.4252824644268</v>
      </c>
      <c r="AE62">
        <v>448.57002415090159</v>
      </c>
      <c r="AF62">
        <v>686.09135124458624</v>
      </c>
      <c r="AG62">
        <v>1033.1874335120251</v>
      </c>
      <c r="AH62">
        <v>944.42998948296724</v>
      </c>
      <c r="AI62">
        <v>258.59297349032363</v>
      </c>
      <c r="AJ62">
        <v>2288.0140602453985</v>
      </c>
      <c r="AK62">
        <v>490.03556694453698</v>
      </c>
      <c r="AL62">
        <v>1122.3467340900547</v>
      </c>
      <c r="AM62">
        <v>621.70124932785586</v>
      </c>
      <c r="AN62">
        <v>859.02474803125131</v>
      </c>
      <c r="AO62">
        <v>6882.0278162049226</v>
      </c>
      <c r="AP62">
        <v>5087.0908188185758</v>
      </c>
      <c r="AQ62">
        <v>4150.6651791763234</v>
      </c>
      <c r="AR62">
        <v>4527.5299336994767</v>
      </c>
      <c r="AS62">
        <v>5382.1679428409943</v>
      </c>
      <c r="AT62">
        <v>3009.3355349041549</v>
      </c>
      <c r="AU62">
        <v>299.1988060145286</v>
      </c>
      <c r="AV62">
        <v>500.12690629717855</v>
      </c>
      <c r="AW62">
        <v>5087.0448142055702</v>
      </c>
      <c r="AX62">
        <v>4991.6915169701497</v>
      </c>
      <c r="AY62">
        <v>820.23792803284277</v>
      </c>
      <c r="AZ62">
        <v>2151.7744730675786</v>
      </c>
      <c r="BA62">
        <v>3483.5582861124562</v>
      </c>
      <c r="BB62">
        <v>0</v>
      </c>
      <c r="BC62">
        <v>1708.7450819502255</v>
      </c>
      <c r="BD62">
        <v>2000.1807597836723</v>
      </c>
      <c r="BE62">
        <v>6771.7541669669063</v>
      </c>
      <c r="BF62">
        <f t="shared" si="0"/>
        <v>96272.09089407351</v>
      </c>
      <c r="BG62">
        <v>9497.7041389308069</v>
      </c>
      <c r="BH62">
        <v>739.26927942251677</v>
      </c>
      <c r="BI62">
        <v>0.11825139829261112</v>
      </c>
      <c r="BJ62">
        <v>102957.96934448903</v>
      </c>
      <c r="BK62">
        <v>17343.979974787177</v>
      </c>
      <c r="BL62">
        <v>90.868116898659906</v>
      </c>
      <c r="BM62">
        <v>130629.90910592652</v>
      </c>
      <c r="BN62">
        <v>226902</v>
      </c>
    </row>
    <row r="63" spans="1:66" x14ac:dyDescent="0.15">
      <c r="A63" t="s">
        <v>174</v>
      </c>
      <c r="B63">
        <v>1864.9469323411583</v>
      </c>
      <c r="C63">
        <v>958.65154115726261</v>
      </c>
      <c r="D63">
        <v>1599.2141467982808</v>
      </c>
      <c r="E63">
        <v>560.55629073457249</v>
      </c>
      <c r="F63">
        <v>441.0366272994425</v>
      </c>
      <c r="G63">
        <v>6827.6887176400987</v>
      </c>
      <c r="H63">
        <v>361.6587175897389</v>
      </c>
      <c r="I63">
        <v>566.20250362490015</v>
      </c>
      <c r="J63">
        <v>784.06169994958816</v>
      </c>
      <c r="K63">
        <v>464.28696260879286</v>
      </c>
      <c r="L63">
        <v>397.87147350229691</v>
      </c>
      <c r="M63">
        <v>1110.4995068788423</v>
      </c>
      <c r="N63">
        <v>644.52624064177735</v>
      </c>
      <c r="O63">
        <v>7414.5657246494375</v>
      </c>
      <c r="P63">
        <v>439.78466885921671</v>
      </c>
      <c r="Q63">
        <v>1685.3115413404771</v>
      </c>
      <c r="R63">
        <v>600.27684426407995</v>
      </c>
      <c r="S63">
        <v>638.28653279022308</v>
      </c>
      <c r="T63">
        <v>405.90262852192581</v>
      </c>
      <c r="U63">
        <v>516.30485891098101</v>
      </c>
      <c r="V63">
        <v>221.20551640418807</v>
      </c>
      <c r="W63">
        <v>334.31728166277202</v>
      </c>
      <c r="X63">
        <v>1253.2244709028405</v>
      </c>
      <c r="Y63">
        <v>281.05306207948422</v>
      </c>
      <c r="Z63">
        <v>711.15590060423199</v>
      </c>
      <c r="AA63">
        <v>1444.8384969991512</v>
      </c>
      <c r="AB63">
        <v>744.19348117266361</v>
      </c>
      <c r="AC63">
        <v>1135.0013202411478</v>
      </c>
      <c r="AD63">
        <v>1801.9149470875464</v>
      </c>
      <c r="AE63">
        <v>339.07077512127307</v>
      </c>
      <c r="AF63">
        <v>441.6380991361894</v>
      </c>
      <c r="AG63">
        <v>978.01311160614296</v>
      </c>
      <c r="AH63">
        <v>733.80162211819425</v>
      </c>
      <c r="AI63">
        <v>182.6837233401464</v>
      </c>
      <c r="AJ63">
        <v>2396.7584679329243</v>
      </c>
      <c r="AK63">
        <v>607.1893077152323</v>
      </c>
      <c r="AL63">
        <v>1441.8166684278892</v>
      </c>
      <c r="AM63">
        <v>684.15646758600019</v>
      </c>
      <c r="AN63">
        <v>746.77430067644673</v>
      </c>
      <c r="AO63">
        <v>3090.3311456743745</v>
      </c>
      <c r="AP63">
        <v>3845.8760573287786</v>
      </c>
      <c r="AQ63">
        <v>5493.4147167436367</v>
      </c>
      <c r="AR63">
        <v>6916.2455834758193</v>
      </c>
      <c r="AS63">
        <v>4356.4012975384394</v>
      </c>
      <c r="AT63">
        <v>5703.3732791609609</v>
      </c>
      <c r="AU63">
        <v>708.90700614046841</v>
      </c>
      <c r="AV63">
        <v>276.84874691983907</v>
      </c>
      <c r="AW63">
        <v>1721.0902235393319</v>
      </c>
      <c r="AX63">
        <v>3856.7797570348421</v>
      </c>
      <c r="AY63">
        <v>620.97403628295103</v>
      </c>
      <c r="AZ63">
        <v>1368.3131767936393</v>
      </c>
      <c r="BA63">
        <v>1937.6652004749296</v>
      </c>
      <c r="BB63">
        <v>0</v>
      </c>
      <c r="BC63">
        <v>1059.1501381842172</v>
      </c>
      <c r="BD63">
        <v>1188.6133202483295</v>
      </c>
      <c r="BE63">
        <v>6876.6128946436183</v>
      </c>
      <c r="BF63">
        <f t="shared" si="0"/>
        <v>93781.037761101776</v>
      </c>
      <c r="BG63">
        <v>9211.8264944026305</v>
      </c>
      <c r="BH63">
        <v>1072.9222122604701</v>
      </c>
      <c r="BI63">
        <v>766.27665971688941</v>
      </c>
      <c r="BJ63">
        <v>56000.731605959169</v>
      </c>
      <c r="BK63">
        <v>14005.738059116706</v>
      </c>
      <c r="BL63">
        <v>-251.5327925576054</v>
      </c>
      <c r="BM63">
        <v>80805.962238898268</v>
      </c>
      <c r="BN63">
        <v>174587</v>
      </c>
    </row>
    <row r="64" spans="1:66" x14ac:dyDescent="0.15">
      <c r="A64" t="s">
        <v>175</v>
      </c>
      <c r="B64">
        <f>SUM(B58:B63)</f>
        <v>69596.000000000015</v>
      </c>
      <c r="C64">
        <f t="shared" ref="C64:BE64" si="2">SUM(C58:C63)</f>
        <v>49618.999999999971</v>
      </c>
      <c r="D64">
        <f t="shared" si="2"/>
        <v>52077.000000000007</v>
      </c>
      <c r="E64">
        <f t="shared" si="2"/>
        <v>14964.999999999995</v>
      </c>
      <c r="F64">
        <f t="shared" si="2"/>
        <v>12517.000000000002</v>
      </c>
      <c r="G64">
        <f t="shared" si="2"/>
        <v>292185.99999999988</v>
      </c>
      <c r="H64">
        <f t="shared" si="2"/>
        <v>8964.0000000000018</v>
      </c>
      <c r="I64">
        <f t="shared" si="2"/>
        <v>25023.999999999996</v>
      </c>
      <c r="J64">
        <f t="shared" si="2"/>
        <v>23812.999999999996</v>
      </c>
      <c r="K64">
        <f t="shared" si="2"/>
        <v>15783</v>
      </c>
      <c r="L64">
        <f t="shared" si="2"/>
        <v>11377</v>
      </c>
      <c r="M64">
        <f t="shared" si="2"/>
        <v>31811.999999999996</v>
      </c>
      <c r="N64">
        <f t="shared" si="2"/>
        <v>18781.999999999993</v>
      </c>
      <c r="O64">
        <f t="shared" si="2"/>
        <v>118891</v>
      </c>
      <c r="P64">
        <f t="shared" si="2"/>
        <v>15012</v>
      </c>
      <c r="Q64">
        <f t="shared" si="2"/>
        <v>51616.999999999985</v>
      </c>
      <c r="R64">
        <f t="shared" si="2"/>
        <v>18612.999999999996</v>
      </c>
      <c r="S64">
        <f t="shared" si="2"/>
        <v>20408.000000000011</v>
      </c>
      <c r="T64">
        <f t="shared" si="2"/>
        <v>13712.000000000002</v>
      </c>
      <c r="U64">
        <f t="shared" si="2"/>
        <v>18359</v>
      </c>
      <c r="V64">
        <f t="shared" si="2"/>
        <v>7700</v>
      </c>
      <c r="W64">
        <f t="shared" si="2"/>
        <v>10630.999999999998</v>
      </c>
      <c r="X64">
        <f t="shared" si="2"/>
        <v>40864</v>
      </c>
      <c r="Y64">
        <f t="shared" si="2"/>
        <v>8387.0000000000036</v>
      </c>
      <c r="Z64">
        <f t="shared" si="2"/>
        <v>24823.000000000004</v>
      </c>
      <c r="AA64">
        <f t="shared" si="2"/>
        <v>48033</v>
      </c>
      <c r="AB64">
        <f t="shared" si="2"/>
        <v>24106.999999999993</v>
      </c>
      <c r="AC64">
        <f t="shared" si="2"/>
        <v>37361.999999999993</v>
      </c>
      <c r="AD64">
        <f t="shared" si="2"/>
        <v>57960</v>
      </c>
      <c r="AE64">
        <f t="shared" si="2"/>
        <v>11176.000000000004</v>
      </c>
      <c r="AF64">
        <f t="shared" si="2"/>
        <v>17415</v>
      </c>
      <c r="AG64">
        <f t="shared" si="2"/>
        <v>30876</v>
      </c>
      <c r="AH64">
        <f t="shared" si="2"/>
        <v>23803</v>
      </c>
      <c r="AI64">
        <f t="shared" si="2"/>
        <v>6819.0000000000009</v>
      </c>
      <c r="AJ64">
        <f t="shared" si="2"/>
        <v>77937.000000000015</v>
      </c>
      <c r="AK64">
        <f t="shared" si="2"/>
        <v>18745.999999999996</v>
      </c>
      <c r="AL64">
        <f t="shared" si="2"/>
        <v>46804.999999999985</v>
      </c>
      <c r="AM64">
        <f t="shared" si="2"/>
        <v>25447.000000000004</v>
      </c>
      <c r="AN64">
        <f t="shared" si="2"/>
        <v>25279.999999999996</v>
      </c>
      <c r="AO64">
        <f t="shared" si="2"/>
        <v>84082</v>
      </c>
      <c r="AP64">
        <f t="shared" si="2"/>
        <v>138510</v>
      </c>
      <c r="AQ64">
        <f t="shared" si="2"/>
        <v>144155.99999999997</v>
      </c>
      <c r="AR64">
        <f t="shared" si="2"/>
        <v>136669</v>
      </c>
      <c r="AS64">
        <f t="shared" si="2"/>
        <v>106824.99999999999</v>
      </c>
      <c r="AT64">
        <f t="shared" si="2"/>
        <v>108717.99999999999</v>
      </c>
      <c r="AU64">
        <f t="shared" si="2"/>
        <v>19961.000000000004</v>
      </c>
      <c r="AV64">
        <f t="shared" si="2"/>
        <v>10161</v>
      </c>
      <c r="AW64">
        <f t="shared" si="2"/>
        <v>67107</v>
      </c>
      <c r="AX64">
        <f t="shared" si="2"/>
        <v>92600</v>
      </c>
      <c r="AY64">
        <f t="shared" si="2"/>
        <v>17441</v>
      </c>
      <c r="AZ64">
        <f t="shared" si="2"/>
        <v>44250</v>
      </c>
      <c r="BA64">
        <f t="shared" si="2"/>
        <v>59199.999999999978</v>
      </c>
      <c r="BB64">
        <f t="shared" si="2"/>
        <v>0</v>
      </c>
      <c r="BC64">
        <f t="shared" si="2"/>
        <v>35083</v>
      </c>
      <c r="BD64">
        <f t="shared" si="2"/>
        <v>38777</v>
      </c>
      <c r="BE64">
        <f t="shared" si="2"/>
        <v>155524.00000000003</v>
      </c>
      <c r="BF64">
        <f>SUM(B64:BE64)</f>
        <v>2686361.9999999995</v>
      </c>
      <c r="BG64">
        <f>SUM(BG58:BG63)</f>
        <v>355653</v>
      </c>
      <c r="BH64">
        <f t="shared" ref="BH64:BN64" si="3">SUM(BH58:BH63)</f>
        <v>687000.99999999988</v>
      </c>
      <c r="BI64">
        <f t="shared" si="3"/>
        <v>39228.999999999993</v>
      </c>
      <c r="BJ64">
        <f t="shared" si="3"/>
        <v>1940522</v>
      </c>
      <c r="BK64">
        <f t="shared" si="3"/>
        <v>585317.00000000012</v>
      </c>
      <c r="BL64">
        <f t="shared" si="3"/>
        <v>-7471.0000000000064</v>
      </c>
      <c r="BM64">
        <f t="shared" si="3"/>
        <v>3600251.0000000009</v>
      </c>
      <c r="BN64">
        <f>SUM(BN58:BN63)</f>
        <v>6286613</v>
      </c>
    </row>
    <row r="65" spans="1:66" x14ac:dyDescent="0.15">
      <c r="A65" t="s">
        <v>157</v>
      </c>
      <c r="B65">
        <v>106497</v>
      </c>
      <c r="C65">
        <v>50735</v>
      </c>
      <c r="D65">
        <v>29537</v>
      </c>
      <c r="E65">
        <v>14551</v>
      </c>
      <c r="F65">
        <v>6977</v>
      </c>
      <c r="G65">
        <v>66733</v>
      </c>
      <c r="H65">
        <v>2444</v>
      </c>
      <c r="I65">
        <v>15339</v>
      </c>
      <c r="J65">
        <v>17737</v>
      </c>
      <c r="K65">
        <v>8456</v>
      </c>
      <c r="L65">
        <v>7908</v>
      </c>
      <c r="M65">
        <v>13237</v>
      </c>
      <c r="N65">
        <v>19893</v>
      </c>
      <c r="O65">
        <v>31214</v>
      </c>
      <c r="P65">
        <v>7432</v>
      </c>
      <c r="Q65">
        <v>12830</v>
      </c>
      <c r="R65">
        <v>2953</v>
      </c>
      <c r="S65">
        <v>19088</v>
      </c>
      <c r="T65">
        <v>3023</v>
      </c>
      <c r="U65">
        <v>8601</v>
      </c>
      <c r="V65">
        <v>4658</v>
      </c>
      <c r="W65">
        <v>4156</v>
      </c>
      <c r="X65">
        <v>19332</v>
      </c>
      <c r="Y65">
        <v>3502</v>
      </c>
      <c r="Z65">
        <v>15545</v>
      </c>
      <c r="AA65">
        <v>22473</v>
      </c>
      <c r="AB65">
        <v>8294</v>
      </c>
      <c r="AC65">
        <v>29321</v>
      </c>
      <c r="AD65">
        <v>26688</v>
      </c>
      <c r="AE65">
        <v>3669</v>
      </c>
      <c r="AF65">
        <v>3341</v>
      </c>
      <c r="AG65">
        <v>13777</v>
      </c>
      <c r="AH65">
        <v>4985</v>
      </c>
      <c r="AI65">
        <v>8449</v>
      </c>
      <c r="AJ65">
        <v>10482</v>
      </c>
      <c r="AK65">
        <v>3417</v>
      </c>
      <c r="AL65">
        <v>18936</v>
      </c>
      <c r="AM65">
        <v>8238</v>
      </c>
      <c r="AN65">
        <v>19113</v>
      </c>
      <c r="AO65">
        <v>86587</v>
      </c>
      <c r="AP65">
        <v>146783</v>
      </c>
      <c r="AQ65">
        <v>349061</v>
      </c>
      <c r="AR65">
        <v>134232</v>
      </c>
      <c r="AS65">
        <v>99741</v>
      </c>
      <c r="AT65">
        <v>202216</v>
      </c>
      <c r="AU65">
        <v>233757</v>
      </c>
      <c r="AV65">
        <v>29076</v>
      </c>
      <c r="AW65">
        <v>54407</v>
      </c>
      <c r="AX65">
        <v>139004</v>
      </c>
      <c r="AY65">
        <v>32544</v>
      </c>
      <c r="AZ65">
        <v>55017</v>
      </c>
      <c r="BA65">
        <v>64266</v>
      </c>
      <c r="BB65">
        <v>37701</v>
      </c>
      <c r="BC65">
        <v>112042</v>
      </c>
      <c r="BD65">
        <v>58621</v>
      </c>
      <c r="BE65">
        <v>285763</v>
      </c>
      <c r="BF65">
        <f t="shared" si="0"/>
        <v>2794379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2794379</v>
      </c>
    </row>
    <row r="66" spans="1:66" x14ac:dyDescent="0.15">
      <c r="A66" t="s">
        <v>139</v>
      </c>
      <c r="B66">
        <v>30533</v>
      </c>
      <c r="C66">
        <v>22035</v>
      </c>
      <c r="D66">
        <v>12412</v>
      </c>
      <c r="E66">
        <v>2591</v>
      </c>
      <c r="F66">
        <v>3155</v>
      </c>
      <c r="G66">
        <v>41287</v>
      </c>
      <c r="H66">
        <v>1256</v>
      </c>
      <c r="I66">
        <v>7346</v>
      </c>
      <c r="J66">
        <v>9923</v>
      </c>
      <c r="K66">
        <v>6687</v>
      </c>
      <c r="L66">
        <v>4254</v>
      </c>
      <c r="M66">
        <v>7534</v>
      </c>
      <c r="N66">
        <v>8218</v>
      </c>
      <c r="O66">
        <v>4464</v>
      </c>
      <c r="P66">
        <v>2560</v>
      </c>
      <c r="Q66">
        <v>5898</v>
      </c>
      <c r="R66">
        <v>1979</v>
      </c>
      <c r="S66">
        <v>7492</v>
      </c>
      <c r="T66">
        <v>2002</v>
      </c>
      <c r="U66">
        <v>3357</v>
      </c>
      <c r="V66">
        <v>2130</v>
      </c>
      <c r="W66">
        <v>2320</v>
      </c>
      <c r="X66">
        <v>11572</v>
      </c>
      <c r="Y66">
        <v>1108</v>
      </c>
      <c r="Z66">
        <v>8901</v>
      </c>
      <c r="AA66">
        <v>8358</v>
      </c>
      <c r="AB66">
        <v>4509</v>
      </c>
      <c r="AC66">
        <v>14038</v>
      </c>
      <c r="AD66">
        <v>19542</v>
      </c>
      <c r="AE66">
        <v>2199</v>
      </c>
      <c r="AF66">
        <v>2374</v>
      </c>
      <c r="AG66">
        <v>8911</v>
      </c>
      <c r="AH66">
        <v>3687</v>
      </c>
      <c r="AI66">
        <v>3199</v>
      </c>
      <c r="AJ66">
        <v>9441</v>
      </c>
      <c r="AK66">
        <v>2742</v>
      </c>
      <c r="AL66">
        <v>13608</v>
      </c>
      <c r="AM66">
        <v>5643</v>
      </c>
      <c r="AN66">
        <v>7926</v>
      </c>
      <c r="AO66">
        <v>21446</v>
      </c>
      <c r="AP66">
        <v>62448</v>
      </c>
      <c r="AQ66">
        <v>159991</v>
      </c>
      <c r="AR66">
        <v>66032</v>
      </c>
      <c r="AS66">
        <v>38627</v>
      </c>
      <c r="AT66">
        <v>74582</v>
      </c>
      <c r="AU66">
        <v>9185</v>
      </c>
      <c r="AV66">
        <v>8915</v>
      </c>
      <c r="AW66">
        <v>22428</v>
      </c>
      <c r="AX66">
        <v>83330</v>
      </c>
      <c r="AY66">
        <v>29158</v>
      </c>
      <c r="AZ66">
        <v>32363</v>
      </c>
      <c r="BA66">
        <v>39502</v>
      </c>
      <c r="BB66">
        <v>37701</v>
      </c>
      <c r="BC66">
        <v>106679</v>
      </c>
      <c r="BD66">
        <v>56111</v>
      </c>
      <c r="BE66">
        <v>247310</v>
      </c>
      <c r="BF66">
        <f t="shared" si="0"/>
        <v>1412999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1412999</v>
      </c>
    </row>
    <row r="67" spans="1:66" x14ac:dyDescent="0.15">
      <c r="A67" t="s">
        <v>125</v>
      </c>
      <c r="B67">
        <v>25957</v>
      </c>
      <c r="C67">
        <v>18682</v>
      </c>
      <c r="D67">
        <v>8619</v>
      </c>
      <c r="E67">
        <v>1847</v>
      </c>
      <c r="F67">
        <v>2441</v>
      </c>
      <c r="G67">
        <v>31460</v>
      </c>
      <c r="H67">
        <v>920</v>
      </c>
      <c r="I67">
        <v>5800</v>
      </c>
      <c r="J67">
        <v>8448</v>
      </c>
      <c r="K67">
        <v>5403</v>
      </c>
      <c r="L67">
        <v>3617</v>
      </c>
      <c r="M67">
        <v>5761</v>
      </c>
      <c r="N67">
        <v>6603</v>
      </c>
      <c r="O67">
        <v>3008</v>
      </c>
      <c r="P67">
        <v>2048</v>
      </c>
      <c r="Q67">
        <v>4296</v>
      </c>
      <c r="R67">
        <v>1410</v>
      </c>
      <c r="S67">
        <v>5608</v>
      </c>
      <c r="T67">
        <v>1452</v>
      </c>
      <c r="U67">
        <v>2565</v>
      </c>
      <c r="V67">
        <v>1596</v>
      </c>
      <c r="W67">
        <v>1743</v>
      </c>
      <c r="X67">
        <v>8871</v>
      </c>
      <c r="Y67">
        <v>824</v>
      </c>
      <c r="Z67">
        <v>7067</v>
      </c>
      <c r="AA67">
        <v>6149</v>
      </c>
      <c r="AB67">
        <v>3411</v>
      </c>
      <c r="AC67">
        <v>11133</v>
      </c>
      <c r="AD67">
        <v>14915</v>
      </c>
      <c r="AE67">
        <v>1668</v>
      </c>
      <c r="AF67">
        <v>1756</v>
      </c>
      <c r="AG67">
        <v>6689</v>
      </c>
      <c r="AH67">
        <v>2688</v>
      </c>
      <c r="AI67">
        <v>2493</v>
      </c>
      <c r="AJ67">
        <v>6812</v>
      </c>
      <c r="AK67">
        <v>1961</v>
      </c>
      <c r="AL67">
        <v>10340</v>
      </c>
      <c r="AM67">
        <v>4275</v>
      </c>
      <c r="AN67">
        <v>6565</v>
      </c>
      <c r="AO67">
        <v>17198</v>
      </c>
      <c r="AP67">
        <v>50107</v>
      </c>
      <c r="AQ67">
        <v>123282</v>
      </c>
      <c r="AR67">
        <v>52592</v>
      </c>
      <c r="AS67">
        <v>30569</v>
      </c>
      <c r="AT67">
        <v>57965</v>
      </c>
      <c r="AU67">
        <v>7559</v>
      </c>
      <c r="AV67">
        <v>8208</v>
      </c>
      <c r="AW67">
        <v>19035</v>
      </c>
      <c r="AX67">
        <v>67354</v>
      </c>
      <c r="AY67">
        <v>24701</v>
      </c>
      <c r="AZ67">
        <v>27583</v>
      </c>
      <c r="BA67">
        <v>33325</v>
      </c>
      <c r="BB67">
        <v>34814</v>
      </c>
      <c r="BC67">
        <v>88007</v>
      </c>
      <c r="BD67">
        <v>45816</v>
      </c>
      <c r="BE67">
        <v>179079</v>
      </c>
      <c r="BF67">
        <f t="shared" ref="BF67:BF79" si="4">SUM(B67:BE67)</f>
        <v>1114095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1114095</v>
      </c>
    </row>
    <row r="68" spans="1:66" x14ac:dyDescent="0.15">
      <c r="A68" t="s">
        <v>142</v>
      </c>
      <c r="B68">
        <v>4576</v>
      </c>
      <c r="C68">
        <v>3353</v>
      </c>
      <c r="D68">
        <v>3793</v>
      </c>
      <c r="E68">
        <v>744</v>
      </c>
      <c r="F68">
        <v>714</v>
      </c>
      <c r="G68">
        <v>9827</v>
      </c>
      <c r="H68">
        <v>336</v>
      </c>
      <c r="I68">
        <v>1546</v>
      </c>
      <c r="J68">
        <v>1475</v>
      </c>
      <c r="K68">
        <v>1284</v>
      </c>
      <c r="L68">
        <v>637</v>
      </c>
      <c r="M68">
        <v>1773</v>
      </c>
      <c r="N68">
        <v>1615</v>
      </c>
      <c r="O68">
        <v>1456</v>
      </c>
      <c r="P68">
        <v>512</v>
      </c>
      <c r="Q68">
        <v>1602</v>
      </c>
      <c r="R68">
        <v>569</v>
      </c>
      <c r="S68">
        <v>1884</v>
      </c>
      <c r="T68">
        <v>550</v>
      </c>
      <c r="U68">
        <v>792</v>
      </c>
      <c r="V68">
        <v>534</v>
      </c>
      <c r="W68">
        <v>577</v>
      </c>
      <c r="X68">
        <v>2701</v>
      </c>
      <c r="Y68">
        <v>284</v>
      </c>
      <c r="Z68">
        <v>1834</v>
      </c>
      <c r="AA68">
        <v>2209</v>
      </c>
      <c r="AB68">
        <v>1098</v>
      </c>
      <c r="AC68">
        <v>2905</v>
      </c>
      <c r="AD68">
        <v>4627</v>
      </c>
      <c r="AE68">
        <v>531</v>
      </c>
      <c r="AF68">
        <v>618</v>
      </c>
      <c r="AG68">
        <v>2222</v>
      </c>
      <c r="AH68">
        <v>999</v>
      </c>
      <c r="AI68">
        <v>706</v>
      </c>
      <c r="AJ68">
        <v>2629</v>
      </c>
      <c r="AK68">
        <v>781</v>
      </c>
      <c r="AL68">
        <v>3268</v>
      </c>
      <c r="AM68">
        <v>1368</v>
      </c>
      <c r="AN68">
        <v>1361</v>
      </c>
      <c r="AO68">
        <v>4248</v>
      </c>
      <c r="AP68">
        <v>12341</v>
      </c>
      <c r="AQ68">
        <v>36709</v>
      </c>
      <c r="AR68">
        <v>13440</v>
      </c>
      <c r="AS68">
        <v>8058</v>
      </c>
      <c r="AT68">
        <v>16617</v>
      </c>
      <c r="AU68">
        <v>1626</v>
      </c>
      <c r="AV68">
        <v>707</v>
      </c>
      <c r="AW68">
        <v>3393</v>
      </c>
      <c r="AX68">
        <v>15976</v>
      </c>
      <c r="AY68">
        <v>4457</v>
      </c>
      <c r="AZ68">
        <v>4780</v>
      </c>
      <c r="BA68">
        <v>6177</v>
      </c>
      <c r="BB68">
        <v>2887</v>
      </c>
      <c r="BC68">
        <v>14669</v>
      </c>
      <c r="BD68">
        <v>6941</v>
      </c>
      <c r="BE68">
        <v>28691</v>
      </c>
      <c r="BF68">
        <f t="shared" si="4"/>
        <v>252007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252007</v>
      </c>
    </row>
    <row r="69" spans="1:66" x14ac:dyDescent="0.15">
      <c r="A69" t="s">
        <v>143</v>
      </c>
      <c r="B69">
        <v>4576</v>
      </c>
      <c r="C69">
        <v>3353</v>
      </c>
      <c r="D69">
        <v>3226</v>
      </c>
      <c r="E69">
        <v>655</v>
      </c>
      <c r="F69">
        <v>682</v>
      </c>
      <c r="G69">
        <v>9478</v>
      </c>
      <c r="H69">
        <v>315</v>
      </c>
      <c r="I69">
        <v>1500</v>
      </c>
      <c r="J69">
        <v>1454</v>
      </c>
      <c r="K69">
        <v>1269</v>
      </c>
      <c r="L69">
        <v>628</v>
      </c>
      <c r="M69">
        <v>1711</v>
      </c>
      <c r="N69">
        <v>1585</v>
      </c>
      <c r="O69">
        <v>1219</v>
      </c>
      <c r="P69">
        <v>495</v>
      </c>
      <c r="Q69">
        <v>1480</v>
      </c>
      <c r="R69">
        <v>524</v>
      </c>
      <c r="S69">
        <v>1777</v>
      </c>
      <c r="T69">
        <v>500</v>
      </c>
      <c r="U69">
        <v>754</v>
      </c>
      <c r="V69">
        <v>505</v>
      </c>
      <c r="W69">
        <v>546</v>
      </c>
      <c r="X69">
        <v>2613</v>
      </c>
      <c r="Y69">
        <v>275</v>
      </c>
      <c r="Z69">
        <v>1765</v>
      </c>
      <c r="AA69">
        <v>2039</v>
      </c>
      <c r="AB69">
        <v>1040</v>
      </c>
      <c r="AC69">
        <v>2820</v>
      </c>
      <c r="AD69">
        <v>4464</v>
      </c>
      <c r="AE69">
        <v>509</v>
      </c>
      <c r="AF69">
        <v>574</v>
      </c>
      <c r="AG69">
        <v>2103</v>
      </c>
      <c r="AH69">
        <v>927</v>
      </c>
      <c r="AI69">
        <v>681</v>
      </c>
      <c r="AJ69">
        <v>2497</v>
      </c>
      <c r="AK69">
        <v>748</v>
      </c>
      <c r="AL69">
        <v>3167</v>
      </c>
      <c r="AM69">
        <v>1300</v>
      </c>
      <c r="AN69">
        <v>1338</v>
      </c>
      <c r="AO69">
        <v>3866</v>
      </c>
      <c r="AP69">
        <v>12046</v>
      </c>
      <c r="AQ69">
        <v>36191</v>
      </c>
      <c r="AR69">
        <v>13410</v>
      </c>
      <c r="AS69">
        <v>8058</v>
      </c>
      <c r="AT69">
        <v>15282</v>
      </c>
      <c r="AU69">
        <v>1621</v>
      </c>
      <c r="AV69">
        <v>707</v>
      </c>
      <c r="AW69">
        <v>3393</v>
      </c>
      <c r="AX69">
        <v>15928</v>
      </c>
      <c r="AY69">
        <v>4038</v>
      </c>
      <c r="AZ69">
        <v>4263</v>
      </c>
      <c r="BA69">
        <v>5701</v>
      </c>
      <c r="BB69">
        <v>2887</v>
      </c>
      <c r="BC69">
        <v>14666</v>
      </c>
      <c r="BD69">
        <v>6940</v>
      </c>
      <c r="BE69">
        <v>28601</v>
      </c>
      <c r="BF69">
        <f t="shared" si="4"/>
        <v>244690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244690</v>
      </c>
    </row>
    <row r="70" spans="1:66" x14ac:dyDescent="0.15">
      <c r="A70" t="s">
        <v>144</v>
      </c>
      <c r="B70">
        <v>0</v>
      </c>
      <c r="C70">
        <v>0</v>
      </c>
      <c r="D70">
        <v>567</v>
      </c>
      <c r="E70">
        <v>89</v>
      </c>
      <c r="F70">
        <v>32</v>
      </c>
      <c r="G70">
        <v>349</v>
      </c>
      <c r="H70">
        <v>21</v>
      </c>
      <c r="I70">
        <v>46</v>
      </c>
      <c r="J70">
        <v>21</v>
      </c>
      <c r="K70">
        <v>15</v>
      </c>
      <c r="L70">
        <v>9</v>
      </c>
      <c r="M70">
        <v>62</v>
      </c>
      <c r="N70">
        <v>30</v>
      </c>
      <c r="O70">
        <v>237</v>
      </c>
      <c r="P70">
        <v>17</v>
      </c>
      <c r="Q70">
        <v>122</v>
      </c>
      <c r="R70">
        <v>45</v>
      </c>
      <c r="S70">
        <v>107</v>
      </c>
      <c r="T70">
        <v>50</v>
      </c>
      <c r="U70">
        <v>38</v>
      </c>
      <c r="V70">
        <v>29</v>
      </c>
      <c r="W70">
        <v>31</v>
      </c>
      <c r="X70">
        <v>88</v>
      </c>
      <c r="Y70">
        <v>9</v>
      </c>
      <c r="Z70">
        <v>69</v>
      </c>
      <c r="AA70">
        <v>170</v>
      </c>
      <c r="AB70">
        <v>58</v>
      </c>
      <c r="AC70">
        <v>85</v>
      </c>
      <c r="AD70">
        <v>163</v>
      </c>
      <c r="AE70">
        <v>22</v>
      </c>
      <c r="AF70">
        <v>44</v>
      </c>
      <c r="AG70">
        <v>119</v>
      </c>
      <c r="AH70">
        <v>72</v>
      </c>
      <c r="AI70">
        <v>25</v>
      </c>
      <c r="AJ70">
        <v>132</v>
      </c>
      <c r="AK70">
        <v>33</v>
      </c>
      <c r="AL70">
        <v>101</v>
      </c>
      <c r="AM70">
        <v>68</v>
      </c>
      <c r="AN70">
        <v>23</v>
      </c>
      <c r="AO70">
        <v>382</v>
      </c>
      <c r="AP70">
        <v>295</v>
      </c>
      <c r="AQ70">
        <v>518</v>
      </c>
      <c r="AR70">
        <v>30</v>
      </c>
      <c r="AS70">
        <v>0</v>
      </c>
      <c r="AT70">
        <v>1335</v>
      </c>
      <c r="AU70">
        <v>5</v>
      </c>
      <c r="AV70">
        <v>0</v>
      </c>
      <c r="AW70">
        <v>0</v>
      </c>
      <c r="AX70">
        <v>48</v>
      </c>
      <c r="AY70">
        <v>419</v>
      </c>
      <c r="AZ70">
        <v>517</v>
      </c>
      <c r="BA70">
        <v>476</v>
      </c>
      <c r="BB70">
        <v>0</v>
      </c>
      <c r="BC70">
        <v>3</v>
      </c>
      <c r="BD70">
        <v>1</v>
      </c>
      <c r="BE70">
        <v>90</v>
      </c>
      <c r="BF70">
        <f t="shared" si="4"/>
        <v>7317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7317</v>
      </c>
    </row>
    <row r="71" spans="1:66" x14ac:dyDescent="0.15">
      <c r="A71" t="s">
        <v>146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4003</v>
      </c>
      <c r="BD71">
        <v>3354</v>
      </c>
      <c r="BE71">
        <v>39540</v>
      </c>
      <c r="BF71">
        <f t="shared" si="4"/>
        <v>46897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46897</v>
      </c>
    </row>
    <row r="72" spans="1:66" x14ac:dyDescent="0.15">
      <c r="A72" t="s">
        <v>148</v>
      </c>
      <c r="B72">
        <v>74795</v>
      </c>
      <c r="C72">
        <v>28043</v>
      </c>
      <c r="D72">
        <v>16457</v>
      </c>
      <c r="E72">
        <v>11682</v>
      </c>
      <c r="F72">
        <v>3634</v>
      </c>
      <c r="G72">
        <v>22001</v>
      </c>
      <c r="H72">
        <v>1081</v>
      </c>
      <c r="I72">
        <v>7688</v>
      </c>
      <c r="J72">
        <v>7441</v>
      </c>
      <c r="K72">
        <v>1447</v>
      </c>
      <c r="L72">
        <v>3476</v>
      </c>
      <c r="M72">
        <v>5194</v>
      </c>
      <c r="N72">
        <v>11262</v>
      </c>
      <c r="O72">
        <v>25986</v>
      </c>
      <c r="P72">
        <v>4709</v>
      </c>
      <c r="Q72">
        <v>6336</v>
      </c>
      <c r="R72">
        <v>777</v>
      </c>
      <c r="S72">
        <v>11148</v>
      </c>
      <c r="T72">
        <v>849</v>
      </c>
      <c r="U72">
        <v>4978</v>
      </c>
      <c r="V72">
        <v>2392</v>
      </c>
      <c r="W72">
        <v>1683</v>
      </c>
      <c r="X72">
        <v>7076</v>
      </c>
      <c r="Y72">
        <v>2278</v>
      </c>
      <c r="Z72">
        <v>6176</v>
      </c>
      <c r="AA72">
        <v>13386</v>
      </c>
      <c r="AB72">
        <v>3450</v>
      </c>
      <c r="AC72">
        <v>14722</v>
      </c>
      <c r="AD72">
        <v>6277</v>
      </c>
      <c r="AE72">
        <v>1343</v>
      </c>
      <c r="AF72">
        <v>822</v>
      </c>
      <c r="AG72">
        <v>4401</v>
      </c>
      <c r="AH72">
        <v>1111</v>
      </c>
      <c r="AI72">
        <v>5123</v>
      </c>
      <c r="AJ72">
        <v>372</v>
      </c>
      <c r="AK72">
        <v>449</v>
      </c>
      <c r="AL72">
        <v>4554</v>
      </c>
      <c r="AM72">
        <v>2245</v>
      </c>
      <c r="AN72">
        <v>10850</v>
      </c>
      <c r="AO72">
        <v>63828</v>
      </c>
      <c r="AP72">
        <v>82756</v>
      </c>
      <c r="AQ72">
        <v>180965</v>
      </c>
      <c r="AR72">
        <v>65770</v>
      </c>
      <c r="AS72">
        <v>56871</v>
      </c>
      <c r="AT72">
        <v>125264</v>
      </c>
      <c r="AU72">
        <v>224214</v>
      </c>
      <c r="AV72">
        <v>20014</v>
      </c>
      <c r="AW72">
        <v>31327</v>
      </c>
      <c r="AX72">
        <v>53677</v>
      </c>
      <c r="AY72">
        <v>2730</v>
      </c>
      <c r="AZ72">
        <v>21702</v>
      </c>
      <c r="BA72">
        <v>23306</v>
      </c>
      <c r="BB72">
        <v>0</v>
      </c>
      <c r="BC72">
        <v>5336</v>
      </c>
      <c r="BD72">
        <v>2509</v>
      </c>
      <c r="BE72">
        <v>38305</v>
      </c>
      <c r="BF72">
        <f t="shared" si="4"/>
        <v>1336268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1336268</v>
      </c>
    </row>
    <row r="73" spans="1:66" x14ac:dyDescent="0.15">
      <c r="A73" t="s">
        <v>126</v>
      </c>
      <c r="B73">
        <v>45593</v>
      </c>
      <c r="C73">
        <v>23510</v>
      </c>
      <c r="D73">
        <v>0</v>
      </c>
      <c r="E73">
        <v>0</v>
      </c>
      <c r="F73">
        <v>249</v>
      </c>
      <c r="G73">
        <v>2063</v>
      </c>
      <c r="H73">
        <v>0</v>
      </c>
      <c r="I73">
        <v>2396</v>
      </c>
      <c r="J73">
        <v>5195</v>
      </c>
      <c r="K73">
        <v>229</v>
      </c>
      <c r="L73">
        <v>648</v>
      </c>
      <c r="M73">
        <v>63</v>
      </c>
      <c r="N73">
        <v>1579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41</v>
      </c>
      <c r="V73">
        <v>0</v>
      </c>
      <c r="W73">
        <v>39</v>
      </c>
      <c r="X73">
        <v>184</v>
      </c>
      <c r="Y73">
        <v>0</v>
      </c>
      <c r="Z73">
        <v>339</v>
      </c>
      <c r="AA73">
        <v>0</v>
      </c>
      <c r="AB73">
        <v>0</v>
      </c>
      <c r="AC73">
        <v>1871</v>
      </c>
      <c r="AD73">
        <v>263</v>
      </c>
      <c r="AE73">
        <v>0</v>
      </c>
      <c r="AF73">
        <v>0</v>
      </c>
      <c r="AG73">
        <v>70</v>
      </c>
      <c r="AH73">
        <v>2</v>
      </c>
      <c r="AI73">
        <v>524</v>
      </c>
      <c r="AJ73">
        <v>0</v>
      </c>
      <c r="AK73">
        <v>0</v>
      </c>
      <c r="AL73">
        <v>12</v>
      </c>
      <c r="AM73">
        <v>110</v>
      </c>
      <c r="AN73">
        <v>2763</v>
      </c>
      <c r="AO73">
        <v>0</v>
      </c>
      <c r="AP73">
        <v>26831</v>
      </c>
      <c r="AQ73">
        <v>48753</v>
      </c>
      <c r="AR73">
        <v>21554</v>
      </c>
      <c r="AS73">
        <v>11464</v>
      </c>
      <c r="AT73">
        <v>1192</v>
      </c>
      <c r="AU73">
        <v>2566</v>
      </c>
      <c r="AV73">
        <v>11606</v>
      </c>
      <c r="AW73">
        <v>11258</v>
      </c>
      <c r="AX73">
        <v>10784</v>
      </c>
      <c r="AY73">
        <v>2259</v>
      </c>
      <c r="AZ73">
        <v>11492</v>
      </c>
      <c r="BA73">
        <v>12922</v>
      </c>
      <c r="BB73">
        <v>0</v>
      </c>
      <c r="BC73">
        <v>0</v>
      </c>
      <c r="BD73">
        <v>0</v>
      </c>
      <c r="BE73">
        <v>0</v>
      </c>
      <c r="BF73">
        <f t="shared" si="4"/>
        <v>260424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260424</v>
      </c>
    </row>
    <row r="74" spans="1:66" x14ac:dyDescent="0.15">
      <c r="A74" t="s">
        <v>149</v>
      </c>
      <c r="B74">
        <v>29202</v>
      </c>
      <c r="C74">
        <v>4533</v>
      </c>
      <c r="D74">
        <v>16457</v>
      </c>
      <c r="E74">
        <v>11682</v>
      </c>
      <c r="F74">
        <v>3385</v>
      </c>
      <c r="G74">
        <v>19938</v>
      </c>
      <c r="H74">
        <v>1081</v>
      </c>
      <c r="I74">
        <v>5292</v>
      </c>
      <c r="J74">
        <v>2246</v>
      </c>
      <c r="K74">
        <v>1218</v>
      </c>
      <c r="L74">
        <v>2828</v>
      </c>
      <c r="M74">
        <v>5131</v>
      </c>
      <c r="N74">
        <v>9683</v>
      </c>
      <c r="O74">
        <v>25986</v>
      </c>
      <c r="P74">
        <v>4709</v>
      </c>
      <c r="Q74">
        <v>6336</v>
      </c>
      <c r="R74">
        <v>777</v>
      </c>
      <c r="S74">
        <v>11148</v>
      </c>
      <c r="T74">
        <v>849</v>
      </c>
      <c r="U74">
        <v>4937</v>
      </c>
      <c r="V74">
        <v>2392</v>
      </c>
      <c r="W74">
        <v>1644</v>
      </c>
      <c r="X74">
        <v>6892</v>
      </c>
      <c r="Y74">
        <v>2278</v>
      </c>
      <c r="Z74">
        <v>5837</v>
      </c>
      <c r="AA74">
        <v>13386</v>
      </c>
      <c r="AB74">
        <v>3450</v>
      </c>
      <c r="AC74">
        <v>12851</v>
      </c>
      <c r="AD74">
        <v>6014</v>
      </c>
      <c r="AE74">
        <v>1343</v>
      </c>
      <c r="AF74">
        <v>822</v>
      </c>
      <c r="AG74">
        <v>4331</v>
      </c>
      <c r="AH74">
        <v>1109</v>
      </c>
      <c r="AI74">
        <v>4599</v>
      </c>
      <c r="AJ74">
        <v>372</v>
      </c>
      <c r="AK74">
        <v>449</v>
      </c>
      <c r="AL74">
        <v>4542</v>
      </c>
      <c r="AM74">
        <v>2135</v>
      </c>
      <c r="AN74">
        <v>8087</v>
      </c>
      <c r="AO74">
        <v>63828</v>
      </c>
      <c r="AP74">
        <v>55925</v>
      </c>
      <c r="AQ74">
        <v>132212</v>
      </c>
      <c r="AR74">
        <v>44216</v>
      </c>
      <c r="AS74">
        <v>45407</v>
      </c>
      <c r="AT74">
        <v>124072</v>
      </c>
      <c r="AU74">
        <v>221648</v>
      </c>
      <c r="AV74">
        <v>8408</v>
      </c>
      <c r="AW74">
        <v>20069</v>
      </c>
      <c r="AX74">
        <v>42893</v>
      </c>
      <c r="AY74">
        <v>471</v>
      </c>
      <c r="AZ74">
        <v>10210</v>
      </c>
      <c r="BA74">
        <v>10384</v>
      </c>
      <c r="BB74">
        <v>0</v>
      </c>
      <c r="BC74">
        <v>5336</v>
      </c>
      <c r="BD74">
        <v>2509</v>
      </c>
      <c r="BE74">
        <v>38305</v>
      </c>
      <c r="BF74">
        <f t="shared" si="4"/>
        <v>1075844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1075844</v>
      </c>
    </row>
    <row r="75" spans="1:66" x14ac:dyDescent="0.15">
      <c r="A75" t="s">
        <v>153</v>
      </c>
      <c r="B75">
        <v>1186</v>
      </c>
      <c r="C75">
        <v>657</v>
      </c>
      <c r="D75">
        <v>668</v>
      </c>
      <c r="E75">
        <v>278</v>
      </c>
      <c r="F75">
        <v>188</v>
      </c>
      <c r="G75">
        <v>3525</v>
      </c>
      <c r="H75">
        <v>107</v>
      </c>
      <c r="I75">
        <v>386</v>
      </c>
      <c r="J75">
        <v>373</v>
      </c>
      <c r="K75">
        <v>322</v>
      </c>
      <c r="L75">
        <v>178</v>
      </c>
      <c r="M75">
        <v>509</v>
      </c>
      <c r="N75">
        <v>413</v>
      </c>
      <c r="O75">
        <v>764</v>
      </c>
      <c r="P75">
        <v>163</v>
      </c>
      <c r="Q75">
        <v>596</v>
      </c>
      <c r="R75">
        <v>197</v>
      </c>
      <c r="S75">
        <v>448</v>
      </c>
      <c r="T75">
        <v>172</v>
      </c>
      <c r="U75">
        <v>266</v>
      </c>
      <c r="V75">
        <v>136</v>
      </c>
      <c r="W75">
        <v>153</v>
      </c>
      <c r="X75">
        <v>684</v>
      </c>
      <c r="Y75">
        <v>116</v>
      </c>
      <c r="Z75">
        <v>468</v>
      </c>
      <c r="AA75">
        <v>729</v>
      </c>
      <c r="AB75">
        <v>335</v>
      </c>
      <c r="AC75">
        <v>691</v>
      </c>
      <c r="AD75">
        <v>1033</v>
      </c>
      <c r="AE75">
        <v>158</v>
      </c>
      <c r="AF75">
        <v>182</v>
      </c>
      <c r="AG75">
        <v>544</v>
      </c>
      <c r="AH75">
        <v>296</v>
      </c>
      <c r="AI75">
        <v>150</v>
      </c>
      <c r="AJ75">
        <v>855</v>
      </c>
      <c r="AK75">
        <v>226</v>
      </c>
      <c r="AL75">
        <v>774</v>
      </c>
      <c r="AM75">
        <v>381</v>
      </c>
      <c r="AN75">
        <v>337</v>
      </c>
      <c r="AO75">
        <v>1689</v>
      </c>
      <c r="AP75">
        <v>1910</v>
      </c>
      <c r="AQ75">
        <v>8105</v>
      </c>
      <c r="AR75">
        <v>2810</v>
      </c>
      <c r="AS75">
        <v>4424</v>
      </c>
      <c r="AT75">
        <v>2370</v>
      </c>
      <c r="AU75">
        <v>358</v>
      </c>
      <c r="AV75">
        <v>147</v>
      </c>
      <c r="AW75">
        <v>652</v>
      </c>
      <c r="AX75">
        <v>2245</v>
      </c>
      <c r="AY75">
        <v>656</v>
      </c>
      <c r="AZ75">
        <v>952</v>
      </c>
      <c r="BA75">
        <v>1480</v>
      </c>
      <c r="BB75">
        <v>0</v>
      </c>
      <c r="BC75">
        <v>27</v>
      </c>
      <c r="BD75">
        <v>1</v>
      </c>
      <c r="BE75">
        <v>148</v>
      </c>
      <c r="BF75">
        <f t="shared" si="4"/>
        <v>47618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47618</v>
      </c>
    </row>
    <row r="76" spans="1:66" x14ac:dyDescent="0.15">
      <c r="A76" t="s">
        <v>155</v>
      </c>
      <c r="B76">
        <v>-17</v>
      </c>
      <c r="C76">
        <v>0</v>
      </c>
      <c r="D76">
        <v>0</v>
      </c>
      <c r="E76">
        <v>0</v>
      </c>
      <c r="F76">
        <v>0</v>
      </c>
      <c r="G76">
        <v>-80</v>
      </c>
      <c r="H76">
        <v>0</v>
      </c>
      <c r="I76">
        <v>-81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-130</v>
      </c>
      <c r="AD76">
        <v>-164</v>
      </c>
      <c r="AE76">
        <v>-31</v>
      </c>
      <c r="AF76">
        <v>-37</v>
      </c>
      <c r="AG76">
        <v>-79</v>
      </c>
      <c r="AH76">
        <v>-109</v>
      </c>
      <c r="AI76">
        <v>-23</v>
      </c>
      <c r="AJ76">
        <v>-186</v>
      </c>
      <c r="AK76">
        <v>0</v>
      </c>
      <c r="AL76">
        <v>0</v>
      </c>
      <c r="AM76">
        <v>-31</v>
      </c>
      <c r="AN76">
        <v>0</v>
      </c>
      <c r="AO76">
        <v>-376</v>
      </c>
      <c r="AP76">
        <v>-331</v>
      </c>
      <c r="AQ76">
        <v>0</v>
      </c>
      <c r="AR76">
        <v>-380</v>
      </c>
      <c r="AS76">
        <v>-181</v>
      </c>
      <c r="AT76">
        <v>0</v>
      </c>
      <c r="AU76">
        <v>0</v>
      </c>
      <c r="AV76">
        <v>0</v>
      </c>
      <c r="AW76">
        <v>0</v>
      </c>
      <c r="AX76">
        <v>-248</v>
      </c>
      <c r="AY76">
        <v>0</v>
      </c>
      <c r="AZ76">
        <v>0</v>
      </c>
      <c r="BA76">
        <v>-22</v>
      </c>
      <c r="BB76">
        <v>0</v>
      </c>
      <c r="BC76">
        <v>0</v>
      </c>
      <c r="BD76">
        <v>0</v>
      </c>
      <c r="BE76">
        <v>0</v>
      </c>
      <c r="BF76">
        <f t="shared" si="4"/>
        <v>-2506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-2506</v>
      </c>
    </row>
    <row r="77" spans="1:66" x14ac:dyDescent="0.15">
      <c r="A77" t="s">
        <v>176</v>
      </c>
      <c r="B77">
        <v>176093</v>
      </c>
      <c r="C77">
        <v>100354</v>
      </c>
      <c r="D77">
        <v>81614</v>
      </c>
      <c r="E77">
        <v>29516</v>
      </c>
      <c r="F77">
        <v>19494</v>
      </c>
      <c r="G77">
        <v>358919</v>
      </c>
      <c r="H77">
        <v>11408</v>
      </c>
      <c r="I77">
        <v>40363</v>
      </c>
      <c r="J77">
        <v>41550</v>
      </c>
      <c r="K77">
        <v>24239</v>
      </c>
      <c r="L77">
        <v>19285</v>
      </c>
      <c r="M77">
        <v>45049</v>
      </c>
      <c r="N77">
        <v>38675</v>
      </c>
      <c r="O77">
        <v>150105</v>
      </c>
      <c r="P77">
        <v>22444</v>
      </c>
      <c r="Q77">
        <v>64447</v>
      </c>
      <c r="R77">
        <v>21566</v>
      </c>
      <c r="S77">
        <v>39496</v>
      </c>
      <c r="T77">
        <v>16735</v>
      </c>
      <c r="U77">
        <v>26960</v>
      </c>
      <c r="V77">
        <v>12358</v>
      </c>
      <c r="W77">
        <v>14787</v>
      </c>
      <c r="X77">
        <v>60196</v>
      </c>
      <c r="Y77">
        <v>11889</v>
      </c>
      <c r="Z77">
        <v>40368</v>
      </c>
      <c r="AA77">
        <v>70506</v>
      </c>
      <c r="AB77">
        <v>32401</v>
      </c>
      <c r="AC77">
        <v>66683</v>
      </c>
      <c r="AD77">
        <v>84648</v>
      </c>
      <c r="AE77">
        <v>14845</v>
      </c>
      <c r="AF77">
        <v>20756</v>
      </c>
      <c r="AG77">
        <v>44653</v>
      </c>
      <c r="AH77">
        <v>28788</v>
      </c>
      <c r="AI77">
        <v>15268</v>
      </c>
      <c r="AJ77">
        <v>88419</v>
      </c>
      <c r="AK77">
        <v>22163</v>
      </c>
      <c r="AL77">
        <v>65741</v>
      </c>
      <c r="AM77">
        <v>33685</v>
      </c>
      <c r="AN77">
        <v>44393</v>
      </c>
      <c r="AO77">
        <v>170669</v>
      </c>
      <c r="AP77">
        <v>285293</v>
      </c>
      <c r="AQ77">
        <v>493217</v>
      </c>
      <c r="AR77">
        <v>270901</v>
      </c>
      <c r="AS77">
        <v>206566</v>
      </c>
      <c r="AT77">
        <v>310934</v>
      </c>
      <c r="AU77">
        <v>253718</v>
      </c>
      <c r="AV77">
        <v>39237</v>
      </c>
      <c r="AW77">
        <v>121514</v>
      </c>
      <c r="AX77">
        <v>231604</v>
      </c>
      <c r="AY77">
        <v>49985</v>
      </c>
      <c r="AZ77">
        <v>99267</v>
      </c>
      <c r="BA77">
        <v>123466</v>
      </c>
      <c r="BB77">
        <v>37701</v>
      </c>
      <c r="BC77">
        <v>147125</v>
      </c>
      <c r="BD77">
        <v>97398</v>
      </c>
      <c r="BE77">
        <v>441287</v>
      </c>
      <c r="BF77">
        <f t="shared" si="4"/>
        <v>5480741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5480741</v>
      </c>
    </row>
    <row r="78" spans="1:66" x14ac:dyDescent="0.15">
      <c r="A78" t="s">
        <v>177</v>
      </c>
      <c r="B78">
        <v>11729371</v>
      </c>
      <c r="C78">
        <v>5048454</v>
      </c>
      <c r="D78">
        <v>63803</v>
      </c>
      <c r="E78">
        <v>36317</v>
      </c>
      <c r="F78">
        <v>196078</v>
      </c>
      <c r="G78">
        <v>2395890</v>
      </c>
      <c r="H78">
        <v>21004</v>
      </c>
      <c r="I78">
        <v>923542</v>
      </c>
      <c r="J78">
        <v>1915862</v>
      </c>
      <c r="K78">
        <v>621401</v>
      </c>
      <c r="L78">
        <v>459531</v>
      </c>
      <c r="M78">
        <v>204531</v>
      </c>
      <c r="N78">
        <v>394617</v>
      </c>
      <c r="O78">
        <v>24214</v>
      </c>
      <c r="P78">
        <v>110415</v>
      </c>
      <c r="Q78">
        <v>97684</v>
      </c>
      <c r="R78">
        <v>26540</v>
      </c>
      <c r="S78">
        <v>117460</v>
      </c>
      <c r="T78">
        <v>23812</v>
      </c>
      <c r="U78">
        <v>114745</v>
      </c>
      <c r="V78">
        <v>35786</v>
      </c>
      <c r="W78">
        <v>80829</v>
      </c>
      <c r="X78">
        <v>422546</v>
      </c>
      <c r="Y78">
        <v>17549</v>
      </c>
      <c r="Z78">
        <v>593848</v>
      </c>
      <c r="AA78">
        <v>122349</v>
      </c>
      <c r="AB78">
        <v>123766</v>
      </c>
      <c r="AC78">
        <v>791058</v>
      </c>
      <c r="AD78">
        <v>561305</v>
      </c>
      <c r="AE78">
        <v>55904</v>
      </c>
      <c r="AF78">
        <v>54134</v>
      </c>
      <c r="AG78">
        <v>248588</v>
      </c>
      <c r="AH78">
        <v>88531</v>
      </c>
      <c r="AI78">
        <v>133540</v>
      </c>
      <c r="AJ78">
        <v>89225</v>
      </c>
      <c r="AK78">
        <v>23956</v>
      </c>
      <c r="AL78">
        <v>337182</v>
      </c>
      <c r="AM78">
        <v>114838</v>
      </c>
      <c r="AN78">
        <v>909603</v>
      </c>
      <c r="AO78">
        <v>412478</v>
      </c>
      <c r="AP78">
        <v>6885353</v>
      </c>
      <c r="AQ78">
        <v>15927938</v>
      </c>
      <c r="AR78">
        <v>3960744</v>
      </c>
      <c r="AS78">
        <v>1822993</v>
      </c>
      <c r="AT78">
        <v>961579</v>
      </c>
      <c r="AU78">
        <v>661130</v>
      </c>
      <c r="AV78">
        <v>2011190</v>
      </c>
      <c r="AW78">
        <v>3834526</v>
      </c>
      <c r="AX78">
        <v>5279388</v>
      </c>
      <c r="AY78">
        <v>1487991</v>
      </c>
      <c r="AZ78">
        <v>1853823</v>
      </c>
      <c r="BA78">
        <v>4494399</v>
      </c>
      <c r="BB78">
        <v>7079921</v>
      </c>
      <c r="BC78">
        <v>3959191</v>
      </c>
      <c r="BD78">
        <v>1404439</v>
      </c>
      <c r="BE78">
        <v>5280248</v>
      </c>
      <c r="BF78">
        <f t="shared" si="4"/>
        <v>96647139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96647139</v>
      </c>
    </row>
    <row r="79" spans="1:66" x14ac:dyDescent="0.15">
      <c r="A79" t="s">
        <v>178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f t="shared" si="4"/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Inv Leontief</vt:lpstr>
      <vt:lpstr>Usos e Rec Setor X Setor</vt:lpstr>
      <vt:lpstr>MIP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Usuário do Microsoft Office</cp:lastModifiedBy>
  <dcterms:created xsi:type="dcterms:W3CDTF">2021-09-20T11:45:51Z</dcterms:created>
  <dcterms:modified xsi:type="dcterms:W3CDTF">2021-09-20T19:14:00Z</dcterms:modified>
</cp:coreProperties>
</file>