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Análises/"/>
    </mc:Choice>
  </mc:AlternateContent>
  <xr:revisionPtr revIDLastSave="0" documentId="13_ncr:1_{39447C2B-2E59-0D4F-9787-A5AC1B2D60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IP_Original" sheetId="1" r:id="rId1"/>
    <sheet name="Mult_Prod" sheetId="2" r:id="rId2"/>
    <sheet name="Mult_Trab" sheetId="3" r:id="rId3"/>
    <sheet name="Mult_Renda" sheetId="4" r:id="rId4"/>
    <sheet name="Coef_Var" sheetId="5" r:id="rId5"/>
    <sheet name="Ind_Lig" sheetId="6" r:id="rId6"/>
    <sheet name="Ind_Lig_Puros" sheetId="7" r:id="rId7"/>
    <sheet name="Campo_Influencia" sheetId="8" r:id="rId8"/>
    <sheet name="Extr_Hip" sheetId="9" r:id="rId9"/>
    <sheet name="Coef_Diretos_Aberto (mA)" sheetId="10" r:id="rId10"/>
    <sheet name="Leontief Aberto (mB)" sheetId="11" r:id="rId11"/>
    <sheet name="Coef_Diretos_Fechado (mA)" sheetId="12" r:id="rId12"/>
    <sheet name="Leontief Fechado (mB)" sheetId="13" r:id="rId13"/>
    <sheet name="Coef_Diretos_Oferta (mA)" sheetId="14" r:id="rId14"/>
    <sheet name="Matriz de Ghosh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" l="1"/>
  <c r="G5" i="3"/>
  <c r="G4" i="3"/>
  <c r="G3" i="3"/>
  <c r="G2" i="3"/>
  <c r="D95" i="1" l="1"/>
  <c r="C95" i="1"/>
  <c r="B95" i="1"/>
  <c r="A95" i="1"/>
  <c r="E94" i="1"/>
  <c r="C94" i="1"/>
  <c r="B94" i="1"/>
  <c r="A94" i="1"/>
  <c r="E93" i="1"/>
  <c r="D93" i="1"/>
  <c r="B93" i="1"/>
  <c r="A93" i="1"/>
  <c r="E92" i="1"/>
  <c r="D92" i="1"/>
  <c r="C92" i="1"/>
  <c r="A92" i="1"/>
  <c r="E91" i="1"/>
  <c r="D91" i="1"/>
  <c r="C91" i="1"/>
  <c r="B91" i="1"/>
  <c r="G62" i="1" l="1"/>
  <c r="G61" i="1"/>
  <c r="G60" i="1"/>
  <c r="G59" i="1"/>
  <c r="G58" i="1"/>
  <c r="G57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G53" i="1"/>
  <c r="F53" i="1"/>
  <c r="E53" i="1"/>
  <c r="D53" i="1"/>
  <c r="C53" i="1"/>
  <c r="B53" i="1"/>
  <c r="F43" i="1"/>
  <c r="E43" i="1"/>
  <c r="D43" i="1"/>
  <c r="C43" i="1"/>
  <c r="B43" i="1"/>
  <c r="C33" i="1"/>
  <c r="F33" i="1"/>
  <c r="E33" i="1"/>
  <c r="D33" i="1"/>
  <c r="F32" i="1"/>
  <c r="F31" i="1"/>
  <c r="E95" i="1" s="1"/>
  <c r="B33" i="1"/>
  <c r="B32" i="1"/>
  <c r="E32" i="1"/>
  <c r="D32" i="1"/>
  <c r="C32" i="1"/>
  <c r="Q4" i="1"/>
  <c r="R6" i="1"/>
  <c r="Q6" i="1"/>
  <c r="R5" i="1"/>
  <c r="Q5" i="1"/>
  <c r="R4" i="1"/>
  <c r="R3" i="1"/>
  <c r="Q3" i="1"/>
  <c r="R2" i="1"/>
  <c r="Q2" i="1"/>
  <c r="B31" i="1"/>
  <c r="A91" i="1" s="1"/>
  <c r="E31" i="1"/>
  <c r="D94" i="1" s="1"/>
  <c r="D31" i="1"/>
  <c r="C93" i="1" s="1"/>
  <c r="C31" i="1"/>
  <c r="B92" i="1" s="1"/>
  <c r="B67" i="1" l="1" a="1"/>
  <c r="D63" i="1"/>
  <c r="B85" i="1" a="1"/>
  <c r="B76" i="1" a="1"/>
  <c r="B76" i="1" s="1"/>
  <c r="F63" i="1"/>
  <c r="C63" i="1"/>
  <c r="G63" i="1"/>
  <c r="E63" i="1"/>
  <c r="B63" i="1"/>
  <c r="B67" i="1" l="1"/>
  <c r="B72" i="1" s="1"/>
  <c r="F72" i="1"/>
  <c r="D72" i="1"/>
  <c r="C72" i="1"/>
  <c r="E72" i="1"/>
  <c r="B85" i="1"/>
  <c r="B90" i="1" s="1"/>
  <c r="F90" i="1"/>
  <c r="D90" i="1"/>
  <c r="E90" i="1"/>
  <c r="C90" i="1"/>
  <c r="B81" i="1"/>
  <c r="C81" i="1"/>
  <c r="E81" i="1"/>
  <c r="F81" i="1"/>
  <c r="D8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<sst xmlns="http://schemas.openxmlformats.org/spreadsheetml/2006/main" count="276" uniqueCount="78">
  <si>
    <t>Agropecuária</t>
  </si>
  <si>
    <t>Extrativismo</t>
  </si>
  <si>
    <t>Indústria</t>
  </si>
  <si>
    <t>Serviços</t>
  </si>
  <si>
    <t>Educação Básica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</si>
  <si>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</si>
  <si>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</si>
  <si>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</si>
  <si>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</si>
  <si>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</si>
  <si>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</si>
  <si>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</si>
  <si>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</si>
  <si>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</si>
  <si>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</si>
  <si>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</si>
  <si>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</si>
  <si>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</si>
  <si>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</si>
  <si>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</si>
  <si>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</si>
  <si>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</si>
  <si>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</si>
  <si>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</si>
  <si>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</si>
  <si>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</si>
  <si>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</si>
  <si>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</si>
  <si>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</si>
  <si>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</si>
  <si>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</si>
  <si>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</si>
  <si>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</si>
  <si>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</si>
  <si>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</si>
  <si>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</si>
  <si>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Multiplicador Simples de Produção</t>
  </si>
  <si>
    <t>Multiplicador Total de Produção</t>
  </si>
  <si>
    <t>Multiplicador Total de Produção Truncado</t>
  </si>
  <si>
    <t>Efeito Induzido</t>
  </si>
  <si>
    <t>Efeito Direto</t>
  </si>
  <si>
    <t>Efeito Indireto</t>
  </si>
  <si>
    <t>Multiplicador Simples de Emprego</t>
  </si>
  <si>
    <t>Multiplicador de Emprego Tipo I</t>
  </si>
  <si>
    <t>Multiplicador Total de Emprego (truncado)</t>
  </si>
  <si>
    <t>Multiplicador de Emprego Tipo II</t>
  </si>
  <si>
    <t>Multiplicador Simples de Renda</t>
  </si>
  <si>
    <t>Multiplicador de Renda Tipo I</t>
  </si>
  <si>
    <t>Multiplicador Total de Renda (truncado)</t>
  </si>
  <si>
    <t>Multiplicador de Renda Tipo II</t>
  </si>
  <si>
    <t>Vj</t>
  </si>
  <si>
    <t>Vi</t>
  </si>
  <si>
    <t>Para Trás</t>
  </si>
  <si>
    <t>Para Frente</t>
  </si>
  <si>
    <t>Para Frente Ghosh</t>
  </si>
  <si>
    <t>Setor-Chave</t>
  </si>
  <si>
    <t>-</t>
  </si>
  <si>
    <t>PBL</t>
  </si>
  <si>
    <t>PFL</t>
  </si>
  <si>
    <t>PTL</t>
  </si>
  <si>
    <t>BL</t>
  </si>
  <si>
    <t>FL</t>
  </si>
  <si>
    <t>BL%</t>
  </si>
  <si>
    <t>FL%</t>
  </si>
  <si>
    <t>Consumo das Famílias</t>
  </si>
  <si>
    <t>Consumo/Demanda Final</t>
  </si>
  <si>
    <t>Consumo/Demanda Total</t>
  </si>
  <si>
    <r>
      <t>Coeficiente de Consumo (Perobelli)</t>
    </r>
    <r>
      <rPr>
        <vertAlign val="superscript"/>
        <sz val="11"/>
        <color theme="1"/>
        <rFont val="Calibri (Corpo)"/>
      </rPr>
      <t>1</t>
    </r>
  </si>
  <si>
    <t>Remunerações/Produção (Coeficiente de Renda)</t>
  </si>
  <si>
    <t>Emprego/Produção (Coeficiente de Produção)</t>
  </si>
  <si>
    <r>
      <rPr>
        <vertAlign val="superscript"/>
        <sz val="11"/>
        <color theme="1"/>
        <rFont val="Calibri (Corpo)"/>
      </rPr>
      <t>1</t>
    </r>
    <r>
      <rPr>
        <sz val="11"/>
        <color theme="1"/>
        <rFont val="Calibri"/>
        <family val="2"/>
        <scheme val="minor"/>
      </rPr>
      <t xml:space="preserve"> Consumo das Famílias de cada setor dividido pela soma de remunerações da economia</t>
    </r>
  </si>
  <si>
    <t>Leontief - Modelo Aberto</t>
  </si>
  <si>
    <t>Leontief - Modelo Fechado</t>
  </si>
  <si>
    <t>SOMA</t>
  </si>
  <si>
    <t>Matriz de Efeitos Induzidos</t>
  </si>
  <si>
    <t>Gerador de Empregos (truncado) - Modelo Aberto</t>
  </si>
  <si>
    <t>Gerador de Empregos (truncado) - Efeitos Induzidos</t>
  </si>
  <si>
    <t>Gerador de Empregos (truncado) - Modelo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</si>
</sst>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vertAlign val="superscript"/>
      <sz val="11"/>
      <color theme="1"/>
      <name val="Calibri (Corpo)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" fontId="0" fillId="0" borderId="0" xfId="0" applyNumberFormat="1"/>
    <xf numFmtId="4" fontId="0" fillId="2" borderId="0" xfId="0" applyNumberFormat="1" applyFill="1"/>
    <xf numFmtId="0" fontId="2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165" fontId="0" fillId="0" borderId="3" xfId="0" applyNumberForma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165" fontId="0" fillId="0" borderId="5" xfId="0" applyNumberForma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165" fontId="4" fillId="6" borderId="4" xfId="0" applyNumberFormat="1" applyFon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7" borderId="3" xfId="0" applyNumberFormat="1" applyFont="1" applyFill="1" applyBorder="1" applyAlignment="1">
      <alignment horizontal="center"/>
    </xf>
    <xf numFmtId="165" fontId="5" fillId="0" borderId="3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top"/>
    </xf>
    <xf numFmtId="165" fontId="0" fillId="0" borderId="3" xfId="0" applyNumberFormat="1" applyFont="1" applyBorder="1" applyAlignment="1">
      <alignment horizontal="center"/>
    </xf>
    <xf numFmtId="165" fontId="0" fillId="7" borderId="3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showGridLines="0" tabSelected="1" topLeftCell="A66" zoomScale="120" zoomScaleNormal="120" workbookViewId="0">
      <selection activeCell="F90" sqref="F90"/>
    </sheetView>
  </sheetViews>
  <sheetFormatPr baseColWidth="10" defaultColWidth="8.83203125" defaultRowHeight="15" x14ac:dyDescent="0.2"/>
  <cols>
    <col min="1" max="1" width="41.33203125" customWidth="1"/>
    <col min="2" max="2" width="12.6640625" bestFit="1" customWidth="1"/>
    <col min="3" max="3" width="10.1640625" bestFit="1" customWidth="1"/>
    <col min="4" max="5" width="12.6640625" bestFit="1" customWidth="1"/>
    <col min="6" max="6" width="23.83203125" customWidth="1"/>
    <col min="7" max="7" width="19.5" customWidth="1"/>
    <col min="8" max="9" width="11.6640625" bestFit="1" customWidth="1"/>
    <col min="10" max="10" width="10.1640625" bestFit="1" customWidth="1"/>
    <col min="11" max="12" width="11.6640625" bestFit="1" customWidth="1"/>
    <col min="13" max="13" width="9.1640625" bestFit="1" customWidth="1"/>
    <col min="14" max="14" width="11.6640625" bestFit="1" customWidth="1"/>
    <col min="15" max="15" width="13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5" t="s">
        <v>65</v>
      </c>
      <c r="R1" s="5" t="s">
        <v>66</v>
      </c>
    </row>
    <row r="2" spans="1:18" x14ac:dyDescent="0.2">
      <c r="A2" s="1" t="s">
        <v>0</v>
      </c>
      <c r="B2" s="3">
        <v>25917.527743885719</v>
      </c>
      <c r="C2" s="3">
        <v>50.718970332688087</v>
      </c>
      <c r="D2" s="3">
        <v>247573.55684671219</v>
      </c>
      <c r="E2" s="3">
        <v>25338.210106363022</v>
      </c>
      <c r="F2" s="4">
        <v>466.8115438877598</v>
      </c>
      <c r="G2" s="3">
        <v>299346.82521118142</v>
      </c>
      <c r="H2" s="3">
        <v>160517.6507114823</v>
      </c>
      <c r="I2" s="3">
        <v>49.781181277671593</v>
      </c>
      <c r="J2" s="3">
        <v>0</v>
      </c>
      <c r="K2" s="3">
        <v>116114.48793094209</v>
      </c>
      <c r="L2" s="3">
        <v>20890.468907116228</v>
      </c>
      <c r="M2" s="3">
        <v>-9053.2139419997657</v>
      </c>
      <c r="N2" s="3">
        <v>288519.17478881852</v>
      </c>
      <c r="O2" s="3">
        <v>587866</v>
      </c>
      <c r="Q2">
        <f>K2/N2</f>
        <v>0.40244981296626831</v>
      </c>
      <c r="R2">
        <f>K2/O2</f>
        <v>0.19751863167956998</v>
      </c>
    </row>
    <row r="3" spans="1:18" x14ac:dyDescent="0.2">
      <c r="A3" s="1" t="s">
        <v>1</v>
      </c>
      <c r="B3" s="3">
        <v>638.83966591241256</v>
      </c>
      <c r="C3" s="3">
        <v>10757.180508512531</v>
      </c>
      <c r="D3" s="3">
        <v>150261.5648738046</v>
      </c>
      <c r="E3" s="3">
        <v>19072.263269227631</v>
      </c>
      <c r="F3" s="4">
        <v>28.057046735913449</v>
      </c>
      <c r="G3" s="3">
        <v>180757.90536419311</v>
      </c>
      <c r="H3" s="3">
        <v>169656.6179594796</v>
      </c>
      <c r="I3" s="3">
        <v>7.9299576019958962E-2</v>
      </c>
      <c r="J3" s="3">
        <v>0</v>
      </c>
      <c r="K3" s="3">
        <v>819.51014393424873</v>
      </c>
      <c r="L3" s="3">
        <v>11560.652553233591</v>
      </c>
      <c r="M3" s="3">
        <v>-6246.7653204166218</v>
      </c>
      <c r="N3" s="3">
        <v>175790.09463580689</v>
      </c>
      <c r="O3" s="3">
        <v>356548</v>
      </c>
      <c r="Q3">
        <f t="shared" ref="Q3:Q6" si="0">K3/N3</f>
        <v>4.6618675849288823E-3</v>
      </c>
      <c r="R3">
        <f t="shared" ref="R3:R6" si="1">K3/O3</f>
        <v>2.2984567125162634E-3</v>
      </c>
    </row>
    <row r="4" spans="1:18" x14ac:dyDescent="0.2">
      <c r="A4" s="1" t="s">
        <v>2</v>
      </c>
      <c r="B4" s="3">
        <v>129761.0312489005</v>
      </c>
      <c r="C4" s="3">
        <v>40250.874199070473</v>
      </c>
      <c r="D4" s="3">
        <v>860784.94989837124</v>
      </c>
      <c r="E4" s="3">
        <v>547621.55799798784</v>
      </c>
      <c r="F4" s="4">
        <v>6792.3009909059137</v>
      </c>
      <c r="G4" s="3">
        <v>1585210.714335236</v>
      </c>
      <c r="H4" s="3">
        <v>419302.33621689962</v>
      </c>
      <c r="I4" s="3">
        <v>3384.6416638984701</v>
      </c>
      <c r="J4" s="3">
        <v>0</v>
      </c>
      <c r="K4" s="3">
        <v>1010274.863903082</v>
      </c>
      <c r="L4" s="3">
        <v>210642.20834409431</v>
      </c>
      <c r="M4" s="3">
        <v>13416.235536789471</v>
      </c>
      <c r="N4" s="3">
        <v>1657020.285664764</v>
      </c>
      <c r="O4" s="3">
        <v>3242231</v>
      </c>
      <c r="Q4">
        <f>K4/N4</f>
        <v>0.60969372109876108</v>
      </c>
      <c r="R4">
        <f t="shared" si="1"/>
        <v>0.31159866891133975</v>
      </c>
    </row>
    <row r="5" spans="1:18" x14ac:dyDescent="0.2">
      <c r="A5" s="1" t="s">
        <v>3</v>
      </c>
      <c r="B5" s="3">
        <v>69790.146055313322</v>
      </c>
      <c r="C5" s="3">
        <v>93452.333012913354</v>
      </c>
      <c r="D5" s="3">
        <v>718286.28101664677</v>
      </c>
      <c r="E5" s="3">
        <v>1861128.257055606</v>
      </c>
      <c r="F5" s="4">
        <v>49650.268310173633</v>
      </c>
      <c r="G5" s="3">
        <v>2792307.2854506532</v>
      </c>
      <c r="H5" s="3">
        <v>230011.91662288</v>
      </c>
      <c r="I5" s="3">
        <v>1123360.1089297519</v>
      </c>
      <c r="J5" s="3">
        <v>98509.430879441206</v>
      </c>
      <c r="K5" s="3">
        <v>2589870.1339911502</v>
      </c>
      <c r="L5" s="3">
        <v>629499.76752417372</v>
      </c>
      <c r="M5" s="3">
        <v>1752.8140019494381</v>
      </c>
      <c r="N5" s="3">
        <v>4673004.1719493465</v>
      </c>
      <c r="O5" s="3">
        <v>7465311.4573999997</v>
      </c>
      <c r="Q5">
        <f t="shared" si="0"/>
        <v>0.55421952103902883</v>
      </c>
      <c r="R5">
        <f t="shared" si="1"/>
        <v>0.34692057374564567</v>
      </c>
    </row>
    <row r="6" spans="1:18" x14ac:dyDescent="0.2">
      <c r="A6" s="2" t="s">
        <v>4</v>
      </c>
      <c r="B6" s="4">
        <v>8.1874219408249314</v>
      </c>
      <c r="C6" s="4">
        <v>224.06257050658061</v>
      </c>
      <c r="D6" s="4">
        <v>951.92803504865071</v>
      </c>
      <c r="E6" s="4">
        <v>9288.7282472834686</v>
      </c>
      <c r="F6" s="4">
        <v>90.19955260399469</v>
      </c>
      <c r="G6" s="4">
        <v>10563.105827383521</v>
      </c>
      <c r="H6" s="4">
        <v>107.9199594150252</v>
      </c>
      <c r="I6" s="4">
        <v>262085.86309809989</v>
      </c>
      <c r="J6" s="4">
        <v>3.132137998477488</v>
      </c>
      <c r="K6" s="4">
        <v>74896.609084522293</v>
      </c>
      <c r="L6" s="4">
        <v>10396.982768903321</v>
      </c>
      <c r="M6" s="4">
        <v>-7.0276322525597276E-2</v>
      </c>
      <c r="N6" s="4">
        <v>347490.43677261641</v>
      </c>
      <c r="O6" s="4">
        <v>358053.54259999993</v>
      </c>
      <c r="Q6">
        <f t="shared" si="0"/>
        <v>0.21553574187577307</v>
      </c>
      <c r="R6">
        <f t="shared" si="1"/>
        <v>0.20917712066374708</v>
      </c>
    </row>
    <row r="7" spans="1:18" x14ac:dyDescent="0.2">
      <c r="A7" s="1" t="s">
        <v>14</v>
      </c>
      <c r="B7" s="3">
        <v>226115.7321359528</v>
      </c>
      <c r="C7" s="3">
        <v>144735.1692613356</v>
      </c>
      <c r="D7" s="3">
        <v>1977858.280670583</v>
      </c>
      <c r="E7" s="3">
        <v>2462449.0166764678</v>
      </c>
      <c r="F7" s="4">
        <v>57027.637444307213</v>
      </c>
      <c r="G7" s="3">
        <v>4868185.836188647</v>
      </c>
      <c r="H7" s="3">
        <v>979596.44147015642</v>
      </c>
      <c r="I7" s="3">
        <v>1388880.474172604</v>
      </c>
      <c r="J7" s="3">
        <v>98512.563017439679</v>
      </c>
      <c r="K7" s="3">
        <v>3791975.6050536311</v>
      </c>
      <c r="L7" s="3">
        <v>882990.08009752119</v>
      </c>
      <c r="M7" s="3">
        <v>-131.00000000000091</v>
      </c>
      <c r="N7" s="3">
        <v>7141824.1638113521</v>
      </c>
      <c r="O7" s="3">
        <v>12010010</v>
      </c>
    </row>
    <row r="8" spans="1:18" x14ac:dyDescent="0.2">
      <c r="A8" s="1" t="s">
        <v>15</v>
      </c>
      <c r="B8" s="3">
        <v>30409.868077879019</v>
      </c>
      <c r="C8" s="3">
        <v>36716.636589942711</v>
      </c>
      <c r="D8" s="3">
        <v>368540.01631085691</v>
      </c>
      <c r="E8" s="3">
        <v>223657.13139113961</v>
      </c>
      <c r="F8" s="4">
        <v>5634.2482789676833</v>
      </c>
      <c r="G8" s="3">
        <v>664957.90064878587</v>
      </c>
      <c r="H8" s="3">
        <v>0</v>
      </c>
      <c r="I8" s="3">
        <v>1998.2761453841899</v>
      </c>
      <c r="J8" s="3">
        <v>1532.5018865156269</v>
      </c>
      <c r="K8" s="3">
        <v>221199.54965041191</v>
      </c>
      <c r="L8" s="3">
        <v>107785.7716689026</v>
      </c>
      <c r="M8" s="3">
        <v>0</v>
      </c>
      <c r="N8" s="3">
        <v>332516.09935121442</v>
      </c>
      <c r="O8" s="3">
        <v>997474.00000000023</v>
      </c>
    </row>
    <row r="9" spans="1:18" x14ac:dyDescent="0.2">
      <c r="A9" s="1" t="s">
        <v>16</v>
      </c>
      <c r="B9" s="3">
        <v>922.86326774346685</v>
      </c>
      <c r="C9" s="3">
        <v>827.62133077668909</v>
      </c>
      <c r="D9" s="3">
        <v>14435.526557298181</v>
      </c>
      <c r="E9" s="3">
        <v>7433.5529369318283</v>
      </c>
      <c r="F9" s="4">
        <v>97.492960491275028</v>
      </c>
      <c r="G9" s="3">
        <v>23717.057053241439</v>
      </c>
      <c r="H9" s="3">
        <v>0</v>
      </c>
      <c r="I9" s="3">
        <v>62.548609472400763</v>
      </c>
      <c r="J9" s="3">
        <v>1.079496380998723</v>
      </c>
      <c r="K9" s="3">
        <v>11364.29864854154</v>
      </c>
      <c r="L9" s="3">
        <v>5430.0161923636206</v>
      </c>
      <c r="M9" s="3">
        <v>0</v>
      </c>
      <c r="N9" s="3">
        <v>16857.942946758561</v>
      </c>
      <c r="O9" s="3">
        <v>40575</v>
      </c>
    </row>
    <row r="10" spans="1:18" x14ac:dyDescent="0.2">
      <c r="A10" s="1" t="s">
        <v>17</v>
      </c>
      <c r="B10" s="3">
        <v>196.48562088532401</v>
      </c>
      <c r="C10" s="3">
        <v>292.40181910168292</v>
      </c>
      <c r="D10" s="3">
        <v>8210.2964837969466</v>
      </c>
      <c r="E10" s="3">
        <v>7805.9859130358172</v>
      </c>
      <c r="F10" s="4">
        <v>117.09757409573881</v>
      </c>
      <c r="G10" s="3">
        <v>16622.267410915509</v>
      </c>
      <c r="H10" s="3">
        <v>4504.6003925006107</v>
      </c>
      <c r="I10" s="3">
        <v>8.2367440490857466E-2</v>
      </c>
      <c r="J10" s="3">
        <v>0</v>
      </c>
      <c r="K10" s="3">
        <v>25291.79201059783</v>
      </c>
      <c r="L10" s="3">
        <v>7566.2578185455532</v>
      </c>
      <c r="M10" s="3">
        <v>0</v>
      </c>
      <c r="N10" s="3">
        <v>37362.73258908448</v>
      </c>
      <c r="O10" s="3">
        <v>53984.999999999993</v>
      </c>
    </row>
    <row r="11" spans="1:18" x14ac:dyDescent="0.2">
      <c r="A11" s="1" t="s">
        <v>18</v>
      </c>
      <c r="B11" s="3">
        <v>12552.92014743489</v>
      </c>
      <c r="C11" s="3">
        <v>3308.9999213741289</v>
      </c>
      <c r="D11" s="3">
        <v>59310.461804383398</v>
      </c>
      <c r="E11" s="3">
        <v>100184.7654900031</v>
      </c>
      <c r="F11" s="4">
        <v>2114.477523350849</v>
      </c>
      <c r="G11" s="3">
        <v>177471.6248865464</v>
      </c>
      <c r="H11" s="3">
        <v>20955.36466448383</v>
      </c>
      <c r="I11" s="3">
        <v>1131.8271961918599</v>
      </c>
      <c r="J11" s="3">
        <v>0</v>
      </c>
      <c r="K11" s="3">
        <v>262954.89077674272</v>
      </c>
      <c r="L11" s="3">
        <v>16796.292476035189</v>
      </c>
      <c r="M11" s="3">
        <v>0</v>
      </c>
      <c r="N11" s="3">
        <v>301838.3751134536</v>
      </c>
      <c r="O11" s="3">
        <v>479310</v>
      </c>
    </row>
    <row r="12" spans="1:18" x14ac:dyDescent="0.2">
      <c r="A12" s="1" t="s">
        <v>19</v>
      </c>
      <c r="B12" s="3">
        <v>8057.1307501044739</v>
      </c>
      <c r="C12" s="3">
        <v>9598.1710774691419</v>
      </c>
      <c r="D12" s="3">
        <v>104963.41817308091</v>
      </c>
      <c r="E12" s="3">
        <v>122852.34329242181</v>
      </c>
      <c r="F12" s="4">
        <v>2434.2505187872439</v>
      </c>
      <c r="G12" s="3">
        <v>247905.31381186351</v>
      </c>
      <c r="H12" s="3">
        <v>19999.593472858989</v>
      </c>
      <c r="I12" s="3">
        <v>1406.791508906733</v>
      </c>
      <c r="J12" s="3">
        <v>2206.8555996636878</v>
      </c>
      <c r="K12" s="3">
        <v>110761.8638600751</v>
      </c>
      <c r="L12" s="3">
        <v>36840.581746631942</v>
      </c>
      <c r="M12" s="3">
        <v>0</v>
      </c>
      <c r="N12" s="3">
        <v>171215.68618813649</v>
      </c>
      <c r="O12" s="3">
        <v>419121</v>
      </c>
    </row>
    <row r="13" spans="1:18" x14ac:dyDescent="0.2">
      <c r="A13" s="1" t="s">
        <v>20</v>
      </c>
      <c r="B13" s="3">
        <v>278255</v>
      </c>
      <c r="C13" s="3">
        <v>195479</v>
      </c>
      <c r="D13" s="3">
        <v>2533318</v>
      </c>
      <c r="E13" s="3">
        <v>2924382.7957000001</v>
      </c>
      <c r="F13" s="4">
        <v>67425.204299999998</v>
      </c>
      <c r="G13" s="3">
        <v>5998860.0000000009</v>
      </c>
      <c r="H13" s="3">
        <v>1025056</v>
      </c>
      <c r="I13" s="3">
        <v>1393480</v>
      </c>
      <c r="J13" s="3">
        <v>102253</v>
      </c>
      <c r="K13" s="3">
        <v>4423548</v>
      </c>
      <c r="L13" s="3">
        <v>1057409</v>
      </c>
      <c r="M13" s="3">
        <v>-131.00000000000091</v>
      </c>
      <c r="N13" s="3">
        <v>8001615</v>
      </c>
      <c r="O13" s="3">
        <v>14000475</v>
      </c>
    </row>
    <row r="14" spans="1:18" x14ac:dyDescent="0.2">
      <c r="A14" s="1" t="s">
        <v>21</v>
      </c>
      <c r="B14" s="3">
        <v>309611</v>
      </c>
      <c r="C14" s="3">
        <v>161069</v>
      </c>
      <c r="D14" s="3">
        <v>708913</v>
      </c>
      <c r="E14" s="3">
        <v>4540928.6617000001</v>
      </c>
      <c r="F14" s="4">
        <v>290628.33830000012</v>
      </c>
      <c r="G14" s="3">
        <v>6011150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6011150</v>
      </c>
    </row>
    <row r="15" spans="1:18" x14ac:dyDescent="0.2">
      <c r="A15" s="1" t="s">
        <v>22</v>
      </c>
      <c r="B15" s="3">
        <v>58828</v>
      </c>
      <c r="C15" s="3">
        <v>28152</v>
      </c>
      <c r="D15" s="3">
        <v>412845</v>
      </c>
      <c r="E15" s="3">
        <v>2283082.5521</v>
      </c>
      <c r="F15" s="4">
        <v>272865.44790000003</v>
      </c>
      <c r="G15" s="3">
        <v>3055773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3055773</v>
      </c>
    </row>
    <row r="16" spans="1:18" x14ac:dyDescent="0.2">
      <c r="A16" s="1" t="s">
        <v>23</v>
      </c>
      <c r="B16" s="3">
        <v>50717</v>
      </c>
      <c r="C16" s="3">
        <v>21258</v>
      </c>
      <c r="D16" s="3">
        <v>325771</v>
      </c>
      <c r="E16" s="3">
        <v>1803239.1131</v>
      </c>
      <c r="F16" s="4">
        <v>221312.88690000001</v>
      </c>
      <c r="G16" s="3">
        <v>2422298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2422298</v>
      </c>
    </row>
    <row r="17" spans="1:15" x14ac:dyDescent="0.2">
      <c r="A17" s="1" t="s">
        <v>24</v>
      </c>
      <c r="B17" s="3">
        <v>8111</v>
      </c>
      <c r="C17" s="3">
        <v>6894</v>
      </c>
      <c r="D17" s="3">
        <v>87074</v>
      </c>
      <c r="E17" s="3">
        <v>388266.81319999998</v>
      </c>
      <c r="F17" s="4">
        <v>46317.186800000003</v>
      </c>
      <c r="G17" s="3">
        <v>536663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536663</v>
      </c>
    </row>
    <row r="18" spans="1:15" x14ac:dyDescent="0.2">
      <c r="A18" s="1" t="s">
        <v>25</v>
      </c>
      <c r="B18" s="3">
        <v>8093</v>
      </c>
      <c r="C18" s="3">
        <v>5792</v>
      </c>
      <c r="D18" s="3">
        <v>82733</v>
      </c>
      <c r="E18" s="3">
        <v>371665.35799999989</v>
      </c>
      <c r="F18" s="4">
        <v>46089.642000000007</v>
      </c>
      <c r="G18" s="3">
        <v>514372.99999999988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514372.99999999988</v>
      </c>
    </row>
    <row r="19" spans="1:15" x14ac:dyDescent="0.2">
      <c r="A19" s="1" t="s">
        <v>26</v>
      </c>
      <c r="B19" s="3">
        <v>18</v>
      </c>
      <c r="C19" s="3">
        <v>1102</v>
      </c>
      <c r="D19" s="3">
        <v>4341</v>
      </c>
      <c r="E19" s="3">
        <v>16601.4552</v>
      </c>
      <c r="F19" s="4">
        <v>227.54480000000001</v>
      </c>
      <c r="G19" s="3">
        <v>22290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22290</v>
      </c>
    </row>
    <row r="20" spans="1:15" x14ac:dyDescent="0.2">
      <c r="A20" s="1" t="s">
        <v>27</v>
      </c>
      <c r="B20" s="3">
        <v>0</v>
      </c>
      <c r="C20" s="3">
        <v>0</v>
      </c>
      <c r="D20" s="3">
        <v>0</v>
      </c>
      <c r="E20" s="3">
        <v>91576.625799999994</v>
      </c>
      <c r="F20" s="4">
        <v>5235.3742000000002</v>
      </c>
      <c r="G20" s="3">
        <v>96812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96812</v>
      </c>
    </row>
    <row r="21" spans="1:15" x14ac:dyDescent="0.2">
      <c r="A21" s="1" t="s">
        <v>28</v>
      </c>
      <c r="B21" s="3">
        <v>257567</v>
      </c>
      <c r="C21" s="3">
        <v>130435</v>
      </c>
      <c r="D21" s="3">
        <v>270202</v>
      </c>
      <c r="E21" s="3">
        <v>2196903.4156999998</v>
      </c>
      <c r="F21" s="4">
        <v>16102.5843</v>
      </c>
      <c r="G21" s="3">
        <v>2871210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2871210</v>
      </c>
    </row>
    <row r="22" spans="1:15" x14ac:dyDescent="0.2">
      <c r="A22" s="1" t="s">
        <v>29</v>
      </c>
      <c r="B22" s="3">
        <v>147676</v>
      </c>
      <c r="C22" s="3">
        <v>254</v>
      </c>
      <c r="D22" s="3">
        <v>20687</v>
      </c>
      <c r="E22" s="3">
        <v>410299.62089999998</v>
      </c>
      <c r="F22" s="4">
        <v>4651.3791000000001</v>
      </c>
      <c r="G22" s="3">
        <v>583568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583568</v>
      </c>
    </row>
    <row r="23" spans="1:15" x14ac:dyDescent="0.2">
      <c r="A23" s="1" t="s">
        <v>30</v>
      </c>
      <c r="B23" s="3">
        <v>109891</v>
      </c>
      <c r="C23" s="3">
        <v>130181</v>
      </c>
      <c r="D23" s="3">
        <v>249515</v>
      </c>
      <c r="E23" s="3">
        <v>1786603.7948</v>
      </c>
      <c r="F23" s="4">
        <v>11451.2052</v>
      </c>
      <c r="G23" s="3">
        <v>2287642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2287642</v>
      </c>
    </row>
    <row r="24" spans="1:15" x14ac:dyDescent="0.2">
      <c r="A24" s="1" t="s">
        <v>31</v>
      </c>
      <c r="B24" s="3">
        <v>2633</v>
      </c>
      <c r="C24" s="3">
        <v>2567</v>
      </c>
      <c r="D24" s="3">
        <v>27770</v>
      </c>
      <c r="E24" s="3">
        <v>64569.693899999998</v>
      </c>
      <c r="F24" s="4">
        <v>1660.3061</v>
      </c>
      <c r="G24" s="3">
        <v>99200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99200</v>
      </c>
    </row>
    <row r="25" spans="1:15" x14ac:dyDescent="0.2">
      <c r="A25" s="1" t="s">
        <v>32</v>
      </c>
      <c r="B25" s="3">
        <v>-9417</v>
      </c>
      <c r="C25" s="3">
        <v>-85</v>
      </c>
      <c r="D25" s="3">
        <v>-1904</v>
      </c>
      <c r="E25" s="3">
        <v>-3627</v>
      </c>
      <c r="F25" s="4">
        <v>0</v>
      </c>
      <c r="G25" s="3">
        <v>-15033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-15033</v>
      </c>
    </row>
    <row r="26" spans="1:15" x14ac:dyDescent="0.2">
      <c r="A26" s="1" t="s">
        <v>33</v>
      </c>
      <c r="B26" s="3">
        <v>587866</v>
      </c>
      <c r="C26" s="3">
        <v>356548</v>
      </c>
      <c r="D26" s="3">
        <v>3242231</v>
      </c>
      <c r="E26" s="3">
        <v>7465311.4574000007</v>
      </c>
      <c r="F26" s="4">
        <v>358053.54259999999</v>
      </c>
      <c r="G26" s="3">
        <v>12010010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12010010</v>
      </c>
    </row>
    <row r="27" spans="1:15" x14ac:dyDescent="0.2">
      <c r="A27" s="1" t="s">
        <v>34</v>
      </c>
      <c r="B27" s="3">
        <v>13380021</v>
      </c>
      <c r="C27" s="3">
        <v>232809</v>
      </c>
      <c r="D27" s="3">
        <v>10386612</v>
      </c>
      <c r="E27" s="3">
        <v>75375417.357600003</v>
      </c>
      <c r="F27" s="4">
        <v>4965415.6424000002</v>
      </c>
      <c r="G27" s="3">
        <v>104340275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104340275</v>
      </c>
    </row>
    <row r="28" spans="1:15" x14ac:dyDescent="0.2">
      <c r="A28" s="1" t="s">
        <v>35</v>
      </c>
      <c r="B28" s="3">
        <v>0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">
      <c r="A29" s="6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</row>
    <row r="30" spans="1:15" ht="16" thickBot="1" x14ac:dyDescent="0.25">
      <c r="A30" s="7"/>
      <c r="B30" s="8" t="s">
        <v>0</v>
      </c>
      <c r="C30" s="8" t="s">
        <v>1</v>
      </c>
      <c r="D30" s="8" t="s">
        <v>2</v>
      </c>
      <c r="E30" s="8" t="s">
        <v>3</v>
      </c>
      <c r="F30" s="8" t="s">
        <v>4</v>
      </c>
    </row>
    <row r="31" spans="1:15" ht="16" thickBot="1" x14ac:dyDescent="0.25">
      <c r="A31" s="9" t="s">
        <v>69</v>
      </c>
      <c r="B31" s="10">
        <f>B27/B26</f>
        <v>22.760324631803847</v>
      </c>
      <c r="C31" s="10">
        <f t="shared" ref="C31:E31" si="2">C27/C26</f>
        <v>0.65295275811391451</v>
      </c>
      <c r="D31" s="10">
        <f t="shared" si="2"/>
        <v>3.2035385510779459</v>
      </c>
      <c r="E31" s="10">
        <f t="shared" si="2"/>
        <v>10.096754541015702</v>
      </c>
      <c r="F31" s="17">
        <f>F27/F26</f>
        <v>13.867802022970405</v>
      </c>
    </row>
    <row r="32" spans="1:15" ht="16" thickBot="1" x14ac:dyDescent="0.25">
      <c r="A32" s="9" t="s">
        <v>68</v>
      </c>
      <c r="B32" s="10">
        <f>B15/B26</f>
        <v>0.1000704242123205</v>
      </c>
      <c r="C32" s="10">
        <f>C15/C26</f>
        <v>7.8957110964021679E-2</v>
      </c>
      <c r="D32" s="10">
        <f>D15/D26</f>
        <v>0.12733361688294265</v>
      </c>
      <c r="E32" s="10">
        <f>E15/E26</f>
        <v>0.3058254923626651</v>
      </c>
      <c r="F32" s="17">
        <f>F15/F26</f>
        <v>0.76208001160550465</v>
      </c>
    </row>
    <row r="33" spans="1:7" ht="18" thickBot="1" x14ac:dyDescent="0.25">
      <c r="A33" s="9" t="s">
        <v>67</v>
      </c>
      <c r="B33" s="10">
        <f>K2/$G$15</f>
        <v>3.7998401036641823E-2</v>
      </c>
      <c r="C33" s="10">
        <f>K3/$G$15</f>
        <v>2.6818423486765829E-4</v>
      </c>
      <c r="D33" s="10">
        <f>K4/$G$15</f>
        <v>0.33061188246086409</v>
      </c>
      <c r="E33" s="10">
        <f>K5/$G$15</f>
        <v>0.84753354846421847</v>
      </c>
      <c r="F33" s="17">
        <f>K6/$G$15</f>
        <v>2.4509873306859605E-2</v>
      </c>
    </row>
    <row r="34" spans="1:7" ht="17" x14ac:dyDescent="0.2">
      <c r="A34" t="s">
        <v>70</v>
      </c>
    </row>
    <row r="36" spans="1:7" x14ac:dyDescent="0.2">
      <c r="A36" s="11" t="s">
        <v>71</v>
      </c>
      <c r="B36" s="11"/>
      <c r="C36" s="11"/>
      <c r="D36" s="11"/>
      <c r="E36" s="11"/>
      <c r="F36" s="11"/>
    </row>
    <row r="37" spans="1:7" ht="16" thickBot="1" x14ac:dyDescent="0.25">
      <c r="A37" s="7"/>
      <c r="B37" s="8" t="s">
        <v>0</v>
      </c>
      <c r="C37" s="8" t="s">
        <v>1</v>
      </c>
      <c r="D37" s="8" t="s">
        <v>2</v>
      </c>
      <c r="E37" s="8" t="s">
        <v>3</v>
      </c>
      <c r="F37" s="8" t="s">
        <v>4</v>
      </c>
    </row>
    <row r="38" spans="1:7" ht="16" thickBot="1" x14ac:dyDescent="0.25">
      <c r="A38" s="9" t="s">
        <v>0</v>
      </c>
      <c r="B38" s="10">
        <v>1.0754155022492691</v>
      </c>
      <c r="C38" s="10">
        <v>1.8335804085093239E-2</v>
      </c>
      <c r="D38" s="10">
        <v>0.11792265492861739</v>
      </c>
      <c r="E38" s="10">
        <v>1.6457496381734951E-2</v>
      </c>
      <c r="F38" s="17">
        <v>5.9241152414479083E-3</v>
      </c>
    </row>
    <row r="39" spans="1:7" ht="16" thickBot="1" x14ac:dyDescent="0.25">
      <c r="A39" s="9" t="s">
        <v>1</v>
      </c>
      <c r="B39" s="10">
        <v>1.887135925092763E-2</v>
      </c>
      <c r="C39" s="10">
        <v>1.0422233827326171</v>
      </c>
      <c r="D39" s="10">
        <v>7.0910920674932695E-2</v>
      </c>
      <c r="E39" s="10">
        <v>1.0566245022656059E-2</v>
      </c>
      <c r="F39" s="17">
        <v>2.917383346539511E-3</v>
      </c>
    </row>
    <row r="40" spans="1:7" ht="16" thickBot="1" x14ac:dyDescent="0.25">
      <c r="A40" s="9" t="s">
        <v>2</v>
      </c>
      <c r="B40" s="10">
        <v>0.35418429245822991</v>
      </c>
      <c r="C40" s="10">
        <v>0.20852753734269741</v>
      </c>
      <c r="D40" s="10">
        <v>1.455058275257763</v>
      </c>
      <c r="E40" s="10">
        <v>0.14457413375568329</v>
      </c>
      <c r="F40" s="17">
        <v>4.8140477550245322E-2</v>
      </c>
    </row>
    <row r="41" spans="1:7" ht="16" thickBot="1" x14ac:dyDescent="0.25">
      <c r="A41" s="9" t="s">
        <v>3</v>
      </c>
      <c r="B41" s="10">
        <v>0.28127228813382837</v>
      </c>
      <c r="C41" s="10">
        <v>0.4285585905020376</v>
      </c>
      <c r="D41" s="10">
        <v>0.47301070490911679</v>
      </c>
      <c r="E41" s="10">
        <v>1.3813805456835979</v>
      </c>
      <c r="F41" s="17">
        <v>0.2009760844178449</v>
      </c>
    </row>
    <row r="42" spans="1:7" ht="16" thickBot="1" x14ac:dyDescent="0.25">
      <c r="A42" s="12" t="s">
        <v>4</v>
      </c>
      <c r="B42" s="13">
        <v>4.8092110956521989E-4</v>
      </c>
      <c r="C42" s="13">
        <v>1.249985377728873E-3</v>
      </c>
      <c r="D42" s="13">
        <v>1.0622255595655579E-3</v>
      </c>
      <c r="E42" s="13">
        <v>1.7685475837582729E-3</v>
      </c>
      <c r="F42" s="18">
        <v>1.000518161829707</v>
      </c>
    </row>
    <row r="43" spans="1:7" ht="16" thickBot="1" x14ac:dyDescent="0.25">
      <c r="A43" s="14" t="s">
        <v>73</v>
      </c>
      <c r="B43" s="15">
        <f>SUM(B38:B42)</f>
        <v>1.7302243632018202</v>
      </c>
      <c r="C43" s="15">
        <f t="shared" ref="C43:F43" si="3">SUM(C38:C42)</f>
        <v>1.6988953000401739</v>
      </c>
      <c r="D43" s="15">
        <f t="shared" si="3"/>
        <v>2.1179647813299951</v>
      </c>
      <c r="E43" s="15">
        <f t="shared" si="3"/>
        <v>1.5547469684274307</v>
      </c>
      <c r="F43" s="15">
        <f t="shared" si="3"/>
        <v>1.2584762223857846</v>
      </c>
    </row>
    <row r="45" spans="1:7" x14ac:dyDescent="0.2">
      <c r="A45" s="11" t="s">
        <v>72</v>
      </c>
      <c r="B45" s="11"/>
      <c r="C45" s="11"/>
      <c r="D45" s="11"/>
      <c r="E45" s="11"/>
      <c r="F45" s="11"/>
      <c r="G45" s="11"/>
    </row>
    <row r="46" spans="1:7" ht="16" thickBot="1" x14ac:dyDescent="0.25">
      <c r="A46" s="7"/>
      <c r="B46" s="8" t="s">
        <v>0</v>
      </c>
      <c r="C46" s="8" t="s">
        <v>1</v>
      </c>
      <c r="D46" s="8" t="s">
        <v>2</v>
      </c>
      <c r="E46" s="8" t="s">
        <v>3</v>
      </c>
      <c r="F46" s="8" t="s">
        <v>4</v>
      </c>
      <c r="G46" s="8" t="s">
        <v>64</v>
      </c>
    </row>
    <row r="47" spans="1:7" ht="16" thickBot="1" x14ac:dyDescent="0.25">
      <c r="A47" s="9" t="s">
        <v>0</v>
      </c>
      <c r="B47" s="10">
        <v>1.122660878750561</v>
      </c>
      <c r="C47" s="10">
        <v>6.5993851905667478E-2</v>
      </c>
      <c r="D47" s="10">
        <v>0.18628800948039179</v>
      </c>
      <c r="E47" s="10">
        <v>0.1037831512013923</v>
      </c>
      <c r="F47" s="17">
        <v>0.1690863223382767</v>
      </c>
      <c r="G47" s="10">
        <v>0.19637003305073999</v>
      </c>
    </row>
    <row r="48" spans="1:7" ht="16" thickBot="1" x14ac:dyDescent="0.25">
      <c r="A48" s="9" t="s">
        <v>1</v>
      </c>
      <c r="B48" s="10">
        <v>3.570150286863049E-2</v>
      </c>
      <c r="C48" s="10">
        <v>1.0592005315831019</v>
      </c>
      <c r="D48" s="10">
        <v>9.5264599718004495E-2</v>
      </c>
      <c r="E48" s="10">
        <v>4.1674120987716938E-2</v>
      </c>
      <c r="F48" s="17">
        <v>6.1040390967104022E-2</v>
      </c>
      <c r="G48" s="10">
        <v>6.995257744144906E-2</v>
      </c>
    </row>
    <row r="49" spans="1:7" ht="16" thickBot="1" x14ac:dyDescent="0.25">
      <c r="A49" s="9" t="s">
        <v>2</v>
      </c>
      <c r="B49" s="10">
        <v>0.66510925886849903</v>
      </c>
      <c r="C49" s="10">
        <v>0.5221683211638608</v>
      </c>
      <c r="D49" s="10">
        <v>1.904975222518317</v>
      </c>
      <c r="E49" s="10">
        <v>0.71927007867665316</v>
      </c>
      <c r="F49" s="17">
        <v>1.1219218190878679</v>
      </c>
      <c r="G49" s="10">
        <v>1.292324253752444</v>
      </c>
    </row>
    <row r="50" spans="1:7" ht="16" thickBot="1" x14ac:dyDescent="0.25">
      <c r="A50" s="9" t="s">
        <v>3</v>
      </c>
      <c r="B50" s="10">
        <v>0.95658243451562752</v>
      </c>
      <c r="C50" s="10">
        <v>1.1097673273845341</v>
      </c>
      <c r="D50" s="10">
        <v>1.45020299352471</v>
      </c>
      <c r="E50" s="10">
        <v>2.629585240116231</v>
      </c>
      <c r="F50" s="19">
        <v>2.5331639537541148</v>
      </c>
      <c r="G50" s="10">
        <v>2.806849803829353</v>
      </c>
    </row>
    <row r="51" spans="1:7" ht="16" thickBot="1" x14ac:dyDescent="0.25">
      <c r="A51" s="9" t="s">
        <v>4</v>
      </c>
      <c r="B51" s="10">
        <v>1.375263474838441E-2</v>
      </c>
      <c r="C51" s="10">
        <v>1.4637622647219611E-2</v>
      </c>
      <c r="D51" s="10">
        <v>2.0266758904806049E-2</v>
      </c>
      <c r="E51" s="10">
        <v>2.6299224867220739E-2</v>
      </c>
      <c r="F51" s="17">
        <v>1.0463521089717649</v>
      </c>
      <c r="G51" s="10">
        <v>5.5162368021845223E-2</v>
      </c>
    </row>
    <row r="52" spans="1:7" ht="16" thickBot="1" x14ac:dyDescent="0.25">
      <c r="A52" s="9" t="s">
        <v>22</v>
      </c>
      <c r="B52" s="10">
        <v>0.502882707530659</v>
      </c>
      <c r="C52" s="10">
        <v>0.50727520655869562</v>
      </c>
      <c r="D52" s="10">
        <v>0.72768505924278082</v>
      </c>
      <c r="E52" s="10">
        <v>0.92949966715571775</v>
      </c>
      <c r="F52" s="19">
        <v>1.7367086167529731</v>
      </c>
      <c r="G52" s="10">
        <v>2.090174768651524</v>
      </c>
    </row>
    <row r="53" spans="1:7" ht="16" thickBot="1" x14ac:dyDescent="0.25">
      <c r="A53" s="14" t="s">
        <v>73</v>
      </c>
      <c r="B53" s="15">
        <f>SUM(B47:B52)</f>
        <v>3.2966894172823613</v>
      </c>
      <c r="C53" s="15">
        <f t="shared" ref="C53:G53" si="4">SUM(C47:C52)</f>
        <v>3.2790428612430791</v>
      </c>
      <c r="D53" s="15">
        <f t="shared" si="4"/>
        <v>4.3846826433890103</v>
      </c>
      <c r="E53" s="15">
        <f t="shared" si="4"/>
        <v>4.4501114830049318</v>
      </c>
      <c r="F53" s="15">
        <f t="shared" si="4"/>
        <v>6.6682732118721013</v>
      </c>
      <c r="G53" s="15">
        <f t="shared" si="4"/>
        <v>6.5108338047473548</v>
      </c>
    </row>
    <row r="55" spans="1:7" x14ac:dyDescent="0.2">
      <c r="A55" s="11" t="s">
        <v>74</v>
      </c>
      <c r="B55" s="11"/>
      <c r="C55" s="11"/>
      <c r="D55" s="11"/>
      <c r="E55" s="11"/>
      <c r="F55" s="11"/>
      <c r="G55" s="11"/>
    </row>
    <row r="56" spans="1:7" ht="16" thickBot="1" x14ac:dyDescent="0.25">
      <c r="A56" s="7"/>
      <c r="B56" s="8" t="s">
        <v>0</v>
      </c>
      <c r="C56" s="8" t="s">
        <v>1</v>
      </c>
      <c r="D56" s="8" t="s">
        <v>2</v>
      </c>
      <c r="E56" s="8" t="s">
        <v>3</v>
      </c>
      <c r="F56" s="8" t="s">
        <v>4</v>
      </c>
      <c r="G56" s="8" t="s">
        <v>64</v>
      </c>
    </row>
    <row r="57" spans="1:7" ht="16" thickBot="1" x14ac:dyDescent="0.25">
      <c r="A57" s="9" t="s">
        <v>0</v>
      </c>
      <c r="B57" s="10">
        <f>B47-B38</f>
        <v>4.7245376501291902E-2</v>
      </c>
      <c r="C57" s="10">
        <f t="shared" ref="C57:F57" si="5">C47-C38</f>
        <v>4.7658047820574242E-2</v>
      </c>
      <c r="D57" s="10">
        <f t="shared" si="5"/>
        <v>6.8365354551774393E-2</v>
      </c>
      <c r="E57" s="10">
        <f t="shared" si="5"/>
        <v>8.7325654819657345E-2</v>
      </c>
      <c r="F57" s="17">
        <f t="shared" si="5"/>
        <v>0.1631622070968288</v>
      </c>
      <c r="G57" s="10">
        <f>G47</f>
        <v>0.19637003305073999</v>
      </c>
    </row>
    <row r="58" spans="1:7" ht="16" thickBot="1" x14ac:dyDescent="0.25">
      <c r="A58" s="9" t="s">
        <v>1</v>
      </c>
      <c r="B58" s="10">
        <f t="shared" ref="B58:F58" si="6">B48-B39</f>
        <v>1.683014361770286E-2</v>
      </c>
      <c r="C58" s="10">
        <f t="shared" si="6"/>
        <v>1.6977148850484847E-2</v>
      </c>
      <c r="D58" s="10">
        <f t="shared" si="6"/>
        <v>2.4353679043071799E-2</v>
      </c>
      <c r="E58" s="10">
        <f t="shared" si="6"/>
        <v>3.1107875965060879E-2</v>
      </c>
      <c r="F58" s="17">
        <f t="shared" si="6"/>
        <v>5.8123007620564514E-2</v>
      </c>
      <c r="G58" s="10">
        <f t="shared" ref="G58:G62" si="7">G48</f>
        <v>6.995257744144906E-2</v>
      </c>
    </row>
    <row r="59" spans="1:7" ht="16" thickBot="1" x14ac:dyDescent="0.25">
      <c r="A59" s="9" t="s">
        <v>2</v>
      </c>
      <c r="B59" s="10">
        <f t="shared" ref="B59:F59" si="8">B49-B40</f>
        <v>0.31092496641026912</v>
      </c>
      <c r="C59" s="10">
        <f t="shared" si="8"/>
        <v>0.31364078382116339</v>
      </c>
      <c r="D59" s="10">
        <f t="shared" si="8"/>
        <v>0.44991694726055398</v>
      </c>
      <c r="E59" s="10">
        <f t="shared" si="8"/>
        <v>0.57469594492096987</v>
      </c>
      <c r="F59" s="19">
        <f t="shared" si="8"/>
        <v>1.0737813415376225</v>
      </c>
      <c r="G59" s="10">
        <f t="shared" si="7"/>
        <v>1.292324253752444</v>
      </c>
    </row>
    <row r="60" spans="1:7" ht="16" thickBot="1" x14ac:dyDescent="0.25">
      <c r="A60" s="9" t="s">
        <v>3</v>
      </c>
      <c r="B60" s="10">
        <f t="shared" ref="B60:F60" si="9">B50-B41</f>
        <v>0.6753101463817992</v>
      </c>
      <c r="C60" s="10">
        <f t="shared" si="9"/>
        <v>0.6812087368824965</v>
      </c>
      <c r="D60" s="10">
        <f t="shared" si="9"/>
        <v>0.97719228861559326</v>
      </c>
      <c r="E60" s="10">
        <f t="shared" si="9"/>
        <v>1.248204694432633</v>
      </c>
      <c r="F60" s="19">
        <f t="shared" si="9"/>
        <v>2.3321878693362699</v>
      </c>
      <c r="G60" s="10">
        <f t="shared" si="7"/>
        <v>2.806849803829353</v>
      </c>
    </row>
    <row r="61" spans="1:7" ht="16" thickBot="1" x14ac:dyDescent="0.25">
      <c r="A61" s="9" t="s">
        <v>4</v>
      </c>
      <c r="B61" s="10">
        <f t="shared" ref="B61:F61" si="10">B51-B42</f>
        <v>1.3271713638819189E-2</v>
      </c>
      <c r="C61" s="10">
        <f t="shared" si="10"/>
        <v>1.3387637269490738E-2</v>
      </c>
      <c r="D61" s="10">
        <f t="shared" si="10"/>
        <v>1.9204533345240492E-2</v>
      </c>
      <c r="E61" s="10">
        <f t="shared" si="10"/>
        <v>2.4530677283462466E-2</v>
      </c>
      <c r="F61" s="17">
        <f t="shared" si="10"/>
        <v>4.5833947142057907E-2</v>
      </c>
      <c r="G61" s="10">
        <f t="shared" si="7"/>
        <v>5.5162368021845223E-2</v>
      </c>
    </row>
    <row r="62" spans="1:7" ht="16" thickBot="1" x14ac:dyDescent="0.25">
      <c r="A62" s="9" t="s">
        <v>22</v>
      </c>
      <c r="B62" s="10">
        <f>B52</f>
        <v>0.502882707530659</v>
      </c>
      <c r="C62" s="10">
        <f t="shared" ref="C62:F62" si="11">C52</f>
        <v>0.50727520655869562</v>
      </c>
      <c r="D62" s="10">
        <f t="shared" si="11"/>
        <v>0.72768505924278082</v>
      </c>
      <c r="E62" s="10">
        <f t="shared" si="11"/>
        <v>0.92949966715571775</v>
      </c>
      <c r="F62" s="19">
        <f t="shared" si="11"/>
        <v>1.7367086167529731</v>
      </c>
      <c r="G62" s="10">
        <f t="shared" si="7"/>
        <v>2.090174768651524</v>
      </c>
    </row>
    <row r="63" spans="1:7" ht="16" thickBot="1" x14ac:dyDescent="0.25">
      <c r="A63" s="14" t="s">
        <v>73</v>
      </c>
      <c r="B63" s="15">
        <f>SUM(B57:B62)</f>
        <v>1.5664650540805414</v>
      </c>
      <c r="C63" s="15">
        <f>SUM(C57:C62)</f>
        <v>1.5801475612029054</v>
      </c>
      <c r="D63" s="15">
        <f>SUM(D57:D62)</f>
        <v>2.2667178620590147</v>
      </c>
      <c r="E63" s="15">
        <f>SUM(E57:E62)</f>
        <v>2.8953645145775013</v>
      </c>
      <c r="F63" s="15">
        <f>SUM(F57:F62)</f>
        <v>5.4097969894863169</v>
      </c>
      <c r="G63" s="15">
        <f t="shared" ref="G63" si="12">SUM(G57:G62)</f>
        <v>6.5108338047473548</v>
      </c>
    </row>
    <row r="65" spans="1:6" x14ac:dyDescent="0.2">
      <c r="A65" s="11" t="s">
        <v>75</v>
      </c>
      <c r="B65" s="11"/>
      <c r="C65" s="11"/>
      <c r="D65" s="11"/>
      <c r="E65" s="11"/>
      <c r="F65" s="11"/>
    </row>
    <row r="66" spans="1:6" ht="16" thickBot="1" x14ac:dyDescent="0.25">
      <c r="A66" s="7"/>
      <c r="B66" s="8" t="s">
        <v>0</v>
      </c>
      <c r="C66" s="8" t="s">
        <v>1</v>
      </c>
      <c r="D66" s="8" t="s">
        <v>2</v>
      </c>
      <c r="E66" s="8" t="s">
        <v>3</v>
      </c>
      <c r="F66" s="8" t="s">
        <v>4</v>
      </c>
    </row>
    <row r="67" spans="1:6" ht="16" thickBot="1" x14ac:dyDescent="0.25">
      <c r="A67" s="9" t="s">
        <v>0</v>
      </c>
      <c r="B67" s="10" cm="1">
        <f t="array" ref="B67:F71">MMULT(A91:E95,B38:F42)</f>
        <v>24.476805945267746</v>
      </c>
      <c r="C67" s="10">
        <v>0.41732885336187725</v>
      </c>
      <c r="D67" s="10">
        <v>2.6839579076195159</v>
      </c>
      <c r="E67" s="10">
        <v>0.37457796027502471</v>
      </c>
      <c r="F67" s="17">
        <v>0.13483478605157143</v>
      </c>
    </row>
    <row r="68" spans="1:6" ht="16" thickBot="1" x14ac:dyDescent="0.25">
      <c r="A68" s="9" t="s">
        <v>1</v>
      </c>
      <c r="B68" s="10">
        <v>1.2322106072251732E-2</v>
      </c>
      <c r="C68" s="10">
        <v>0.68052263232607624</v>
      </c>
      <c r="D68" s="10">
        <v>4.6301481235094311E-2</v>
      </c>
      <c r="E68" s="10">
        <v>6.8992588304506953E-3</v>
      </c>
      <c r="F68" s="17">
        <v>1.9049135025985759E-3</v>
      </c>
    </row>
    <row r="69" spans="1:6" ht="16" thickBot="1" x14ac:dyDescent="0.25">
      <c r="A69" s="9" t="s">
        <v>2</v>
      </c>
      <c r="B69" s="10">
        <v>1.1346430350762053</v>
      </c>
      <c r="C69" s="10">
        <v>0.66802600483867713</v>
      </c>
      <c r="D69" s="10">
        <v>4.6613352788532287</v>
      </c>
      <c r="E69" s="10">
        <v>0.4631488109750308</v>
      </c>
      <c r="F69" s="17">
        <v>0.15421987569951329</v>
      </c>
    </row>
    <row r="70" spans="1:6" ht="16" thickBot="1" x14ac:dyDescent="0.25">
      <c r="A70" s="9" t="s">
        <v>3</v>
      </c>
      <c r="B70" s="10">
        <v>2.8399372524771085</v>
      </c>
      <c r="C70" s="10">
        <v>4.3270508947427366</v>
      </c>
      <c r="D70" s="10">
        <v>4.7758729827401636</v>
      </c>
      <c r="E70" s="10">
        <v>13.947460297501616</v>
      </c>
      <c r="F70" s="20">
        <v>2.0292061929814307</v>
      </c>
    </row>
    <row r="71" spans="1:6" ht="16" thickBot="1" x14ac:dyDescent="0.25">
      <c r="A71" s="9" t="s">
        <v>4</v>
      </c>
      <c r="B71" s="10">
        <v>6.669318736117728E-3</v>
      </c>
      <c r="C71" s="10">
        <v>1.733454974995189E-2</v>
      </c>
      <c r="D71" s="10">
        <v>1.4730733763794116E-2</v>
      </c>
      <c r="E71" s="10">
        <v>2.4525867759762399E-2</v>
      </c>
      <c r="F71" s="20">
        <v>13.874987788640642</v>
      </c>
    </row>
    <row r="72" spans="1:6" ht="16" thickBot="1" x14ac:dyDescent="0.25">
      <c r="A72" s="14" t="s">
        <v>73</v>
      </c>
      <c r="B72" s="15">
        <f>SUM(B67:B71)</f>
        <v>28.470377657629431</v>
      </c>
      <c r="C72" s="15">
        <f>SUM(C67:C71)</f>
        <v>6.1102629350193194</v>
      </c>
      <c r="D72" s="15">
        <f>SUM(D67:D71)</f>
        <v>12.182198384211798</v>
      </c>
      <c r="E72" s="15">
        <f>SUM(E67:E71)</f>
        <v>14.816612195341886</v>
      </c>
      <c r="F72" s="15">
        <f>SUM(F67:F71)</f>
        <v>16.195153556875756</v>
      </c>
    </row>
    <row r="74" spans="1:6" x14ac:dyDescent="0.2">
      <c r="A74" s="11" t="s">
        <v>77</v>
      </c>
      <c r="B74" s="11"/>
      <c r="C74" s="11"/>
      <c r="D74" s="11"/>
      <c r="E74" s="11"/>
      <c r="F74" s="11"/>
    </row>
    <row r="75" spans="1:6" ht="16" thickBot="1" x14ac:dyDescent="0.25">
      <c r="A75" s="7"/>
      <c r="B75" s="8" t="s">
        <v>0</v>
      </c>
      <c r="C75" s="8" t="s">
        <v>1</v>
      </c>
      <c r="D75" s="8" t="s">
        <v>2</v>
      </c>
      <c r="E75" s="8" t="s">
        <v>3</v>
      </c>
      <c r="F75" s="8" t="s">
        <v>4</v>
      </c>
    </row>
    <row r="76" spans="1:6" ht="16" thickBot="1" x14ac:dyDescent="0.25">
      <c r="A76" s="9" t="s">
        <v>0</v>
      </c>
      <c r="B76" s="10" cm="1">
        <f t="array" ref="B76:F80">MMULT(A91:E95,B47:F51)</f>
        <v>25.552126051788946</v>
      </c>
      <c r="C76" s="10">
        <v>1.5020414930761787</v>
      </c>
      <c r="D76" s="10">
        <v>4.2399755707862701</v>
      </c>
      <c r="E76" s="10">
        <v>2.3621382126552719</v>
      </c>
      <c r="F76" s="17">
        <v>3.848459587217004</v>
      </c>
    </row>
    <row r="77" spans="1:6" ht="16" thickBot="1" x14ac:dyDescent="0.25">
      <c r="A77" s="9" t="s">
        <v>1</v>
      </c>
      <c r="B77" s="10">
        <v>2.3311394766884111E-2</v>
      </c>
      <c r="C77" s="10">
        <v>0.69160790849291076</v>
      </c>
      <c r="D77" s="10">
        <v>6.2203283136489075E-2</v>
      </c>
      <c r="E77" s="10">
        <v>2.7211232240902748E-2</v>
      </c>
      <c r="F77" s="17">
        <v>3.9856491638322243E-2</v>
      </c>
    </row>
    <row r="78" spans="1:6" ht="16" thickBot="1" x14ac:dyDescent="0.25">
      <c r="A78" s="9" t="s">
        <v>2</v>
      </c>
      <c r="B78" s="10">
        <v>2.1307031514641177</v>
      </c>
      <c r="C78" s="10">
        <v>1.6727863470000781</v>
      </c>
      <c r="D78" s="10">
        <v>6.1026615641857171</v>
      </c>
      <c r="E78" s="10">
        <v>2.3042094256775258</v>
      </c>
      <c r="F78" s="17">
        <v>3.5941197987434816</v>
      </c>
    </row>
    <row r="79" spans="1:6" ht="16" thickBot="1" x14ac:dyDescent="0.25">
      <c r="A79" s="9" t="s">
        <v>3</v>
      </c>
      <c r="B79" s="16">
        <v>9.6583780395515184</v>
      </c>
      <c r="C79" s="16">
        <v>11.205048302240654</v>
      </c>
      <c r="D79" s="16">
        <v>14.642343660265182</v>
      </c>
      <c r="E79" s="16">
        <v>26.550276714131421</v>
      </c>
      <c r="F79" s="19">
        <v>25.576734653204149</v>
      </c>
    </row>
    <row r="80" spans="1:6" ht="16" thickBot="1" x14ac:dyDescent="0.25">
      <c r="A80" s="9" t="s">
        <v>4</v>
      </c>
      <c r="B80" s="10">
        <v>0.19071881598481841</v>
      </c>
      <c r="C80" s="10">
        <v>0.20299165295858954</v>
      </c>
      <c r="D80" s="10">
        <v>0.28105540013912278</v>
      </c>
      <c r="E80" s="10">
        <v>0.36471244381619733</v>
      </c>
      <c r="F80" s="20">
        <v>14.510603893537992</v>
      </c>
    </row>
    <row r="81" spans="1:6" ht="16" thickBot="1" x14ac:dyDescent="0.25">
      <c r="A81" s="14" t="s">
        <v>73</v>
      </c>
      <c r="B81" s="15">
        <f>SUM(B76:B80)</f>
        <v>37.555237453556281</v>
      </c>
      <c r="C81" s="15">
        <f>SUM(C76:C80)</f>
        <v>15.274475703768411</v>
      </c>
      <c r="D81" s="15">
        <f>SUM(D76:D80)</f>
        <v>25.328239478512781</v>
      </c>
      <c r="E81" s="15">
        <f>SUM(E76:E80)</f>
        <v>31.608548028521319</v>
      </c>
      <c r="F81" s="15">
        <f>SUM(F76:F80)</f>
        <v>47.569774424340949</v>
      </c>
    </row>
    <row r="83" spans="1:6" x14ac:dyDescent="0.2">
      <c r="A83" s="11" t="s">
        <v>76</v>
      </c>
      <c r="B83" s="11"/>
      <c r="C83" s="11"/>
      <c r="D83" s="11"/>
      <c r="E83" s="11"/>
      <c r="F83" s="11"/>
    </row>
    <row r="84" spans="1:6" ht="16" thickBot="1" x14ac:dyDescent="0.25">
      <c r="A84" s="7"/>
      <c r="B84" s="8" t="s">
        <v>0</v>
      </c>
      <c r="C84" s="8" t="s">
        <v>1</v>
      </c>
      <c r="D84" s="8" t="s">
        <v>2</v>
      </c>
      <c r="E84" s="8" t="s">
        <v>3</v>
      </c>
      <c r="F84" s="21" t="s">
        <v>4</v>
      </c>
    </row>
    <row r="85" spans="1:6" ht="16" thickBot="1" x14ac:dyDescent="0.25">
      <c r="A85" s="9" t="s">
        <v>0</v>
      </c>
      <c r="B85" s="10" cm="1">
        <f t="array" ref="B85:F89">MMULT(A91:E95,B57:F61)</f>
        <v>1.0753201065212008</v>
      </c>
      <c r="C85" s="10">
        <v>1.0847126397143017</v>
      </c>
      <c r="D85" s="10">
        <v>1.5560176631667539</v>
      </c>
      <c r="E85" s="10">
        <v>1.9875602523802474</v>
      </c>
      <c r="F85" s="22">
        <v>3.7136248011654329</v>
      </c>
    </row>
    <row r="86" spans="1:6" ht="16" thickBot="1" x14ac:dyDescent="0.25">
      <c r="A86" s="9" t="s">
        <v>1</v>
      </c>
      <c r="B86" s="10">
        <v>1.0989288694632377E-2</v>
      </c>
      <c r="C86" s="10">
        <v>1.1085276166834555E-2</v>
      </c>
      <c r="D86" s="10">
        <v>1.5901801901394768E-2</v>
      </c>
      <c r="E86" s="10">
        <v>2.0311973410452051E-2</v>
      </c>
      <c r="F86" s="22">
        <v>3.7951578135723668E-2</v>
      </c>
    </row>
    <row r="87" spans="1:6" ht="16" thickBot="1" x14ac:dyDescent="0.25">
      <c r="A87" s="9" t="s">
        <v>2</v>
      </c>
      <c r="B87" s="10">
        <v>0.99606011638791259</v>
      </c>
      <c r="C87" s="10">
        <v>1.0047603421614011</v>
      </c>
      <c r="D87" s="10">
        <v>1.4413262853324877</v>
      </c>
      <c r="E87" s="10">
        <v>1.8410606147024948</v>
      </c>
      <c r="F87" s="22">
        <v>3.4398999230439684</v>
      </c>
    </row>
    <row r="88" spans="1:6" ht="16" thickBot="1" x14ac:dyDescent="0.25">
      <c r="A88" s="9" t="s">
        <v>3</v>
      </c>
      <c r="B88" s="16">
        <v>6.8184407870744099</v>
      </c>
      <c r="C88" s="16">
        <v>6.8779974074979169</v>
      </c>
      <c r="D88" s="16">
        <v>9.8664706775250188</v>
      </c>
      <c r="E88" s="16">
        <v>12.602816416629805</v>
      </c>
      <c r="F88" s="23">
        <v>23.547528460222718</v>
      </c>
    </row>
    <row r="89" spans="1:6" ht="16" thickBot="1" x14ac:dyDescent="0.25">
      <c r="A89" s="9" t="s">
        <v>4</v>
      </c>
      <c r="B89" s="10">
        <v>0.18404949724870068</v>
      </c>
      <c r="C89" s="10">
        <v>0.18565710320863765</v>
      </c>
      <c r="D89" s="10">
        <v>0.2663246663753287</v>
      </c>
      <c r="E89" s="10">
        <v>0.34018657605643493</v>
      </c>
      <c r="F89" s="24">
        <v>0.63561610489734932</v>
      </c>
    </row>
    <row r="90" spans="1:6" ht="16" thickBot="1" x14ac:dyDescent="0.25">
      <c r="A90" s="14" t="s">
        <v>73</v>
      </c>
      <c r="B90" s="15">
        <f>SUM(B85:B89)</f>
        <v>9.0848597959268567</v>
      </c>
      <c r="C90" s="15">
        <f>SUM(C85:C89)</f>
        <v>9.164212768749092</v>
      </c>
      <c r="D90" s="15">
        <f>SUM(D85:D89)</f>
        <v>13.146041094300983</v>
      </c>
      <c r="E90" s="15">
        <f>SUM(E85:E89)</f>
        <v>16.791935833179434</v>
      </c>
      <c r="F90" s="15">
        <f>SUM(F85:F89)</f>
        <v>31.374620867465193</v>
      </c>
    </row>
    <row r="91" spans="1:6" x14ac:dyDescent="0.2">
      <c r="A91">
        <f>IF(ROW(A1) = COLUMN(A1),B$31,0)</f>
        <v>22.760324631803847</v>
      </c>
      <c r="B91">
        <f>IF(ROW(B1) = COLUMN(B1),C$31,0)</f>
        <v>0</v>
      </c>
      <c r="C91">
        <f>IF(ROW(C1) = COLUMN(C1),D$31,0)</f>
        <v>0</v>
      </c>
      <c r="D91">
        <f>IF(ROW(D1) = COLUMN(D1),E$31,0)</f>
        <v>0</v>
      </c>
      <c r="E91">
        <f>IF(ROW(E1) = COLUMN(E1),F$31,0)</f>
        <v>0</v>
      </c>
    </row>
    <row r="92" spans="1:6" x14ac:dyDescent="0.2">
      <c r="A92">
        <f>IF(ROW(A2) = COLUMN(A2),B$31,0)</f>
        <v>0</v>
      </c>
      <c r="B92">
        <f>IF(ROW(B2) = COLUMN(B2),C$31,0)</f>
        <v>0.65295275811391451</v>
      </c>
      <c r="C92">
        <f>IF(ROW(C2) = COLUMN(C2),D$31,0)</f>
        <v>0</v>
      </c>
      <c r="D92">
        <f>IF(ROW(D2) = COLUMN(D2),E$31,0)</f>
        <v>0</v>
      </c>
      <c r="E92">
        <f>IF(ROW(E2) = COLUMN(E2),F$31,0)</f>
        <v>0</v>
      </c>
    </row>
    <row r="93" spans="1:6" x14ac:dyDescent="0.2">
      <c r="A93">
        <f>IF(ROW(A3) = COLUMN(A3),B$31,0)</f>
        <v>0</v>
      </c>
      <c r="B93">
        <f>IF(ROW(B3) = COLUMN(B3),C$31,0)</f>
        <v>0</v>
      </c>
      <c r="C93">
        <f>IF(ROW(C3) = COLUMN(C3),D$31,0)</f>
        <v>3.2035385510779459</v>
      </c>
      <c r="D93">
        <f>IF(ROW(D3) = COLUMN(D3),E$31,0)</f>
        <v>0</v>
      </c>
      <c r="E93">
        <f>IF(ROW(E3) = COLUMN(E3),F$31,0)</f>
        <v>0</v>
      </c>
    </row>
    <row r="94" spans="1:6" x14ac:dyDescent="0.2">
      <c r="A94">
        <f>IF(ROW(A4) = COLUMN(A4),B$31,0)</f>
        <v>0</v>
      </c>
      <c r="B94">
        <f>IF(ROW(B4) = COLUMN(B4),C$31,0)</f>
        <v>0</v>
      </c>
      <c r="C94">
        <f>IF(ROW(C4) = COLUMN(C4),D$31,0)</f>
        <v>0</v>
      </c>
      <c r="D94">
        <f>IF(ROW(D4) = COLUMN(D4),E$31,0)</f>
        <v>10.096754541015702</v>
      </c>
      <c r="E94">
        <f>IF(ROW(E4) = COLUMN(E4),F$31,0)</f>
        <v>0</v>
      </c>
    </row>
    <row r="95" spans="1:6" x14ac:dyDescent="0.2">
      <c r="A95">
        <f>IF(ROW(A5) = COLUMN(A5),B$31,0)</f>
        <v>0</v>
      </c>
      <c r="B95">
        <f>IF(ROW(B5) = COLUMN(B5),C$31,0)</f>
        <v>0</v>
      </c>
      <c r="C95">
        <f>IF(ROW(C5) = COLUMN(C5),D$31,0)</f>
        <v>0</v>
      </c>
      <c r="D95">
        <f>IF(ROW(D5) = COLUMN(D5),E$31,0)</f>
        <v>0</v>
      </c>
      <c r="E95">
        <f>IF(ROW(E5) = COLUMN(E5),F$31,0)</f>
        <v>13.867802022970405</v>
      </c>
    </row>
  </sheetData>
  <mergeCells count="6">
    <mergeCell ref="A74:F74"/>
    <mergeCell ref="A83:F83"/>
    <mergeCell ref="A65:F65"/>
    <mergeCell ref="A36:F36"/>
    <mergeCell ref="A45:G45"/>
    <mergeCell ref="A55:G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7.33203125" customWidth="1"/>
    <col min="2" max="2" width="20.5" customWidth="1"/>
    <col min="3" max="3" width="26" bestFit="1" customWidth="1"/>
    <col min="4" max="4" width="34" bestFit="1" customWidth="1"/>
    <col min="5" max="5" width="12.6640625" bestFit="1" customWidth="1"/>
  </cols>
  <sheetData>
    <row r="1" spans="1:7" x14ac:dyDescent="0.2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s="1" t="s">
        <v>0</v>
      </c>
      <c r="B2">
        <v>1.7302243632018199</v>
      </c>
      <c r="C2">
        <v>3.2966894172823609</v>
      </c>
      <c r="D2">
        <v>2.7938067097517019</v>
      </c>
      <c r="E2">
        <v>1.5664650540805409</v>
      </c>
      <c r="F2">
        <v>0.38463822050595342</v>
      </c>
      <c r="G2">
        <v>1.3455861426958671</v>
      </c>
    </row>
    <row r="3" spans="1:7" x14ac:dyDescent="0.2">
      <c r="A3" s="1" t="s">
        <v>1</v>
      </c>
      <c r="B3">
        <v>1.6988953000401741</v>
      </c>
      <c r="C3">
        <v>3.27904286124308</v>
      </c>
      <c r="D3">
        <v>2.771767654684385</v>
      </c>
      <c r="E3">
        <v>1.5801475612029059</v>
      </c>
      <c r="F3">
        <v>0.40593459859916647</v>
      </c>
      <c r="G3">
        <v>1.2929607014410081</v>
      </c>
    </row>
    <row r="4" spans="1:7" x14ac:dyDescent="0.2">
      <c r="A4" s="1" t="s">
        <v>2</v>
      </c>
      <c r="B4">
        <v>2.1179647813299951</v>
      </c>
      <c r="C4">
        <v>4.3846826433890103</v>
      </c>
      <c r="D4">
        <v>3.6569975841462301</v>
      </c>
      <c r="E4">
        <v>2.2667178620590152</v>
      </c>
      <c r="F4">
        <v>0.61003003199666639</v>
      </c>
      <c r="G4">
        <v>1.507934749333329</v>
      </c>
    </row>
    <row r="5" spans="1:7" x14ac:dyDescent="0.2">
      <c r="A5" s="1" t="s">
        <v>3</v>
      </c>
      <c r="B5">
        <v>1.5547469684274311</v>
      </c>
      <c r="C5">
        <v>4.4501114830049326</v>
      </c>
      <c r="D5">
        <v>3.520611815849215</v>
      </c>
      <c r="E5">
        <v>2.8953645145775022</v>
      </c>
      <c r="F5">
        <v>0.32985214759332798</v>
      </c>
      <c r="G5">
        <v>1.2248948208341031</v>
      </c>
    </row>
    <row r="6" spans="1:7" x14ac:dyDescent="0.2">
      <c r="A6" s="1" t="s">
        <v>4</v>
      </c>
      <c r="B6">
        <v>1.258476222385785</v>
      </c>
      <c r="C6">
        <v>6.6682732118721013</v>
      </c>
      <c r="D6">
        <v>4.9315645951191289</v>
      </c>
      <c r="E6">
        <v>5.4097969894863169</v>
      </c>
      <c r="F6">
        <v>0.159271255997642</v>
      </c>
      <c r="G6">
        <v>1.0992049663881429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G2" sqref="G2:G6"/>
    </sheetView>
  </sheetViews>
  <sheetFormatPr baseColWidth="10" defaultColWidth="8.83203125" defaultRowHeight="15" x14ac:dyDescent="0.2"/>
  <cols>
    <col min="2" max="2" width="21.83203125" customWidth="1"/>
    <col min="3" max="3" width="24.6640625" customWidth="1"/>
    <col min="4" max="4" width="33" customWidth="1"/>
  </cols>
  <sheetData>
    <row r="1" spans="1:7" x14ac:dyDescent="0.2">
      <c r="B1" s="1" t="s">
        <v>42</v>
      </c>
      <c r="C1" s="1" t="s">
        <v>43</v>
      </c>
      <c r="D1" s="1" t="s">
        <v>44</v>
      </c>
      <c r="E1" s="1" t="s">
        <v>45</v>
      </c>
      <c r="G1" s="5" t="s">
        <v>39</v>
      </c>
    </row>
    <row r="2" spans="1:7" x14ac:dyDescent="0.2">
      <c r="A2" s="1" t="s">
        <v>0</v>
      </c>
      <c r="B2">
        <v>28.470377657629431</v>
      </c>
      <c r="C2">
        <v>1.2508774860727041</v>
      </c>
      <c r="D2">
        <v>37.555237453556281</v>
      </c>
      <c r="E2">
        <v>1.650030834844902</v>
      </c>
      <c r="G2">
        <f>D2-B2</f>
        <v>9.0848597959268496</v>
      </c>
    </row>
    <row r="3" spans="1:7" x14ac:dyDescent="0.2">
      <c r="A3" s="1" t="s">
        <v>1</v>
      </c>
      <c r="B3">
        <v>6.1102629350193194</v>
      </c>
      <c r="C3">
        <v>9.357894363857362</v>
      </c>
      <c r="D3">
        <v>15.27447570376841</v>
      </c>
      <c r="E3">
        <v>23.392926232350209</v>
      </c>
      <c r="G3">
        <f t="shared" ref="G3:G6" si="0">D3-B3</f>
        <v>9.1642127687490902</v>
      </c>
    </row>
    <row r="4" spans="1:7" x14ac:dyDescent="0.2">
      <c r="A4" s="1" t="s">
        <v>2</v>
      </c>
      <c r="B4">
        <v>12.1821983842118</v>
      </c>
      <c r="C4">
        <v>3.8027319446843109</v>
      </c>
      <c r="D4">
        <v>25.328239478512781</v>
      </c>
      <c r="E4">
        <v>7.9063320371125814</v>
      </c>
      <c r="G4">
        <f t="shared" si="0"/>
        <v>13.146041094300982</v>
      </c>
    </row>
    <row r="5" spans="1:7" x14ac:dyDescent="0.2">
      <c r="A5" s="1" t="s">
        <v>3</v>
      </c>
      <c r="B5">
        <v>14.816612195341889</v>
      </c>
      <c r="C5">
        <v>1.467462850082456</v>
      </c>
      <c r="D5">
        <v>31.608548028521319</v>
      </c>
      <c r="E5">
        <v>3.1305651633026228</v>
      </c>
      <c r="G5">
        <f t="shared" si="0"/>
        <v>16.79193583317943</v>
      </c>
    </row>
    <row r="6" spans="1:7" x14ac:dyDescent="0.2">
      <c r="A6" s="1" t="s">
        <v>4</v>
      </c>
      <c r="B6">
        <v>16.195153556875759</v>
      </c>
      <c r="C6">
        <v>1.1678241101257689</v>
      </c>
      <c r="D6">
        <v>47.569774424340963</v>
      </c>
      <c r="E6">
        <v>3.4302317227738852</v>
      </c>
      <c r="G6">
        <f t="shared" si="0"/>
        <v>31.374620867465204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17" customWidth="1"/>
    <col min="3" max="3" width="17.83203125" customWidth="1"/>
  </cols>
  <sheetData>
    <row r="1" spans="1:5" x14ac:dyDescent="0.2"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s="1" t="s">
        <v>0</v>
      </c>
      <c r="B2">
        <v>0.24059361689410011</v>
      </c>
      <c r="C2">
        <v>2.4042429997461592</v>
      </c>
      <c r="D2">
        <v>0.502882707530659</v>
      </c>
      <c r="E2">
        <v>5.025288055776473</v>
      </c>
    </row>
    <row r="3" spans="1:5" x14ac:dyDescent="0.2">
      <c r="A3" s="1" t="s">
        <v>1</v>
      </c>
      <c r="B3">
        <v>0.24269511534002691</v>
      </c>
      <c r="C3">
        <v>3.073758808761577</v>
      </c>
      <c r="D3">
        <v>0.50727520655869562</v>
      </c>
      <c r="E3">
        <v>6.4246931069938116</v>
      </c>
    </row>
    <row r="4" spans="1:5" x14ac:dyDescent="0.2">
      <c r="A4" s="1" t="s">
        <v>2</v>
      </c>
      <c r="B4">
        <v>0.34814555708767209</v>
      </c>
      <c r="C4">
        <v>2.7341213232615629</v>
      </c>
      <c r="D4">
        <v>0.72768505924278082</v>
      </c>
      <c r="E4">
        <v>5.714791404313436</v>
      </c>
    </row>
    <row r="5" spans="1:5" x14ac:dyDescent="0.2">
      <c r="A5" s="1" t="s">
        <v>3</v>
      </c>
      <c r="B5">
        <v>0.4446994964709981</v>
      </c>
      <c r="C5">
        <v>1.454095579264689</v>
      </c>
      <c r="D5">
        <v>0.92949966715571763</v>
      </c>
      <c r="E5">
        <v>3.0393138909867741</v>
      </c>
    </row>
    <row r="6" spans="1:5" x14ac:dyDescent="0.2">
      <c r="A6" s="1" t="s">
        <v>4</v>
      </c>
      <c r="B6">
        <v>0.83089158035976585</v>
      </c>
      <c r="C6">
        <v>1.090294414899156</v>
      </c>
      <c r="D6">
        <v>1.7367086167529731</v>
      </c>
      <c r="E6">
        <v>2.2789058764238921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50</v>
      </c>
      <c r="C1" s="1" t="s">
        <v>51</v>
      </c>
    </row>
    <row r="2" spans="1:3" x14ac:dyDescent="0.2">
      <c r="A2" s="1" t="s">
        <v>0</v>
      </c>
      <c r="B2">
        <v>1.261869715141549</v>
      </c>
      <c r="C2">
        <v>1.8857603916789789</v>
      </c>
    </row>
    <row r="3" spans="1:3" x14ac:dyDescent="0.2">
      <c r="A3" s="1" t="s">
        <v>1</v>
      </c>
      <c r="B3">
        <v>1.2628428245389249</v>
      </c>
      <c r="C3">
        <v>1.987495427101053</v>
      </c>
    </row>
    <row r="4" spans="1:3" x14ac:dyDescent="0.2">
      <c r="A4" s="1" t="s">
        <v>2</v>
      </c>
      <c r="B4">
        <v>1.4275817317399171</v>
      </c>
      <c r="C4">
        <v>1.30532954997218</v>
      </c>
    </row>
    <row r="5" spans="1:3" x14ac:dyDescent="0.2">
      <c r="A5" s="1" t="s">
        <v>3</v>
      </c>
      <c r="B5">
        <v>1.9336248925782289</v>
      </c>
      <c r="C5">
        <v>0.86048459174610847</v>
      </c>
    </row>
    <row r="6" spans="1:3" x14ac:dyDescent="0.2">
      <c r="A6" s="1" t="s">
        <v>4</v>
      </c>
      <c r="B6">
        <v>1.693842924920042</v>
      </c>
      <c r="C6">
        <v>2.2233833166807209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">
      <c r="A2" s="1" t="s">
        <v>0</v>
      </c>
      <c r="B2">
        <v>1.0347851052027099</v>
      </c>
      <c r="C2">
        <v>0.73804435596543883</v>
      </c>
      <c r="D2">
        <v>1.1521450607143999</v>
      </c>
      <c r="E2" t="s">
        <v>55</v>
      </c>
    </row>
    <row r="3" spans="1:5" x14ac:dyDescent="0.2">
      <c r="A3" s="1" t="s">
        <v>1</v>
      </c>
      <c r="B3">
        <v>1.0160483167207619</v>
      </c>
      <c r="C3">
        <v>0.68507604085007723</v>
      </c>
      <c r="D3">
        <v>1.1478957812661541</v>
      </c>
      <c r="E3" t="s">
        <v>55</v>
      </c>
    </row>
    <row r="4" spans="1:5" x14ac:dyDescent="0.2">
      <c r="A4" s="1" t="s">
        <v>2</v>
      </c>
      <c r="B4">
        <v>1.266678735819277</v>
      </c>
      <c r="C4">
        <v>1.322011589028548</v>
      </c>
      <c r="D4">
        <v>1.1113068145264</v>
      </c>
      <c r="E4" t="s">
        <v>55</v>
      </c>
    </row>
    <row r="5" spans="1:5" x14ac:dyDescent="0.2">
      <c r="A5" s="1" t="s">
        <v>3</v>
      </c>
      <c r="B5">
        <v>0.92983837212336928</v>
      </c>
      <c r="C5">
        <v>1.6537658267159081</v>
      </c>
      <c r="D5">
        <v>0.96867573649815486</v>
      </c>
      <c r="E5" t="s">
        <v>56</v>
      </c>
    </row>
    <row r="6" spans="1:5" x14ac:dyDescent="0.2">
      <c r="A6" s="1" t="s">
        <v>4</v>
      </c>
      <c r="B6">
        <v>0.75264947013388206</v>
      </c>
      <c r="C6">
        <v>0.60110218744002919</v>
      </c>
      <c r="D6">
        <v>0.61997660699488955</v>
      </c>
      <c r="E6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57</v>
      </c>
      <c r="C1" s="1" t="s">
        <v>58</v>
      </c>
      <c r="D1" s="1" t="s">
        <v>59</v>
      </c>
      <c r="E1" s="1" t="s">
        <v>55</v>
      </c>
    </row>
    <row r="2" spans="1:5" x14ac:dyDescent="0.2">
      <c r="A2" s="1" t="s">
        <v>0</v>
      </c>
      <c r="B2">
        <v>0.41832066823324071</v>
      </c>
      <c r="C2">
        <v>0.61267417602051244</v>
      </c>
      <c r="D2">
        <v>0.51565306972768954</v>
      </c>
      <c r="E2" t="s">
        <v>56</v>
      </c>
    </row>
    <row r="3" spans="1:5" x14ac:dyDescent="0.2">
      <c r="A3" s="1" t="s">
        <v>1</v>
      </c>
      <c r="B3">
        <v>0.2599567598839877</v>
      </c>
      <c r="C3">
        <v>0.38909392882961941</v>
      </c>
      <c r="D3">
        <v>0.32462876358885662</v>
      </c>
      <c r="E3" t="s">
        <v>56</v>
      </c>
    </row>
    <row r="4" spans="1:5" x14ac:dyDescent="0.2">
      <c r="A4" s="1" t="s">
        <v>2</v>
      </c>
      <c r="B4">
        <v>2.339469911357174</v>
      </c>
      <c r="C4">
        <v>1.76455808622268</v>
      </c>
      <c r="D4">
        <v>2.0515535818554458</v>
      </c>
      <c r="E4" t="s">
        <v>55</v>
      </c>
    </row>
    <row r="5" spans="1:5" x14ac:dyDescent="0.2">
      <c r="A5" s="1" t="s">
        <v>3</v>
      </c>
      <c r="B5">
        <v>1.778271085342684</v>
      </c>
      <c r="C5">
        <v>2.2101215432816259</v>
      </c>
      <c r="D5">
        <v>1.9945421608494951</v>
      </c>
      <c r="E5" t="s">
        <v>55</v>
      </c>
    </row>
    <row r="6" spans="1:5" x14ac:dyDescent="0.2">
      <c r="A6" s="1" t="s">
        <v>4</v>
      </c>
      <c r="B6">
        <v>0.20398157518291421</v>
      </c>
      <c r="C6">
        <v>2.3552265645561801E-2</v>
      </c>
      <c r="D6">
        <v>0.1136224239785134</v>
      </c>
      <c r="E6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1.59776601890338</v>
      </c>
      <c r="C2">
        <v>1.486381800150379</v>
      </c>
      <c r="D2">
        <v>3.1462511796424981</v>
      </c>
      <c r="E2">
        <v>3.317123556236603</v>
      </c>
      <c r="F2">
        <v>1.3628562756956479</v>
      </c>
    </row>
    <row r="3" spans="1:6" x14ac:dyDescent="0.2">
      <c r="A3" s="1" t="s">
        <v>1</v>
      </c>
      <c r="B3">
        <v>1.538502209677199</v>
      </c>
      <c r="C3">
        <v>1.4372202822022819</v>
      </c>
      <c r="D3">
        <v>3.0350821750290118</v>
      </c>
      <c r="E3">
        <v>3.201792915140055</v>
      </c>
      <c r="F3">
        <v>1.315086563582772</v>
      </c>
    </row>
    <row r="4" spans="1:6" x14ac:dyDescent="0.2">
      <c r="A4" s="1" t="s">
        <v>2</v>
      </c>
      <c r="B4">
        <v>2.7642151280400569</v>
      </c>
      <c r="C4">
        <v>2.576715117118451</v>
      </c>
      <c r="D4">
        <v>5.4656433298902769</v>
      </c>
      <c r="E4">
        <v>5.7520026373092046</v>
      </c>
      <c r="F4">
        <v>2.3623344679990672</v>
      </c>
    </row>
    <row r="5" spans="1:6" x14ac:dyDescent="0.2">
      <c r="A5" s="1" t="s">
        <v>3</v>
      </c>
      <c r="B5">
        <v>2.2596464280804218</v>
      </c>
      <c r="C5">
        <v>2.106545169775262</v>
      </c>
      <c r="D5">
        <v>4.4571668487776082</v>
      </c>
      <c r="E5">
        <v>4.7115694401438963</v>
      </c>
      <c r="F5">
        <v>1.9315181237841601</v>
      </c>
    </row>
    <row r="6" spans="1:6" x14ac:dyDescent="0.2">
      <c r="A6" s="1" t="s">
        <v>4</v>
      </c>
      <c r="B6">
        <v>1.222360816456509</v>
      </c>
      <c r="C6">
        <v>1.1395469207258111</v>
      </c>
      <c r="D6">
        <v>2.4107001900765819</v>
      </c>
      <c r="E6">
        <v>2.5427729204335638</v>
      </c>
      <c r="F6">
        <v>1.046971368513981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s="1" t="s">
        <v>0</v>
      </c>
      <c r="B2">
        <v>399170.43654305121</v>
      </c>
      <c r="C2">
        <v>519041.96741841728</v>
      </c>
      <c r="D2">
        <v>3.3236478282953228</v>
      </c>
      <c r="E2">
        <v>4.3217446731386344</v>
      </c>
    </row>
    <row r="3" spans="1:5" x14ac:dyDescent="0.2">
      <c r="A3" s="1" t="s">
        <v>1</v>
      </c>
      <c r="B3">
        <v>239094.349222308</v>
      </c>
      <c r="C3">
        <v>322371.3586098291</v>
      </c>
      <c r="D3">
        <v>1.9907922576443151</v>
      </c>
      <c r="E3">
        <v>2.6841889274848989</v>
      </c>
    </row>
    <row r="4" spans="1:5" x14ac:dyDescent="0.2">
      <c r="A4" s="1" t="s">
        <v>2</v>
      </c>
      <c r="B4">
        <v>2491103.0249247011</v>
      </c>
      <c r="C4">
        <v>1961773.545939662</v>
      </c>
      <c r="D4">
        <v>20.741889681396611</v>
      </c>
      <c r="E4">
        <v>16.33448719809277</v>
      </c>
    </row>
    <row r="5" spans="1:5" x14ac:dyDescent="0.2">
      <c r="A5" s="1" t="s">
        <v>3</v>
      </c>
      <c r="B5">
        <v>2997985.5386697948</v>
      </c>
      <c r="C5">
        <v>3453680.352805736</v>
      </c>
      <c r="D5">
        <v>24.96239002856613</v>
      </c>
      <c r="E5">
        <v>28.756681741361881</v>
      </c>
    </row>
    <row r="6" spans="1:5" x14ac:dyDescent="0.2">
      <c r="A6" s="1" t="s">
        <v>4</v>
      </c>
      <c r="B6">
        <v>92500.396928176284</v>
      </c>
      <c r="C6">
        <v>17551.571258146319</v>
      </c>
      <c r="D6">
        <v>0.77019417076402341</v>
      </c>
      <c r="E6">
        <v>0.1461411877104708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sqref="A1:F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4.4087475281587497E-2</v>
      </c>
      <c r="C2">
        <v>1.4225004861249561E-4</v>
      </c>
      <c r="D2">
        <v>7.6359012311803878E-2</v>
      </c>
      <c r="E2">
        <v>3.3941263202416669E-3</v>
      </c>
      <c r="F2">
        <v>1.30374787105307E-3</v>
      </c>
    </row>
    <row r="3" spans="1:6" x14ac:dyDescent="0.2">
      <c r="A3" s="1" t="s">
        <v>1</v>
      </c>
      <c r="B3">
        <v>1.0867096683809111E-3</v>
      </c>
      <c r="C3">
        <v>3.0170357170738672E-2</v>
      </c>
      <c r="D3">
        <v>4.6345113865669842E-2</v>
      </c>
      <c r="E3">
        <v>2.5547846701455741E-3</v>
      </c>
      <c r="F3">
        <v>7.8359919391322486E-5</v>
      </c>
    </row>
    <row r="4" spans="1:6" x14ac:dyDescent="0.2">
      <c r="A4" s="1" t="s">
        <v>2</v>
      </c>
      <c r="B4">
        <v>0.22073232887920119</v>
      </c>
      <c r="C4">
        <v>0.11289047813778361</v>
      </c>
      <c r="D4">
        <v>0.26549155501207999</v>
      </c>
      <c r="E4">
        <v>7.3355487058099522E-2</v>
      </c>
      <c r="F4">
        <v>1.8970070625705111E-2</v>
      </c>
    </row>
    <row r="5" spans="1:6" x14ac:dyDescent="0.2">
      <c r="A5" s="1" t="s">
        <v>3</v>
      </c>
      <c r="B5">
        <v>0.1187177793158872</v>
      </c>
      <c r="C5">
        <v>0.26210309134510179</v>
      </c>
      <c r="D5">
        <v>0.22154074802709819</v>
      </c>
      <c r="E5">
        <v>0.2493034976070235</v>
      </c>
      <c r="F5">
        <v>0.1386671612006378</v>
      </c>
    </row>
    <row r="6" spans="1:6" x14ac:dyDescent="0.2">
      <c r="A6" s="1" t="s">
        <v>4</v>
      </c>
      <c r="B6">
        <v>1.392736089657325E-5</v>
      </c>
      <c r="C6">
        <v>6.2842189692995229E-4</v>
      </c>
      <c r="D6">
        <v>2.9360278001433292E-4</v>
      </c>
      <c r="E6">
        <v>1.244251937817813E-3</v>
      </c>
      <c r="F6">
        <v>2.5191638085469601E-4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B2" sqref="B2:F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1.0754155022492691</v>
      </c>
      <c r="C2">
        <v>1.8335804085093239E-2</v>
      </c>
      <c r="D2">
        <v>0.11792265492861739</v>
      </c>
      <c r="E2">
        <v>1.6457496381734951E-2</v>
      </c>
      <c r="F2">
        <v>5.9241152414479083E-3</v>
      </c>
    </row>
    <row r="3" spans="1:6" x14ac:dyDescent="0.2">
      <c r="A3" s="1" t="s">
        <v>1</v>
      </c>
      <c r="B3">
        <v>1.887135925092763E-2</v>
      </c>
      <c r="C3">
        <v>1.0422233827326171</v>
      </c>
      <c r="D3">
        <v>7.0910920674932695E-2</v>
      </c>
      <c r="E3">
        <v>1.0566245022656059E-2</v>
      </c>
      <c r="F3">
        <v>2.917383346539511E-3</v>
      </c>
    </row>
    <row r="4" spans="1:6" x14ac:dyDescent="0.2">
      <c r="A4" s="1" t="s">
        <v>2</v>
      </c>
      <c r="B4">
        <v>0.35418429245822991</v>
      </c>
      <c r="C4">
        <v>0.20852753734269741</v>
      </c>
      <c r="D4">
        <v>1.455058275257763</v>
      </c>
      <c r="E4">
        <v>0.14457413375568329</v>
      </c>
      <c r="F4">
        <v>4.8140477550245322E-2</v>
      </c>
    </row>
    <row r="5" spans="1:6" x14ac:dyDescent="0.2">
      <c r="A5" s="1" t="s">
        <v>3</v>
      </c>
      <c r="B5">
        <v>0.28127228813382837</v>
      </c>
      <c r="C5">
        <v>0.4285585905020376</v>
      </c>
      <c r="D5">
        <v>0.47301070490911679</v>
      </c>
      <c r="E5">
        <v>1.3813805456835979</v>
      </c>
      <c r="F5">
        <v>0.2009760844178449</v>
      </c>
    </row>
    <row r="6" spans="1:6" x14ac:dyDescent="0.2">
      <c r="A6" s="1" t="s">
        <v>4</v>
      </c>
      <c r="B6">
        <v>4.8092110956521989E-4</v>
      </c>
      <c r="C6">
        <v>1.249985377728873E-3</v>
      </c>
      <c r="D6">
        <v>1.0622255595655579E-3</v>
      </c>
      <c r="E6">
        <v>1.7685475837582729E-3</v>
      </c>
      <c r="F6">
        <v>1.000518161829707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>
      <selection sqref="A1:G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</row>
    <row r="2" spans="1:7" x14ac:dyDescent="0.2">
      <c r="A2" s="1" t="s">
        <v>0</v>
      </c>
      <c r="B2">
        <v>4.4087475281587497E-2</v>
      </c>
      <c r="C2">
        <v>1.4225004861249561E-4</v>
      </c>
      <c r="D2">
        <v>7.6359012311803878E-2</v>
      </c>
      <c r="E2">
        <v>3.3941263202416669E-3</v>
      </c>
      <c r="F2">
        <v>1.30374787105307E-3</v>
      </c>
      <c r="G2">
        <v>3.7998401036641823E-2</v>
      </c>
    </row>
    <row r="3" spans="1:7" x14ac:dyDescent="0.2">
      <c r="A3" s="1" t="s">
        <v>1</v>
      </c>
      <c r="B3">
        <v>1.0867096683809111E-3</v>
      </c>
      <c r="C3">
        <v>3.0170357170738672E-2</v>
      </c>
      <c r="D3">
        <v>4.6345113865669842E-2</v>
      </c>
      <c r="E3">
        <v>2.5547846701455741E-3</v>
      </c>
      <c r="F3">
        <v>7.8359919391322486E-5</v>
      </c>
      <c r="G3">
        <v>2.6818423486765829E-4</v>
      </c>
    </row>
    <row r="4" spans="1:7" x14ac:dyDescent="0.2">
      <c r="A4" s="1" t="s">
        <v>2</v>
      </c>
      <c r="B4">
        <v>0.22073232887920119</v>
      </c>
      <c r="C4">
        <v>0.11289047813778361</v>
      </c>
      <c r="D4">
        <v>0.26549155501207999</v>
      </c>
      <c r="E4">
        <v>7.3355487058099522E-2</v>
      </c>
      <c r="F4">
        <v>1.8970070625705111E-2</v>
      </c>
      <c r="G4">
        <v>0.33061188246086409</v>
      </c>
    </row>
    <row r="5" spans="1:7" x14ac:dyDescent="0.2">
      <c r="A5" s="1" t="s">
        <v>3</v>
      </c>
      <c r="B5">
        <v>0.1187177793158872</v>
      </c>
      <c r="C5">
        <v>0.26210309134510179</v>
      </c>
      <c r="D5">
        <v>0.22154074802709819</v>
      </c>
      <c r="E5">
        <v>0.2493034976070235</v>
      </c>
      <c r="F5">
        <v>0.1386671612006378</v>
      </c>
      <c r="G5">
        <v>0.84753354846421847</v>
      </c>
    </row>
    <row r="6" spans="1:7" x14ac:dyDescent="0.2">
      <c r="A6" s="1" t="s">
        <v>4</v>
      </c>
      <c r="B6">
        <v>1.392736089657325E-5</v>
      </c>
      <c r="C6">
        <v>6.2842189692995229E-4</v>
      </c>
      <c r="D6">
        <v>2.9360278001433292E-4</v>
      </c>
      <c r="E6">
        <v>1.244251937817813E-3</v>
      </c>
      <c r="F6">
        <v>2.5191638085469601E-4</v>
      </c>
      <c r="G6">
        <v>2.4509873306859609E-2</v>
      </c>
    </row>
    <row r="7" spans="1:7" x14ac:dyDescent="0.2">
      <c r="A7" s="1" t="s">
        <v>22</v>
      </c>
      <c r="B7">
        <v>0.1000704242123205</v>
      </c>
      <c r="C7">
        <v>7.8957110964021679E-2</v>
      </c>
      <c r="D7">
        <v>0.12733361688294259</v>
      </c>
      <c r="E7">
        <v>0.3058254923626651</v>
      </c>
      <c r="F7">
        <v>0.76208001160550476</v>
      </c>
      <c r="G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>
      <selection activeCell="B2" sqref="B2:G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</row>
    <row r="2" spans="1:7" x14ac:dyDescent="0.2">
      <c r="A2" s="1" t="s">
        <v>0</v>
      </c>
      <c r="B2">
        <v>1.122660878750561</v>
      </c>
      <c r="C2">
        <v>6.5993851905667478E-2</v>
      </c>
      <c r="D2">
        <v>0.18628800948039179</v>
      </c>
      <c r="E2">
        <v>0.1037831512013923</v>
      </c>
      <c r="F2">
        <v>0.1690863223382767</v>
      </c>
      <c r="G2">
        <v>0.19637003305073999</v>
      </c>
    </row>
    <row r="3" spans="1:7" x14ac:dyDescent="0.2">
      <c r="A3" s="1" t="s">
        <v>1</v>
      </c>
      <c r="B3">
        <v>3.570150286863049E-2</v>
      </c>
      <c r="C3">
        <v>1.0592005315831019</v>
      </c>
      <c r="D3">
        <v>9.5264599718004495E-2</v>
      </c>
      <c r="E3">
        <v>4.1674120987716938E-2</v>
      </c>
      <c r="F3">
        <v>6.1040390967104022E-2</v>
      </c>
      <c r="G3">
        <v>6.995257744144906E-2</v>
      </c>
    </row>
    <row r="4" spans="1:7" x14ac:dyDescent="0.2">
      <c r="A4" s="1" t="s">
        <v>2</v>
      </c>
      <c r="B4">
        <v>0.66510925886849903</v>
      </c>
      <c r="C4">
        <v>0.5221683211638608</v>
      </c>
      <c r="D4">
        <v>1.904975222518317</v>
      </c>
      <c r="E4">
        <v>0.71927007867665316</v>
      </c>
      <c r="F4">
        <v>1.1219218190878679</v>
      </c>
      <c r="G4">
        <v>1.292324253752444</v>
      </c>
    </row>
    <row r="5" spans="1:7" x14ac:dyDescent="0.2">
      <c r="A5" s="1" t="s">
        <v>3</v>
      </c>
      <c r="B5">
        <v>0.95658243451562752</v>
      </c>
      <c r="C5">
        <v>1.1097673273845341</v>
      </c>
      <c r="D5">
        <v>1.45020299352471</v>
      </c>
      <c r="E5">
        <v>2.629585240116231</v>
      </c>
      <c r="F5">
        <v>2.5331639537541148</v>
      </c>
      <c r="G5">
        <v>2.806849803829353</v>
      </c>
    </row>
    <row r="6" spans="1:7" x14ac:dyDescent="0.2">
      <c r="A6" s="1" t="s">
        <v>4</v>
      </c>
      <c r="B6">
        <v>1.375263474838441E-2</v>
      </c>
      <c r="C6">
        <v>1.4637622647219611E-2</v>
      </c>
      <c r="D6">
        <v>2.0266758904806049E-2</v>
      </c>
      <c r="E6">
        <v>2.6299224867220739E-2</v>
      </c>
      <c r="F6">
        <v>1.0463521089717649</v>
      </c>
      <c r="G6">
        <v>5.5162368021845223E-2</v>
      </c>
    </row>
    <row r="7" spans="1:7" x14ac:dyDescent="0.2">
      <c r="A7" s="1" t="s">
        <v>22</v>
      </c>
      <c r="B7">
        <v>0.502882707530659</v>
      </c>
      <c r="C7">
        <v>0.50727520655869562</v>
      </c>
      <c r="D7">
        <v>0.72768505924278082</v>
      </c>
      <c r="E7">
        <v>0.92949966715571775</v>
      </c>
      <c r="F7">
        <v>1.7367086167529731</v>
      </c>
      <c r="G7">
        <v>2.090174768651524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E6" sqref="E6"/>
    </sheetView>
  </sheetViews>
  <sheetFormatPr baseColWidth="10" defaultColWidth="8.83203125" defaultRowHeight="15" x14ac:dyDescent="0.2"/>
  <cols>
    <col min="6" max="6" width="19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4.4087475281587497E-2</v>
      </c>
      <c r="C2">
        <v>8.6276413898215057E-5</v>
      </c>
      <c r="D2">
        <v>0.42113943797857373</v>
      </c>
      <c r="E2">
        <v>4.3102016626855477E-2</v>
      </c>
      <c r="F2">
        <v>7.9407814686979653E-4</v>
      </c>
    </row>
    <row r="3" spans="1:6" x14ac:dyDescent="0.2">
      <c r="A3" s="1" t="s">
        <v>1</v>
      </c>
      <c r="B3">
        <v>1.791735379002021E-3</v>
      </c>
      <c r="C3">
        <v>3.0170357170738672E-2</v>
      </c>
      <c r="D3">
        <v>0.42143432265446618</v>
      </c>
      <c r="E3">
        <v>5.349143248378236E-2</v>
      </c>
      <c r="F3">
        <v>7.8690798254129742E-5</v>
      </c>
    </row>
    <row r="4" spans="1:6" x14ac:dyDescent="0.2">
      <c r="A4" s="1" t="s">
        <v>2</v>
      </c>
      <c r="B4">
        <v>4.0022142545950767E-2</v>
      </c>
      <c r="C4">
        <v>1.241456089929141E-2</v>
      </c>
      <c r="D4">
        <v>0.26549155501207999</v>
      </c>
      <c r="E4">
        <v>0.16890269632175739</v>
      </c>
      <c r="F4">
        <v>2.0949466558384988E-3</v>
      </c>
    </row>
    <row r="5" spans="1:6" x14ac:dyDescent="0.2">
      <c r="A5" s="1" t="s">
        <v>3</v>
      </c>
      <c r="B5">
        <v>9.3485913419102881E-3</v>
      </c>
      <c r="C5">
        <v>1.2518209527651871E-2</v>
      </c>
      <c r="D5">
        <v>9.6216518910894805E-2</v>
      </c>
      <c r="E5">
        <v>0.2493034976070235</v>
      </c>
      <c r="F5">
        <v>6.6507966336699503E-3</v>
      </c>
    </row>
    <row r="6" spans="1:6" x14ac:dyDescent="0.2">
      <c r="A6" s="1" t="s">
        <v>4</v>
      </c>
      <c r="B6">
        <v>2.2866473771973039E-5</v>
      </c>
      <c r="C6">
        <v>6.2577951018038787E-4</v>
      </c>
      <c r="D6">
        <v>2.6586192336940468E-3</v>
      </c>
      <c r="E6">
        <v>2.5942288351159779E-2</v>
      </c>
      <c r="F6">
        <v>2.5191638085469601E-4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1.0754155022492691</v>
      </c>
      <c r="C2">
        <v>1.1120891963358699E-2</v>
      </c>
      <c r="D2">
        <v>0.65037353310425505</v>
      </c>
      <c r="E2">
        <v>0.20899377800159399</v>
      </c>
      <c r="F2">
        <v>3.608221004397393E-3</v>
      </c>
    </row>
    <row r="3" spans="1:6" x14ac:dyDescent="0.2">
      <c r="A3" s="1" t="s">
        <v>1</v>
      </c>
      <c r="B3">
        <v>3.1114549730767872E-2</v>
      </c>
      <c r="C3">
        <v>1.0422233827326171</v>
      </c>
      <c r="D3">
        <v>0.64482085231387554</v>
      </c>
      <c r="E3">
        <v>0.22123335435714131</v>
      </c>
      <c r="F3">
        <v>2.9297021504838482E-3</v>
      </c>
    </row>
    <row r="4" spans="1:6" x14ac:dyDescent="0.2">
      <c r="A4" s="1" t="s">
        <v>2</v>
      </c>
      <c r="B4">
        <v>6.4219021800189374E-2</v>
      </c>
      <c r="C4">
        <v>2.2931764079877119E-2</v>
      </c>
      <c r="D4">
        <v>1.455058275257763</v>
      </c>
      <c r="E4">
        <v>0.33288526856043948</v>
      </c>
      <c r="F4">
        <v>5.3163604102610526E-3</v>
      </c>
    </row>
    <row r="5" spans="1:6" x14ac:dyDescent="0.2">
      <c r="A5" s="1" t="s">
        <v>3</v>
      </c>
      <c r="B5">
        <v>2.2149164958439521E-2</v>
      </c>
      <c r="C5">
        <v>2.0468229517049231E-2</v>
      </c>
      <c r="D5">
        <v>0.20543147858459379</v>
      </c>
      <c r="E5">
        <v>1.3813805456835979</v>
      </c>
      <c r="F5">
        <v>9.6392761928714103E-3</v>
      </c>
    </row>
    <row r="6" spans="1:6" x14ac:dyDescent="0.2">
      <c r="A6" s="1" t="s">
        <v>4</v>
      </c>
      <c r="B6">
        <v>7.895946705141401E-4</v>
      </c>
      <c r="C6">
        <v>1.244729442479965E-3</v>
      </c>
      <c r="D6">
        <v>9.6186190847530537E-3</v>
      </c>
      <c r="E6">
        <v>3.6873698956072627E-2</v>
      </c>
      <c r="F6">
        <v>1.000518161829707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MIP_Original</vt:lpstr>
      <vt:lpstr>Mult_Prod</vt:lpstr>
      <vt:lpstr>Mult_Trab</vt:lpstr>
      <vt:lpstr>Mult_Renda</vt:lpstr>
      <vt:lpstr>Coef_Var</vt:lpstr>
      <vt:lpstr>Ind_Lig</vt:lpstr>
      <vt:lpstr>Ind_Lig_Puros</vt:lpstr>
      <vt:lpstr>Campo_Influencia</vt:lpstr>
      <vt:lpstr>Extr_Hip</vt:lpstr>
      <vt:lpstr>Coef_Diretos_Aberto (mA)</vt:lpstr>
      <vt:lpstr>Leontief Aberto (mB)</vt:lpstr>
      <vt:lpstr>Coef_Diretos_Fechado (mA)</vt:lpstr>
      <vt:lpstr>Leontief Fechado (mB)</vt:lpstr>
      <vt:lpstr>Coef_Diretos_Oferta (mA)</vt:lpstr>
      <vt:lpstr>Matriz de Ghosh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2021-09-02T18:15:52Z</dcterms:created>
  <dcterms:modified xsi:type="dcterms:W3CDTF">2021-09-27T19:31:41Z</dcterms:modified>
</cp:coreProperties>
</file>