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inicius/Meu Drive/UnB/0Monografia/Controle_Sintetico_Teto_Gastos/Dados/Tesouro_OutrasFontes/"/>
    </mc:Choice>
  </mc:AlternateContent>
  <xr:revisionPtr revIDLastSave="0" documentId="13_ncr:1_{FAEFC470-3F58-3B4A-AB0D-87B3469E2F09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Saida" sheetId="5" r:id="rId1"/>
    <sheet name="AjusteSazonal" sheetId="1" r:id="rId2"/>
    <sheet name="SemAjusteSazonal" sheetId="3" r:id="rId3"/>
    <sheet name="CrescimentoAccum_4Trim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7" i="4" l="1"/>
  <c r="F46" i="4"/>
  <c r="F45" i="4"/>
  <c r="F44" i="4"/>
  <c r="F43" i="4"/>
  <c r="F42" i="4"/>
  <c r="E47" i="4"/>
  <c r="E46" i="4"/>
  <c r="E45" i="4"/>
  <c r="E44" i="4"/>
  <c r="E43" i="4"/>
  <c r="E42" i="4"/>
  <c r="D47" i="4"/>
  <c r="D46" i="4"/>
  <c r="D45" i="4"/>
  <c r="D44" i="4"/>
  <c r="D43" i="4"/>
  <c r="D42" i="4"/>
  <c r="C47" i="4"/>
  <c r="C46" i="4"/>
  <c r="C45" i="4"/>
  <c r="C44" i="4"/>
  <c r="C43" i="4"/>
  <c r="C42" i="4"/>
  <c r="D38" i="4"/>
  <c r="E38" i="4" s="1"/>
  <c r="F38" i="4" s="1"/>
  <c r="G38" i="4" s="1"/>
  <c r="H38" i="4" s="1"/>
  <c r="I38" i="4" s="1"/>
  <c r="J38" i="4" s="1"/>
  <c r="K38" i="4" s="1"/>
  <c r="L38" i="4" s="1"/>
  <c r="M38" i="4" s="1"/>
  <c r="N38" i="4" s="1"/>
  <c r="O38" i="4" s="1"/>
  <c r="P38" i="4" s="1"/>
  <c r="Q38" i="4" s="1"/>
  <c r="R38" i="4" s="1"/>
  <c r="S38" i="4" s="1"/>
  <c r="T38" i="4" s="1"/>
  <c r="U38" i="4" s="1"/>
  <c r="V38" i="4" s="1"/>
  <c r="W38" i="4" s="1"/>
  <c r="X38" i="4" s="1"/>
  <c r="Y38" i="4" s="1"/>
  <c r="Z38" i="4" s="1"/>
  <c r="AA38" i="4" s="1"/>
  <c r="AB38" i="4" s="1"/>
  <c r="AC38" i="4" s="1"/>
  <c r="AD38" i="4" s="1"/>
  <c r="AE38" i="4" s="1"/>
  <c r="AF38" i="4" s="1"/>
  <c r="AG38" i="4" s="1"/>
  <c r="AH38" i="4" s="1"/>
  <c r="AI38" i="4" s="1"/>
  <c r="AJ38" i="4" s="1"/>
  <c r="AK38" i="4" s="1"/>
  <c r="AL38" i="4" s="1"/>
  <c r="AM38" i="4" s="1"/>
  <c r="AN38" i="4" s="1"/>
  <c r="AO38" i="4" s="1"/>
  <c r="AP38" i="4" s="1"/>
  <c r="AQ38" i="4" s="1"/>
  <c r="AR38" i="4" s="1"/>
  <c r="AS38" i="4" s="1"/>
  <c r="AT38" i="4" s="1"/>
  <c r="AU38" i="4" s="1"/>
  <c r="AV38" i="4" s="1"/>
  <c r="AW38" i="4" s="1"/>
  <c r="AX38" i="4" s="1"/>
  <c r="AY38" i="4" s="1"/>
  <c r="AZ38" i="4" s="1"/>
  <c r="BA38" i="4" s="1"/>
  <c r="BB38" i="4" s="1"/>
  <c r="BC38" i="4" s="1"/>
  <c r="BD38" i="4" s="1"/>
  <c r="BE38" i="4" s="1"/>
  <c r="BF38" i="4" s="1"/>
  <c r="BG38" i="4" s="1"/>
  <c r="BH38" i="4" s="1"/>
  <c r="BI38" i="4" s="1"/>
  <c r="BJ38" i="4" s="1"/>
  <c r="BK38" i="4" s="1"/>
  <c r="BL38" i="4" s="1"/>
  <c r="BM38" i="4" s="1"/>
  <c r="BN38" i="4" s="1"/>
  <c r="BO38" i="4" s="1"/>
  <c r="BP38" i="4" s="1"/>
  <c r="BQ38" i="4" s="1"/>
  <c r="BR38" i="4" s="1"/>
  <c r="BS38" i="4" s="1"/>
  <c r="BT38" i="4" s="1"/>
  <c r="BU38" i="4" s="1"/>
  <c r="BV38" i="4" s="1"/>
  <c r="BW38" i="4" s="1"/>
  <c r="BX38" i="4" s="1"/>
  <c r="BY38" i="4" s="1"/>
  <c r="BZ38" i="4" s="1"/>
  <c r="CA38" i="4" s="1"/>
  <c r="CB38" i="4" s="1"/>
  <c r="CC38" i="4" s="1"/>
  <c r="CD38" i="4" s="1"/>
  <c r="CE38" i="4" s="1"/>
  <c r="CF38" i="4" s="1"/>
  <c r="CG38" i="4" s="1"/>
  <c r="CH38" i="4" s="1"/>
  <c r="CI38" i="4" s="1"/>
  <c r="CJ38" i="4" s="1"/>
  <c r="CK38" i="4" s="1"/>
  <c r="CL38" i="4" s="1"/>
  <c r="CM38" i="4" s="1"/>
  <c r="CN38" i="4" s="1"/>
  <c r="CO38" i="4" s="1"/>
  <c r="CP38" i="4" s="1"/>
  <c r="CQ38" i="4" s="1"/>
  <c r="CR38" i="4" s="1"/>
  <c r="CS38" i="4" s="1"/>
  <c r="CT38" i="4" s="1"/>
  <c r="CU38" i="4" s="1"/>
  <c r="CV38" i="4" s="1"/>
  <c r="CW38" i="4" s="1"/>
  <c r="CX38" i="4" s="1"/>
  <c r="CY38" i="4" s="1"/>
  <c r="CZ38" i="4" s="1"/>
  <c r="DA38" i="4" s="1"/>
  <c r="DB38" i="4" s="1"/>
  <c r="DC38" i="4" s="1"/>
  <c r="D37" i="4"/>
  <c r="E37" i="4" s="1"/>
  <c r="F37" i="4" s="1"/>
  <c r="G37" i="4" s="1"/>
  <c r="H37" i="4" s="1"/>
  <c r="I37" i="4" s="1"/>
  <c r="J37" i="4" s="1"/>
  <c r="K37" i="4" s="1"/>
  <c r="L37" i="4" s="1"/>
  <c r="M37" i="4" s="1"/>
  <c r="N37" i="4" s="1"/>
  <c r="O37" i="4" s="1"/>
  <c r="P37" i="4" s="1"/>
  <c r="Q37" i="4" s="1"/>
  <c r="R37" i="4" s="1"/>
  <c r="S37" i="4" s="1"/>
  <c r="T37" i="4" s="1"/>
  <c r="U37" i="4" s="1"/>
  <c r="V37" i="4" s="1"/>
  <c r="W37" i="4" s="1"/>
  <c r="X37" i="4" s="1"/>
  <c r="Y37" i="4" s="1"/>
  <c r="Z37" i="4" s="1"/>
  <c r="AA37" i="4" s="1"/>
  <c r="AB37" i="4" s="1"/>
  <c r="AC37" i="4" s="1"/>
  <c r="AD37" i="4" s="1"/>
  <c r="AE37" i="4" s="1"/>
  <c r="AF37" i="4" s="1"/>
  <c r="AG37" i="4" s="1"/>
  <c r="AH37" i="4" s="1"/>
  <c r="AI37" i="4" s="1"/>
  <c r="AJ37" i="4" s="1"/>
  <c r="AK37" i="4" s="1"/>
  <c r="AL37" i="4" s="1"/>
  <c r="AM37" i="4" s="1"/>
  <c r="AN37" i="4" s="1"/>
  <c r="AO37" i="4" s="1"/>
  <c r="AP37" i="4" s="1"/>
  <c r="AQ37" i="4" s="1"/>
  <c r="AR37" i="4" s="1"/>
  <c r="AS37" i="4" s="1"/>
  <c r="AT37" i="4" s="1"/>
  <c r="AU37" i="4" s="1"/>
  <c r="AV37" i="4" s="1"/>
  <c r="AW37" i="4" s="1"/>
  <c r="AX37" i="4" s="1"/>
  <c r="AY37" i="4" s="1"/>
  <c r="AZ37" i="4" s="1"/>
  <c r="BA37" i="4" s="1"/>
  <c r="BB37" i="4" s="1"/>
  <c r="BC37" i="4" s="1"/>
  <c r="BD37" i="4" s="1"/>
  <c r="BE37" i="4" s="1"/>
  <c r="BF37" i="4" s="1"/>
  <c r="BG37" i="4" s="1"/>
  <c r="BH37" i="4" s="1"/>
  <c r="BI37" i="4" s="1"/>
  <c r="BJ37" i="4" s="1"/>
  <c r="BK37" i="4" s="1"/>
  <c r="BL37" i="4" s="1"/>
  <c r="BM37" i="4" s="1"/>
  <c r="BN37" i="4" s="1"/>
  <c r="BO37" i="4" s="1"/>
  <c r="BP37" i="4" s="1"/>
  <c r="BQ37" i="4" s="1"/>
  <c r="BR37" i="4" s="1"/>
  <c r="BS37" i="4" s="1"/>
  <c r="BT37" i="4" s="1"/>
  <c r="BU37" i="4" s="1"/>
  <c r="BV37" i="4" s="1"/>
  <c r="BW37" i="4" s="1"/>
  <c r="BX37" i="4" s="1"/>
  <c r="BY37" i="4" s="1"/>
  <c r="BZ37" i="4" s="1"/>
  <c r="CA37" i="4" s="1"/>
  <c r="CB37" i="4" s="1"/>
  <c r="CC37" i="4" s="1"/>
  <c r="CD37" i="4" s="1"/>
  <c r="CE37" i="4" s="1"/>
  <c r="CF37" i="4" s="1"/>
  <c r="CG37" i="4" s="1"/>
  <c r="CH37" i="4" s="1"/>
  <c r="CI37" i="4" s="1"/>
  <c r="CJ37" i="4" s="1"/>
  <c r="CK37" i="4" s="1"/>
  <c r="CL37" i="4" s="1"/>
  <c r="CM37" i="4" s="1"/>
  <c r="CN37" i="4" s="1"/>
  <c r="CO37" i="4" s="1"/>
  <c r="CP37" i="4" s="1"/>
  <c r="CQ37" i="4" s="1"/>
  <c r="CR37" i="4" s="1"/>
  <c r="CS37" i="4" s="1"/>
  <c r="CT37" i="4" s="1"/>
  <c r="CU37" i="4" s="1"/>
  <c r="CV37" i="4" s="1"/>
  <c r="CW37" i="4" s="1"/>
  <c r="CX37" i="4" s="1"/>
  <c r="CY37" i="4" s="1"/>
  <c r="CZ37" i="4" s="1"/>
  <c r="DA37" i="4" s="1"/>
  <c r="DB37" i="4" s="1"/>
  <c r="DC37" i="4" s="1"/>
  <c r="G36" i="4"/>
  <c r="H36" i="4" s="1"/>
  <c r="I36" i="4" s="1"/>
  <c r="J36" i="4" s="1"/>
  <c r="K36" i="4" s="1"/>
  <c r="L36" i="4" s="1"/>
  <c r="M36" i="4" s="1"/>
  <c r="N36" i="4" s="1"/>
  <c r="O36" i="4" s="1"/>
  <c r="P36" i="4" s="1"/>
  <c r="Q36" i="4" s="1"/>
  <c r="R36" i="4" s="1"/>
  <c r="S36" i="4" s="1"/>
  <c r="T36" i="4" s="1"/>
  <c r="U36" i="4" s="1"/>
  <c r="V36" i="4" s="1"/>
  <c r="W36" i="4" s="1"/>
  <c r="X36" i="4" s="1"/>
  <c r="Y36" i="4" s="1"/>
  <c r="Z36" i="4" s="1"/>
  <c r="AA36" i="4" s="1"/>
  <c r="AB36" i="4" s="1"/>
  <c r="AC36" i="4" s="1"/>
  <c r="AD36" i="4" s="1"/>
  <c r="AE36" i="4" s="1"/>
  <c r="AF36" i="4" s="1"/>
  <c r="AG36" i="4" s="1"/>
  <c r="AH36" i="4" s="1"/>
  <c r="AI36" i="4" s="1"/>
  <c r="AJ36" i="4" s="1"/>
  <c r="AK36" i="4" s="1"/>
  <c r="AL36" i="4" s="1"/>
  <c r="AM36" i="4" s="1"/>
  <c r="AN36" i="4" s="1"/>
  <c r="AO36" i="4" s="1"/>
  <c r="AP36" i="4" s="1"/>
  <c r="AQ36" i="4" s="1"/>
  <c r="AR36" i="4" s="1"/>
  <c r="AS36" i="4" s="1"/>
  <c r="AT36" i="4" s="1"/>
  <c r="AU36" i="4" s="1"/>
  <c r="AV36" i="4" s="1"/>
  <c r="AW36" i="4" s="1"/>
  <c r="AX36" i="4" s="1"/>
  <c r="AY36" i="4" s="1"/>
  <c r="AZ36" i="4" s="1"/>
  <c r="BA36" i="4" s="1"/>
  <c r="BB36" i="4" s="1"/>
  <c r="BC36" i="4" s="1"/>
  <c r="BD36" i="4" s="1"/>
  <c r="BE36" i="4" s="1"/>
  <c r="BF36" i="4" s="1"/>
  <c r="BG36" i="4" s="1"/>
  <c r="BH36" i="4" s="1"/>
  <c r="BI36" i="4" s="1"/>
  <c r="BJ36" i="4" s="1"/>
  <c r="BK36" i="4" s="1"/>
  <c r="BL36" i="4" s="1"/>
  <c r="BM36" i="4" s="1"/>
  <c r="BN36" i="4" s="1"/>
  <c r="BO36" i="4" s="1"/>
  <c r="BP36" i="4" s="1"/>
  <c r="BQ36" i="4" s="1"/>
  <c r="BR36" i="4" s="1"/>
  <c r="BS36" i="4" s="1"/>
  <c r="BT36" i="4" s="1"/>
  <c r="BU36" i="4" s="1"/>
  <c r="BV36" i="4" s="1"/>
  <c r="BW36" i="4" s="1"/>
  <c r="BX36" i="4" s="1"/>
  <c r="BY36" i="4" s="1"/>
  <c r="BZ36" i="4" s="1"/>
  <c r="CA36" i="4" s="1"/>
  <c r="CB36" i="4" s="1"/>
  <c r="CC36" i="4" s="1"/>
  <c r="CD36" i="4" s="1"/>
  <c r="CE36" i="4" s="1"/>
  <c r="CF36" i="4" s="1"/>
  <c r="CG36" i="4" s="1"/>
  <c r="CH36" i="4" s="1"/>
  <c r="CI36" i="4" s="1"/>
  <c r="CJ36" i="4" s="1"/>
  <c r="CK36" i="4" s="1"/>
  <c r="CL36" i="4" s="1"/>
  <c r="CM36" i="4" s="1"/>
  <c r="CN36" i="4" s="1"/>
  <c r="CO36" i="4" s="1"/>
  <c r="CP36" i="4" s="1"/>
  <c r="CQ36" i="4" s="1"/>
  <c r="CR36" i="4" s="1"/>
  <c r="CS36" i="4" s="1"/>
  <c r="CT36" i="4" s="1"/>
  <c r="CU36" i="4" s="1"/>
  <c r="CV36" i="4" s="1"/>
  <c r="CW36" i="4" s="1"/>
  <c r="CX36" i="4" s="1"/>
  <c r="CY36" i="4" s="1"/>
  <c r="CZ36" i="4" s="1"/>
  <c r="DA36" i="4" s="1"/>
  <c r="DB36" i="4" s="1"/>
  <c r="DC36" i="4" s="1"/>
  <c r="D36" i="4"/>
  <c r="E36" i="4" s="1"/>
  <c r="F36" i="4" s="1"/>
  <c r="E35" i="4"/>
  <c r="F35" i="4" s="1"/>
  <c r="G35" i="4" s="1"/>
  <c r="H35" i="4" s="1"/>
  <c r="I35" i="4" s="1"/>
  <c r="J35" i="4" s="1"/>
  <c r="K35" i="4" s="1"/>
  <c r="L35" i="4" s="1"/>
  <c r="M35" i="4" s="1"/>
  <c r="N35" i="4" s="1"/>
  <c r="O35" i="4" s="1"/>
  <c r="P35" i="4" s="1"/>
  <c r="Q35" i="4" s="1"/>
  <c r="R35" i="4" s="1"/>
  <c r="S35" i="4" s="1"/>
  <c r="T35" i="4" s="1"/>
  <c r="U35" i="4" s="1"/>
  <c r="V35" i="4" s="1"/>
  <c r="W35" i="4" s="1"/>
  <c r="X35" i="4" s="1"/>
  <c r="Y35" i="4" s="1"/>
  <c r="Z35" i="4" s="1"/>
  <c r="AA35" i="4" s="1"/>
  <c r="AB35" i="4" s="1"/>
  <c r="AC35" i="4" s="1"/>
  <c r="AD35" i="4" s="1"/>
  <c r="AE35" i="4" s="1"/>
  <c r="AF35" i="4" s="1"/>
  <c r="AG35" i="4" s="1"/>
  <c r="AH35" i="4" s="1"/>
  <c r="AI35" i="4" s="1"/>
  <c r="AJ35" i="4" s="1"/>
  <c r="AK35" i="4" s="1"/>
  <c r="AL35" i="4" s="1"/>
  <c r="AM35" i="4" s="1"/>
  <c r="AN35" i="4" s="1"/>
  <c r="AO35" i="4" s="1"/>
  <c r="AP35" i="4" s="1"/>
  <c r="AQ35" i="4" s="1"/>
  <c r="AR35" i="4" s="1"/>
  <c r="AS35" i="4" s="1"/>
  <c r="AT35" i="4" s="1"/>
  <c r="AU35" i="4" s="1"/>
  <c r="AV35" i="4" s="1"/>
  <c r="AW35" i="4" s="1"/>
  <c r="AX35" i="4" s="1"/>
  <c r="AY35" i="4" s="1"/>
  <c r="AZ35" i="4" s="1"/>
  <c r="BA35" i="4" s="1"/>
  <c r="BB35" i="4" s="1"/>
  <c r="BC35" i="4" s="1"/>
  <c r="BD35" i="4" s="1"/>
  <c r="BE35" i="4" s="1"/>
  <c r="BF35" i="4" s="1"/>
  <c r="BG35" i="4" s="1"/>
  <c r="BH35" i="4" s="1"/>
  <c r="BI35" i="4" s="1"/>
  <c r="BJ35" i="4" s="1"/>
  <c r="BK35" i="4" s="1"/>
  <c r="BL35" i="4" s="1"/>
  <c r="BM35" i="4" s="1"/>
  <c r="BN35" i="4" s="1"/>
  <c r="BO35" i="4" s="1"/>
  <c r="BP35" i="4" s="1"/>
  <c r="BQ35" i="4" s="1"/>
  <c r="BR35" i="4" s="1"/>
  <c r="BS35" i="4" s="1"/>
  <c r="BT35" i="4" s="1"/>
  <c r="BU35" i="4" s="1"/>
  <c r="BV35" i="4" s="1"/>
  <c r="BW35" i="4" s="1"/>
  <c r="BX35" i="4" s="1"/>
  <c r="BY35" i="4" s="1"/>
  <c r="BZ35" i="4" s="1"/>
  <c r="CA35" i="4" s="1"/>
  <c r="CB35" i="4" s="1"/>
  <c r="CC35" i="4" s="1"/>
  <c r="CD35" i="4" s="1"/>
  <c r="CE35" i="4" s="1"/>
  <c r="CF35" i="4" s="1"/>
  <c r="CG35" i="4" s="1"/>
  <c r="CH35" i="4" s="1"/>
  <c r="CI35" i="4" s="1"/>
  <c r="CJ35" i="4" s="1"/>
  <c r="CK35" i="4" s="1"/>
  <c r="CL35" i="4" s="1"/>
  <c r="CM35" i="4" s="1"/>
  <c r="CN35" i="4" s="1"/>
  <c r="CO35" i="4" s="1"/>
  <c r="CP35" i="4" s="1"/>
  <c r="CQ35" i="4" s="1"/>
  <c r="CR35" i="4" s="1"/>
  <c r="CS35" i="4" s="1"/>
  <c r="CT35" i="4" s="1"/>
  <c r="CU35" i="4" s="1"/>
  <c r="CV35" i="4" s="1"/>
  <c r="CW35" i="4" s="1"/>
  <c r="CX35" i="4" s="1"/>
  <c r="CY35" i="4" s="1"/>
  <c r="CZ35" i="4" s="1"/>
  <c r="DA35" i="4" s="1"/>
  <c r="DB35" i="4" s="1"/>
  <c r="DC35" i="4" s="1"/>
  <c r="D35" i="4"/>
  <c r="E34" i="4"/>
  <c r="F34" i="4" s="1"/>
  <c r="G34" i="4" s="1"/>
  <c r="H34" i="4" s="1"/>
  <c r="I34" i="4" s="1"/>
  <c r="J34" i="4" s="1"/>
  <c r="K34" i="4" s="1"/>
  <c r="L34" i="4" s="1"/>
  <c r="M34" i="4" s="1"/>
  <c r="N34" i="4" s="1"/>
  <c r="O34" i="4" s="1"/>
  <c r="P34" i="4" s="1"/>
  <c r="Q34" i="4" s="1"/>
  <c r="R34" i="4" s="1"/>
  <c r="S34" i="4" s="1"/>
  <c r="T34" i="4" s="1"/>
  <c r="U34" i="4" s="1"/>
  <c r="V34" i="4" s="1"/>
  <c r="W34" i="4" s="1"/>
  <c r="X34" i="4" s="1"/>
  <c r="Y34" i="4" s="1"/>
  <c r="Z34" i="4" s="1"/>
  <c r="AA34" i="4" s="1"/>
  <c r="AB34" i="4" s="1"/>
  <c r="AC34" i="4" s="1"/>
  <c r="AD34" i="4" s="1"/>
  <c r="AE34" i="4" s="1"/>
  <c r="AF34" i="4" s="1"/>
  <c r="AG34" i="4" s="1"/>
  <c r="AH34" i="4" s="1"/>
  <c r="AI34" i="4" s="1"/>
  <c r="AJ34" i="4" s="1"/>
  <c r="AK34" i="4" s="1"/>
  <c r="AL34" i="4" s="1"/>
  <c r="AM34" i="4" s="1"/>
  <c r="AN34" i="4" s="1"/>
  <c r="AO34" i="4" s="1"/>
  <c r="AP34" i="4" s="1"/>
  <c r="AQ34" i="4" s="1"/>
  <c r="AR34" i="4" s="1"/>
  <c r="AS34" i="4" s="1"/>
  <c r="AT34" i="4" s="1"/>
  <c r="AU34" i="4" s="1"/>
  <c r="AV34" i="4" s="1"/>
  <c r="AW34" i="4" s="1"/>
  <c r="AX34" i="4" s="1"/>
  <c r="AY34" i="4" s="1"/>
  <c r="AZ34" i="4" s="1"/>
  <c r="BA34" i="4" s="1"/>
  <c r="BB34" i="4" s="1"/>
  <c r="BC34" i="4" s="1"/>
  <c r="BD34" i="4" s="1"/>
  <c r="BE34" i="4" s="1"/>
  <c r="BF34" i="4" s="1"/>
  <c r="BG34" i="4" s="1"/>
  <c r="BH34" i="4" s="1"/>
  <c r="BI34" i="4" s="1"/>
  <c r="BJ34" i="4" s="1"/>
  <c r="BK34" i="4" s="1"/>
  <c r="BL34" i="4" s="1"/>
  <c r="BM34" i="4" s="1"/>
  <c r="BN34" i="4" s="1"/>
  <c r="BO34" i="4" s="1"/>
  <c r="BP34" i="4" s="1"/>
  <c r="BQ34" i="4" s="1"/>
  <c r="BR34" i="4" s="1"/>
  <c r="BS34" i="4" s="1"/>
  <c r="BT34" i="4" s="1"/>
  <c r="BU34" i="4" s="1"/>
  <c r="BV34" i="4" s="1"/>
  <c r="BW34" i="4" s="1"/>
  <c r="BX34" i="4" s="1"/>
  <c r="BY34" i="4" s="1"/>
  <c r="BZ34" i="4" s="1"/>
  <c r="CA34" i="4" s="1"/>
  <c r="CB34" i="4" s="1"/>
  <c r="CC34" i="4" s="1"/>
  <c r="CD34" i="4" s="1"/>
  <c r="CE34" i="4" s="1"/>
  <c r="CF34" i="4" s="1"/>
  <c r="CG34" i="4" s="1"/>
  <c r="CH34" i="4" s="1"/>
  <c r="CI34" i="4" s="1"/>
  <c r="CJ34" i="4" s="1"/>
  <c r="CK34" i="4" s="1"/>
  <c r="CL34" i="4" s="1"/>
  <c r="CM34" i="4" s="1"/>
  <c r="CN34" i="4" s="1"/>
  <c r="CO34" i="4" s="1"/>
  <c r="CP34" i="4" s="1"/>
  <c r="CQ34" i="4" s="1"/>
  <c r="CR34" i="4" s="1"/>
  <c r="CS34" i="4" s="1"/>
  <c r="CT34" i="4" s="1"/>
  <c r="CU34" i="4" s="1"/>
  <c r="CV34" i="4" s="1"/>
  <c r="CW34" i="4" s="1"/>
  <c r="CX34" i="4" s="1"/>
  <c r="CY34" i="4" s="1"/>
  <c r="CZ34" i="4" s="1"/>
  <c r="DA34" i="4" s="1"/>
  <c r="DB34" i="4" s="1"/>
  <c r="DC34" i="4" s="1"/>
  <c r="D34" i="4"/>
  <c r="E33" i="4"/>
  <c r="F33" i="4" s="1"/>
  <c r="G33" i="4" s="1"/>
  <c r="H33" i="4" s="1"/>
  <c r="I33" i="4" s="1"/>
  <c r="J33" i="4" s="1"/>
  <c r="K33" i="4" s="1"/>
  <c r="L33" i="4" s="1"/>
  <c r="M33" i="4" s="1"/>
  <c r="N33" i="4" s="1"/>
  <c r="O33" i="4" s="1"/>
  <c r="P33" i="4" s="1"/>
  <c r="Q33" i="4" s="1"/>
  <c r="R33" i="4" s="1"/>
  <c r="S33" i="4" s="1"/>
  <c r="T33" i="4" s="1"/>
  <c r="U33" i="4" s="1"/>
  <c r="V33" i="4" s="1"/>
  <c r="W33" i="4" s="1"/>
  <c r="X33" i="4" s="1"/>
  <c r="Y33" i="4" s="1"/>
  <c r="Z33" i="4" s="1"/>
  <c r="AA33" i="4" s="1"/>
  <c r="AB33" i="4" s="1"/>
  <c r="AC33" i="4" s="1"/>
  <c r="AD33" i="4" s="1"/>
  <c r="AE33" i="4" s="1"/>
  <c r="AF33" i="4" s="1"/>
  <c r="AG33" i="4" s="1"/>
  <c r="AH33" i="4" s="1"/>
  <c r="AI33" i="4" s="1"/>
  <c r="AJ33" i="4" s="1"/>
  <c r="AK33" i="4" s="1"/>
  <c r="AL33" i="4" s="1"/>
  <c r="AM33" i="4" s="1"/>
  <c r="AN33" i="4" s="1"/>
  <c r="AO33" i="4" s="1"/>
  <c r="AP33" i="4" s="1"/>
  <c r="AQ33" i="4" s="1"/>
  <c r="AR33" i="4" s="1"/>
  <c r="AS33" i="4" s="1"/>
  <c r="AT33" i="4" s="1"/>
  <c r="AU33" i="4" s="1"/>
  <c r="AV33" i="4" s="1"/>
  <c r="AW33" i="4" s="1"/>
  <c r="AX33" i="4" s="1"/>
  <c r="AY33" i="4" s="1"/>
  <c r="AZ33" i="4" s="1"/>
  <c r="BA33" i="4" s="1"/>
  <c r="BB33" i="4" s="1"/>
  <c r="BC33" i="4" s="1"/>
  <c r="BD33" i="4" s="1"/>
  <c r="BE33" i="4" s="1"/>
  <c r="BF33" i="4" s="1"/>
  <c r="BG33" i="4" s="1"/>
  <c r="BH33" i="4" s="1"/>
  <c r="BI33" i="4" s="1"/>
  <c r="BJ33" i="4" s="1"/>
  <c r="BK33" i="4" s="1"/>
  <c r="BL33" i="4" s="1"/>
  <c r="BM33" i="4" s="1"/>
  <c r="BN33" i="4" s="1"/>
  <c r="BO33" i="4" s="1"/>
  <c r="BP33" i="4" s="1"/>
  <c r="BQ33" i="4" s="1"/>
  <c r="BR33" i="4" s="1"/>
  <c r="BS33" i="4" s="1"/>
  <c r="BT33" i="4" s="1"/>
  <c r="BU33" i="4" s="1"/>
  <c r="BV33" i="4" s="1"/>
  <c r="BW33" i="4" s="1"/>
  <c r="BX33" i="4" s="1"/>
  <c r="BY33" i="4" s="1"/>
  <c r="BZ33" i="4" s="1"/>
  <c r="CA33" i="4" s="1"/>
  <c r="CB33" i="4" s="1"/>
  <c r="CC33" i="4" s="1"/>
  <c r="CD33" i="4" s="1"/>
  <c r="CE33" i="4" s="1"/>
  <c r="CF33" i="4" s="1"/>
  <c r="CG33" i="4" s="1"/>
  <c r="CH33" i="4" s="1"/>
  <c r="CI33" i="4" s="1"/>
  <c r="CJ33" i="4" s="1"/>
  <c r="CK33" i="4" s="1"/>
  <c r="CL33" i="4" s="1"/>
  <c r="CM33" i="4" s="1"/>
  <c r="CN33" i="4" s="1"/>
  <c r="CO33" i="4" s="1"/>
  <c r="CP33" i="4" s="1"/>
  <c r="CQ33" i="4" s="1"/>
  <c r="CR33" i="4" s="1"/>
  <c r="CS33" i="4" s="1"/>
  <c r="CT33" i="4" s="1"/>
  <c r="CU33" i="4" s="1"/>
  <c r="CV33" i="4" s="1"/>
  <c r="CW33" i="4" s="1"/>
  <c r="CX33" i="4" s="1"/>
  <c r="CY33" i="4" s="1"/>
  <c r="CZ33" i="4" s="1"/>
  <c r="DA33" i="4" s="1"/>
  <c r="DB33" i="4" s="1"/>
  <c r="DC33" i="4" s="1"/>
  <c r="D33" i="4"/>
  <c r="E18" i="4"/>
  <c r="E17" i="4"/>
  <c r="E16" i="4"/>
  <c r="E15" i="4"/>
  <c r="E14" i="4"/>
  <c r="E13" i="4"/>
  <c r="D18" i="4"/>
  <c r="C18" i="4"/>
  <c r="D17" i="4"/>
  <c r="C17" i="4"/>
  <c r="D16" i="4"/>
  <c r="C16" i="4"/>
  <c r="D15" i="4"/>
  <c r="C15" i="4"/>
  <c r="D14" i="4"/>
  <c r="C14" i="4"/>
  <c r="D13" i="4"/>
  <c r="C13" i="4"/>
  <c r="O98" i="5"/>
  <c r="L98" i="5"/>
  <c r="N86" i="5"/>
  <c r="K86" i="5"/>
  <c r="M78" i="5"/>
  <c r="J78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B10" i="5"/>
  <c r="B14" i="5" s="1"/>
  <c r="B18" i="5" s="1"/>
  <c r="B22" i="5" s="1"/>
  <c r="B26" i="5" s="1"/>
  <c r="B30" i="5" s="1"/>
  <c r="B34" i="5" s="1"/>
  <c r="B38" i="5" s="1"/>
  <c r="B42" i="5" s="1"/>
  <c r="B46" i="5" s="1"/>
  <c r="B50" i="5" s="1"/>
  <c r="B54" i="5" s="1"/>
  <c r="B58" i="5" s="1"/>
  <c r="B62" i="5" s="1"/>
  <c r="B66" i="5" s="1"/>
  <c r="B70" i="5" s="1"/>
  <c r="B74" i="5" s="1"/>
  <c r="B78" i="5" s="1"/>
  <c r="B82" i="5" s="1"/>
  <c r="B86" i="5" s="1"/>
  <c r="B90" i="5" s="1"/>
  <c r="B94" i="5" s="1"/>
  <c r="B98" i="5" s="1"/>
  <c r="B102" i="5" s="1"/>
  <c r="B106" i="5" s="1"/>
  <c r="B9" i="5"/>
  <c r="B13" i="5" s="1"/>
  <c r="B17" i="5" s="1"/>
  <c r="B21" i="5" s="1"/>
  <c r="B25" i="5" s="1"/>
  <c r="B29" i="5" s="1"/>
  <c r="B33" i="5" s="1"/>
  <c r="B37" i="5" s="1"/>
  <c r="B41" i="5" s="1"/>
  <c r="B45" i="5" s="1"/>
  <c r="B49" i="5" s="1"/>
  <c r="B53" i="5" s="1"/>
  <c r="B57" i="5" s="1"/>
  <c r="B61" i="5" s="1"/>
  <c r="B65" i="5" s="1"/>
  <c r="B69" i="5" s="1"/>
  <c r="B73" i="5" s="1"/>
  <c r="B77" i="5" s="1"/>
  <c r="B81" i="5" s="1"/>
  <c r="B85" i="5" s="1"/>
  <c r="B89" i="5" s="1"/>
  <c r="B93" i="5" s="1"/>
  <c r="B97" i="5" s="1"/>
  <c r="B101" i="5" s="1"/>
  <c r="B105" i="5" s="1"/>
  <c r="B8" i="5"/>
  <c r="B12" i="5" s="1"/>
  <c r="B16" i="5" s="1"/>
  <c r="B20" i="5" s="1"/>
  <c r="B24" i="5" s="1"/>
  <c r="B28" i="5" s="1"/>
  <c r="B32" i="5" s="1"/>
  <c r="B36" i="5" s="1"/>
  <c r="B40" i="5" s="1"/>
  <c r="B44" i="5" s="1"/>
  <c r="B48" i="5" s="1"/>
  <c r="B52" i="5" s="1"/>
  <c r="B56" i="5" s="1"/>
  <c r="B60" i="5" s="1"/>
  <c r="B64" i="5" s="1"/>
  <c r="B68" i="5" s="1"/>
  <c r="B72" i="5" s="1"/>
  <c r="B76" i="5" s="1"/>
  <c r="B80" i="5" s="1"/>
  <c r="B84" i="5" s="1"/>
  <c r="B88" i="5" s="1"/>
  <c r="B92" i="5" s="1"/>
  <c r="B96" i="5" s="1"/>
  <c r="B100" i="5" s="1"/>
  <c r="B104" i="5" s="1"/>
  <c r="B7" i="5"/>
  <c r="B11" i="5" s="1"/>
  <c r="B15" i="5" s="1"/>
  <c r="B19" i="5" s="1"/>
  <c r="B23" i="5" s="1"/>
  <c r="B27" i="5" s="1"/>
  <c r="B31" i="5" s="1"/>
  <c r="B35" i="5" s="1"/>
  <c r="B39" i="5" s="1"/>
  <c r="B43" i="5" s="1"/>
  <c r="B47" i="5" s="1"/>
  <c r="B51" i="5" s="1"/>
  <c r="B55" i="5" s="1"/>
  <c r="B59" i="5" s="1"/>
  <c r="B63" i="5" s="1"/>
  <c r="B67" i="5" s="1"/>
  <c r="B71" i="5" s="1"/>
  <c r="B75" i="5" s="1"/>
  <c r="B79" i="5" s="1"/>
  <c r="B83" i="5" s="1"/>
  <c r="B87" i="5" s="1"/>
  <c r="B91" i="5" s="1"/>
  <c r="B95" i="5" s="1"/>
  <c r="B99" i="5" s="1"/>
  <c r="B103" i="5" s="1"/>
  <c r="B6" i="5"/>
  <c r="L97" i="5"/>
  <c r="L96" i="5"/>
  <c r="L95" i="5"/>
  <c r="L94" i="5"/>
  <c r="L93" i="5"/>
  <c r="L92" i="5"/>
  <c r="L91" i="5"/>
  <c r="L90" i="5"/>
  <c r="L89" i="5"/>
  <c r="L88" i="5"/>
  <c r="L87" i="5"/>
  <c r="L86" i="5"/>
  <c r="K85" i="5"/>
  <c r="K84" i="5"/>
  <c r="K83" i="5"/>
  <c r="K82" i="5"/>
  <c r="K81" i="5"/>
  <c r="K80" i="5"/>
  <c r="K79" i="5"/>
  <c r="K78" i="5"/>
  <c r="N85" i="5"/>
  <c r="N84" i="5"/>
  <c r="N83" i="5"/>
  <c r="N82" i="5"/>
  <c r="N81" i="5"/>
  <c r="N80" i="5"/>
  <c r="N79" i="5"/>
  <c r="N78" i="5"/>
  <c r="M77" i="5"/>
  <c r="M76" i="5"/>
  <c r="M75" i="5"/>
  <c r="M74" i="5"/>
  <c r="M73" i="5"/>
  <c r="M72" i="5"/>
  <c r="M71" i="5"/>
  <c r="M70" i="5"/>
  <c r="M69" i="5"/>
  <c r="M68" i="5"/>
  <c r="M67" i="5"/>
  <c r="M66" i="5"/>
  <c r="M65" i="5"/>
  <c r="M64" i="5"/>
  <c r="M63" i="5"/>
  <c r="M62" i="5"/>
  <c r="M61" i="5"/>
  <c r="M60" i="5"/>
  <c r="M59" i="5"/>
  <c r="M58" i="5"/>
  <c r="O86" i="5"/>
  <c r="O87" i="5"/>
  <c r="O88" i="5"/>
  <c r="O89" i="5"/>
  <c r="O90" i="5"/>
  <c r="O91" i="5"/>
  <c r="O92" i="5"/>
  <c r="O93" i="5"/>
  <c r="O94" i="5"/>
  <c r="O95" i="5"/>
  <c r="O96" i="5"/>
  <c r="O97" i="5"/>
  <c r="I1" i="5"/>
  <c r="H1" i="5"/>
  <c r="G2" i="5" a="1"/>
  <c r="F2" i="5" a="1"/>
  <c r="E2" i="5" a="1"/>
  <c r="E2" i="5" s="1"/>
  <c r="D2" i="5" a="1"/>
  <c r="D2" i="5" s="1"/>
  <c r="F118" i="1"/>
  <c r="F116" i="3"/>
  <c r="F114" i="3"/>
  <c r="F116" i="1"/>
  <c r="F114" i="1"/>
  <c r="G2" i="5" l="1"/>
  <c r="I9" i="5" s="1"/>
  <c r="I106" i="5"/>
  <c r="I104" i="5"/>
  <c r="I102" i="5"/>
  <c r="I100" i="5"/>
  <c r="I98" i="5"/>
  <c r="I96" i="5"/>
  <c r="I94" i="5"/>
  <c r="I92" i="5"/>
  <c r="I90" i="5"/>
  <c r="I88" i="5"/>
  <c r="I86" i="5"/>
  <c r="I84" i="5"/>
  <c r="I82" i="5"/>
  <c r="I80" i="5"/>
  <c r="I78" i="5"/>
  <c r="I76" i="5"/>
  <c r="I74" i="5"/>
  <c r="I72" i="5"/>
  <c r="I70" i="5"/>
  <c r="I68" i="5"/>
  <c r="I66" i="5"/>
  <c r="I64" i="5"/>
  <c r="I62" i="5"/>
  <c r="I60" i="5"/>
  <c r="I58" i="5"/>
  <c r="I56" i="5"/>
  <c r="I54" i="5"/>
  <c r="I52" i="5"/>
  <c r="I50" i="5"/>
  <c r="I48" i="5"/>
  <c r="I46" i="5"/>
  <c r="I44" i="5"/>
  <c r="I42" i="5"/>
  <c r="I40" i="5"/>
  <c r="I38" i="5"/>
  <c r="I36" i="5"/>
  <c r="I34" i="5"/>
  <c r="I32" i="5"/>
  <c r="I30" i="5"/>
  <c r="I28" i="5"/>
  <c r="I26" i="5"/>
  <c r="I24" i="5"/>
  <c r="I22" i="5"/>
  <c r="I20" i="5"/>
  <c r="I18" i="5"/>
  <c r="I16" i="5"/>
  <c r="I14" i="5"/>
  <c r="I12" i="5"/>
  <c r="I10" i="5"/>
  <c r="I105" i="5"/>
  <c r="I101" i="5"/>
  <c r="I97" i="5"/>
  <c r="I93" i="5"/>
  <c r="I89" i="5"/>
  <c r="I85" i="5"/>
  <c r="I81" i="5"/>
  <c r="I77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103" i="5"/>
  <c r="I99" i="5"/>
  <c r="I95" i="5"/>
  <c r="I91" i="5"/>
  <c r="I87" i="5"/>
  <c r="I83" i="5"/>
  <c r="I79" i="5"/>
  <c r="I75" i="5"/>
  <c r="I71" i="5"/>
  <c r="I67" i="5"/>
  <c r="I63" i="5"/>
  <c r="I59" i="5"/>
  <c r="I55" i="5"/>
  <c r="I51" i="5"/>
  <c r="I47" i="5"/>
  <c r="I43" i="5"/>
  <c r="I39" i="5"/>
  <c r="I35" i="5"/>
  <c r="I31" i="5"/>
  <c r="I27" i="5"/>
  <c r="I23" i="5"/>
  <c r="I19" i="5"/>
  <c r="I15" i="5"/>
  <c r="I11" i="5"/>
  <c r="F2" i="5"/>
  <c r="H9" i="5" s="1"/>
  <c r="H106" i="5"/>
  <c r="H104" i="5"/>
  <c r="H102" i="5"/>
  <c r="H100" i="5"/>
  <c r="H98" i="5"/>
  <c r="H96" i="5"/>
  <c r="H94" i="5"/>
  <c r="H92" i="5"/>
  <c r="H90" i="5"/>
  <c r="H88" i="5"/>
  <c r="H86" i="5"/>
  <c r="H84" i="5"/>
  <c r="H82" i="5"/>
  <c r="H80" i="5"/>
  <c r="H78" i="5"/>
  <c r="H76" i="5"/>
  <c r="H74" i="5"/>
  <c r="H72" i="5"/>
  <c r="H70" i="5"/>
  <c r="H68" i="5"/>
  <c r="H66" i="5"/>
  <c r="H64" i="5"/>
  <c r="H62" i="5"/>
  <c r="H60" i="5"/>
  <c r="H58" i="5"/>
  <c r="H56" i="5"/>
  <c r="H54" i="5"/>
  <c r="H52" i="5"/>
  <c r="H50" i="5"/>
  <c r="H48" i="5"/>
  <c r="H46" i="5"/>
  <c r="H44" i="5"/>
  <c r="H42" i="5"/>
  <c r="H40" i="5"/>
  <c r="H38" i="5"/>
  <c r="H36" i="5"/>
  <c r="H34" i="5"/>
  <c r="H32" i="5"/>
  <c r="H30" i="5"/>
  <c r="H28" i="5"/>
  <c r="H26" i="5"/>
  <c r="H24" i="5"/>
  <c r="H22" i="5"/>
  <c r="H20" i="5"/>
  <c r="H18" i="5"/>
  <c r="H16" i="5"/>
  <c r="H14" i="5"/>
  <c r="H12" i="5"/>
  <c r="H10" i="5"/>
  <c r="H105" i="5"/>
  <c r="H101" i="5"/>
  <c r="H97" i="5"/>
  <c r="H93" i="5"/>
  <c r="H89" i="5"/>
  <c r="H85" i="5"/>
  <c r="H81" i="5"/>
  <c r="H77" i="5"/>
  <c r="H73" i="5"/>
  <c r="H69" i="5"/>
  <c r="H65" i="5"/>
  <c r="H61" i="5"/>
  <c r="H57" i="5"/>
  <c r="H53" i="5"/>
  <c r="H49" i="5"/>
  <c r="H45" i="5"/>
  <c r="H41" i="5"/>
  <c r="H37" i="5"/>
  <c r="H33" i="5"/>
  <c r="H29" i="5"/>
  <c r="H25" i="5"/>
  <c r="H21" i="5"/>
  <c r="H17" i="5"/>
  <c r="H13" i="5"/>
  <c r="H103" i="5"/>
  <c r="H87" i="5"/>
  <c r="H71" i="5"/>
  <c r="H55" i="5"/>
  <c r="H39" i="5"/>
  <c r="H23" i="5"/>
  <c r="H99" i="5"/>
  <c r="H83" i="5"/>
  <c r="H67" i="5"/>
  <c r="H51" i="5"/>
  <c r="H35" i="5"/>
  <c r="H19" i="5"/>
  <c r="H95" i="5"/>
  <c r="H79" i="5"/>
  <c r="H63" i="5"/>
  <c r="H47" i="5"/>
  <c r="H31" i="5"/>
  <c r="H15" i="5"/>
  <c r="H91" i="5"/>
  <c r="H27" i="5"/>
  <c r="H75" i="5"/>
  <c r="H11" i="5"/>
  <c r="H59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H43" i="5"/>
  <c r="P99" i="5"/>
  <c r="P91" i="5"/>
  <c r="P83" i="5"/>
  <c r="P75" i="5"/>
  <c r="P67" i="5"/>
  <c r="P59" i="5"/>
  <c r="P84" i="5"/>
  <c r="P60" i="5"/>
  <c r="P102" i="5"/>
  <c r="P94" i="5"/>
  <c r="P86" i="5"/>
  <c r="P78" i="5"/>
  <c r="P70" i="5"/>
  <c r="P62" i="5"/>
  <c r="Q96" i="5"/>
  <c r="P76" i="5"/>
  <c r="P101" i="5"/>
  <c r="P93" i="5"/>
  <c r="P85" i="5"/>
  <c r="P77" i="5"/>
  <c r="P69" i="5"/>
  <c r="P61" i="5"/>
  <c r="P104" i="5"/>
  <c r="Q80" i="5"/>
  <c r="Q99" i="5"/>
  <c r="Q91" i="5"/>
  <c r="Q83" i="5"/>
  <c r="Q75" i="5"/>
  <c r="Q67" i="5"/>
  <c r="Q59" i="5"/>
  <c r="Q84" i="5"/>
  <c r="Q60" i="5"/>
  <c r="Q102" i="5"/>
  <c r="Q94" i="5"/>
  <c r="Q86" i="5"/>
  <c r="Q78" i="5"/>
  <c r="Q70" i="5"/>
  <c r="Q62" i="5"/>
  <c r="P96" i="5"/>
  <c r="Q76" i="5"/>
  <c r="Q101" i="5"/>
  <c r="Q93" i="5"/>
  <c r="Q85" i="5"/>
  <c r="Q77" i="5"/>
  <c r="Q69" i="5"/>
  <c r="Q61" i="5"/>
  <c r="Q104" i="5"/>
  <c r="P80" i="5"/>
  <c r="P103" i="5"/>
  <c r="P95" i="5"/>
  <c r="P87" i="5"/>
  <c r="P79" i="5"/>
  <c r="P71" i="5"/>
  <c r="P63" i="5"/>
  <c r="P100" i="5"/>
  <c r="Q72" i="5"/>
  <c r="P106" i="5"/>
  <c r="P98" i="5"/>
  <c r="P90" i="5"/>
  <c r="P82" i="5"/>
  <c r="P74" i="5"/>
  <c r="P66" i="5"/>
  <c r="P58" i="5"/>
  <c r="Q88" i="5"/>
  <c r="Q64" i="5"/>
  <c r="P105" i="5"/>
  <c r="P97" i="5"/>
  <c r="P89" i="5"/>
  <c r="P81" i="5"/>
  <c r="P73" i="5"/>
  <c r="P65" i="5"/>
  <c r="P92" i="5"/>
  <c r="P68" i="5"/>
  <c r="Q103" i="5"/>
  <c r="Q95" i="5"/>
  <c r="Q87" i="5"/>
  <c r="Q79" i="5"/>
  <c r="Q71" i="5"/>
  <c r="Q63" i="5"/>
  <c r="Q100" i="5"/>
  <c r="P72" i="5"/>
  <c r="Q106" i="5"/>
  <c r="Q98" i="5"/>
  <c r="Q90" i="5"/>
  <c r="Q82" i="5"/>
  <c r="Q74" i="5"/>
  <c r="Q66" i="5"/>
  <c r="Q58" i="5"/>
  <c r="P88" i="5"/>
  <c r="P64" i="5"/>
  <c r="Q105" i="5"/>
  <c r="Q97" i="5"/>
  <c r="Q89" i="5"/>
  <c r="Q81" i="5"/>
  <c r="Q73" i="5"/>
  <c r="Q65" i="5"/>
  <c r="Q92" i="5"/>
  <c r="A2" i="5"/>
  <c r="Q6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<sst xmlns="http://schemas.openxmlformats.org/spreadsheetml/2006/main" count="630" uniqueCount="256">
  <si>
    <t>Tabela 6613 - Valores encadeados a preços de 1995 com ajuste sazonal</t>
  </si>
  <si>
    <t>Variável - Valores encadeados a preços de 1995 com ajuste sazonal (Milhões de Reais)</t>
  </si>
  <si>
    <t>Brasil</t>
  </si>
  <si>
    <t>Trimestre</t>
  </si>
  <si>
    <t>Setores e subsetores</t>
  </si>
  <si>
    <t>Agropecuária - total</t>
  </si>
  <si>
    <t>Indústria - total</t>
  </si>
  <si>
    <t>Serviços - total</t>
  </si>
  <si>
    <t>Valor adicionado a preços básicos</t>
  </si>
  <si>
    <t>PIB a preços de mercado</t>
  </si>
  <si>
    <t>Despesa de consumo das famílias</t>
  </si>
  <si>
    <t>Despesa de consumo da administração pública</t>
  </si>
  <si>
    <t>Formação bruta de capital fixo</t>
  </si>
  <si>
    <t>Exportação de bens e serviços</t>
  </si>
  <si>
    <t>Importação de bens e serviços (-)</t>
  </si>
  <si>
    <t>1º trimestre 1996</t>
  </si>
  <si>
    <t>2º trimestre 1996</t>
  </si>
  <si>
    <t>3º trimestre 1996</t>
  </si>
  <si>
    <t>4º trimestre 1996</t>
  </si>
  <si>
    <t>1º trimestre 1997</t>
  </si>
  <si>
    <t>2º trimestre 1997</t>
  </si>
  <si>
    <t>3º trimestre 1997</t>
  </si>
  <si>
    <t>4º trimestre 1997</t>
  </si>
  <si>
    <t>1º trimestre 1998</t>
  </si>
  <si>
    <t>2º trimestre 1998</t>
  </si>
  <si>
    <t>3º trimestre 1998</t>
  </si>
  <si>
    <t>4º trimestre 1998</t>
  </si>
  <si>
    <t>1º trimestre 1999</t>
  </si>
  <si>
    <t>2º trimestre 1999</t>
  </si>
  <si>
    <t>3º trimestre 1999</t>
  </si>
  <si>
    <t>4º trimestre 1999</t>
  </si>
  <si>
    <t>1º trimestre 2000</t>
  </si>
  <si>
    <t>2º trimestre 2000</t>
  </si>
  <si>
    <t>3º trimestre 2000</t>
  </si>
  <si>
    <t>4º trimestre 2000</t>
  </si>
  <si>
    <t>1º trimestre 2001</t>
  </si>
  <si>
    <t>2º trimestre 2001</t>
  </si>
  <si>
    <t>3º trimestre 2001</t>
  </si>
  <si>
    <t>4º trimestre 2001</t>
  </si>
  <si>
    <t>1º trimestre 2002</t>
  </si>
  <si>
    <t>2º trimestre 2002</t>
  </si>
  <si>
    <t>3º trimestre 2002</t>
  </si>
  <si>
    <t>4º trimestre 2002</t>
  </si>
  <si>
    <t>1º trimestre 2003</t>
  </si>
  <si>
    <t>2º trimestre 2003</t>
  </si>
  <si>
    <t>3º trimestre 2003</t>
  </si>
  <si>
    <t>4º trimestre 2003</t>
  </si>
  <si>
    <t>1º trimestre 2004</t>
  </si>
  <si>
    <t>2º trimestre 2004</t>
  </si>
  <si>
    <t>3º trimestre 2004</t>
  </si>
  <si>
    <t>4º trimestre 2004</t>
  </si>
  <si>
    <t>1º trimestre 2005</t>
  </si>
  <si>
    <t>2º trimestre 2005</t>
  </si>
  <si>
    <t>3º trimestre 2005</t>
  </si>
  <si>
    <t>4º trimestre 2005</t>
  </si>
  <si>
    <t>1º trimestre 2006</t>
  </si>
  <si>
    <t>2º trimestre 2006</t>
  </si>
  <si>
    <t>3º trimestre 2006</t>
  </si>
  <si>
    <t>4º trimestre 2006</t>
  </si>
  <si>
    <t>1º trimestre 2007</t>
  </si>
  <si>
    <t>2º trimestre 2007</t>
  </si>
  <si>
    <t>3º trimestre 2007</t>
  </si>
  <si>
    <t>4º trimestre 2007</t>
  </si>
  <si>
    <t>1º trimestre 2008</t>
  </si>
  <si>
    <t>2º trimestre 2008</t>
  </si>
  <si>
    <t>3º trimestre 2008</t>
  </si>
  <si>
    <t>4º trimestre 2008</t>
  </si>
  <si>
    <t>1º trimestre 2009</t>
  </si>
  <si>
    <t>2º trimestre 2009</t>
  </si>
  <si>
    <t>3º trimestre 2009</t>
  </si>
  <si>
    <t>4º trimestre 2009</t>
  </si>
  <si>
    <t>1º trimestre 2010</t>
  </si>
  <si>
    <t>2º trimestre 2010</t>
  </si>
  <si>
    <t>3º trimestre 2010</t>
  </si>
  <si>
    <t>4º trimestre 2010</t>
  </si>
  <si>
    <t>1º trimestre 2011</t>
  </si>
  <si>
    <t>2º trimestre 2011</t>
  </si>
  <si>
    <t>3º trimestre 2011</t>
  </si>
  <si>
    <t>4º trimestre 2011</t>
  </si>
  <si>
    <t>1º trimestre 2012</t>
  </si>
  <si>
    <t>2º trimestre 2012</t>
  </si>
  <si>
    <t>3º trimestre 2012</t>
  </si>
  <si>
    <t>4º trimestre 2012</t>
  </si>
  <si>
    <t>1º trimestre 2013</t>
  </si>
  <si>
    <t>2º trimestre 2013</t>
  </si>
  <si>
    <t>3º trimestre 2013</t>
  </si>
  <si>
    <t>4º trimestre 2013</t>
  </si>
  <si>
    <t>1º trimestre 2014</t>
  </si>
  <si>
    <t>2º trimestre 2014</t>
  </si>
  <si>
    <t>3º trimestre 2014</t>
  </si>
  <si>
    <t>4º trimestre 2014</t>
  </si>
  <si>
    <t>1º trimestre 2015</t>
  </si>
  <si>
    <t>2º trimestre 2015</t>
  </si>
  <si>
    <t>3º trimestre 2015</t>
  </si>
  <si>
    <t>4º trimestre 2015</t>
  </si>
  <si>
    <t>1º trimestre 2016</t>
  </si>
  <si>
    <t>2º trimestre 2016</t>
  </si>
  <si>
    <t>3º trimestre 2016</t>
  </si>
  <si>
    <t>4º trimestre 2016</t>
  </si>
  <si>
    <t>1º trimestre 2017</t>
  </si>
  <si>
    <t>2º trimestre 2017</t>
  </si>
  <si>
    <t>3º trimestre 2017</t>
  </si>
  <si>
    <t>4º trimestre 2017</t>
  </si>
  <si>
    <t>1º trimestre 2018</t>
  </si>
  <si>
    <t>2º trimestre 2018</t>
  </si>
  <si>
    <t>3º trimestre 2018</t>
  </si>
  <si>
    <t>4º trimestre 2018</t>
  </si>
  <si>
    <t>1º trimestre 2019</t>
  </si>
  <si>
    <t>2º trimestre 2019</t>
  </si>
  <si>
    <t>3º trimestre 2019</t>
  </si>
  <si>
    <t>4º trimestre 2019</t>
  </si>
  <si>
    <t>1º trimestre 2020</t>
  </si>
  <si>
    <t>2º trimestre 2020</t>
  </si>
  <si>
    <t>3º trimestre 2020</t>
  </si>
  <si>
    <t>4º trimestre 2020</t>
  </si>
  <si>
    <t>1º trimestre 2021</t>
  </si>
  <si>
    <t>2º trimestre 2021</t>
  </si>
  <si>
    <t>3º trimestre 2021</t>
  </si>
  <si>
    <t>4º trimestre 2021</t>
  </si>
  <si>
    <t>1º trimestre 2022</t>
  </si>
  <si>
    <t>Fonte: IBGE - Contas Nacionais Trimestrais</t>
  </si>
  <si>
    <t>Impostos líquidos sobre produtos</t>
  </si>
  <si>
    <t>Variável - Valores encadeados a preços de 1995 (Milhões de Reais)</t>
  </si>
  <si>
    <t>Tabela 6612 - Valores encadeados a preços de 1995</t>
  </si>
  <si>
    <t>Variável - Taxa acumulada em quatro trimestres (em relação ao mesmo período do ano anterior) (%)</t>
  </si>
  <si>
    <t>Tabela 5932 - Taxa de variação do índice de volume trimestral</t>
  </si>
  <si>
    <t>PIB_Real_AjSazonal</t>
  </si>
  <si>
    <t>PIB_Real</t>
  </si>
  <si>
    <t>Crescimento_Acumulado_PIB_4Trim</t>
  </si>
  <si>
    <t>Crescimento_Acumulado_Inv_4Trim</t>
  </si>
  <si>
    <t>Ano</t>
  </si>
  <si>
    <t>Ano_Trimestre</t>
  </si>
  <si>
    <t>MédiaPIB_2010_14</t>
  </si>
  <si>
    <t>MédiaPIB_2015_16</t>
  </si>
  <si>
    <t>MédiaPIB_2017_19</t>
  </si>
  <si>
    <t>MédiaInv_2010_14</t>
  </si>
  <si>
    <t>MédiaInv_2015_16</t>
  </si>
  <si>
    <t>MédiaInv_2017_19</t>
  </si>
  <si>
    <t>Media_Ano_PIB</t>
  </si>
  <si>
    <t>Media_Ano_Inv</t>
  </si>
  <si>
    <t>T1</t>
  </si>
  <si>
    <t>T2</t>
  </si>
  <si>
    <t>T3</t>
  </si>
  <si>
    <t>T4</t>
  </si>
  <si>
    <t>2015-16</t>
  </si>
  <si>
    <t>2015-17</t>
  </si>
  <si>
    <t>2014-17</t>
  </si>
  <si>
    <t>Variável - Taxa trimestre contra trimestre imediatamente anterior (%)</t>
  </si>
  <si>
    <t>...</t>
  </si>
  <si>
    <t>1996 T1</t>
  </si>
  <si>
    <t>1996 T2</t>
  </si>
  <si>
    <t>1996 T3</t>
  </si>
  <si>
    <t>1996 T4</t>
  </si>
  <si>
    <t>1997 T1</t>
  </si>
  <si>
    <t>1997 T2</t>
  </si>
  <si>
    <t>1997 T3</t>
  </si>
  <si>
    <t>1997 T4</t>
  </si>
  <si>
    <t>1998 T1</t>
  </si>
  <si>
    <t>1998 T2</t>
  </si>
  <si>
    <t>1998 T3</t>
  </si>
  <si>
    <t>1998 T4</t>
  </si>
  <si>
    <t>1999 T1</t>
  </si>
  <si>
    <t>1999 T2</t>
  </si>
  <si>
    <t>1999 T3</t>
  </si>
  <si>
    <t>1999 T4</t>
  </si>
  <si>
    <t>2000 T1</t>
  </si>
  <si>
    <t>2000 T2</t>
  </si>
  <si>
    <t>2000 T3</t>
  </si>
  <si>
    <t>2000 T4</t>
  </si>
  <si>
    <t>2001 T1</t>
  </si>
  <si>
    <t>2001 T2</t>
  </si>
  <si>
    <t>2001 T3</t>
  </si>
  <si>
    <t>2001 T4</t>
  </si>
  <si>
    <t>2002 T1</t>
  </si>
  <si>
    <t>2002 T2</t>
  </si>
  <si>
    <t>2002 T3</t>
  </si>
  <si>
    <t>2002 T4</t>
  </si>
  <si>
    <t>2003 T1</t>
  </si>
  <si>
    <t>2003 T2</t>
  </si>
  <si>
    <t>2003 T3</t>
  </si>
  <si>
    <t>2003 T4</t>
  </si>
  <si>
    <t>2004 T1</t>
  </si>
  <si>
    <t>2004 T2</t>
  </si>
  <si>
    <t>2004 T3</t>
  </si>
  <si>
    <t>2004 T4</t>
  </si>
  <si>
    <t>2005 T1</t>
  </si>
  <si>
    <t>2005 T2</t>
  </si>
  <si>
    <t>2005 T3</t>
  </si>
  <si>
    <t>2005 T4</t>
  </si>
  <si>
    <t>2006 T1</t>
  </si>
  <si>
    <t>2006 T2</t>
  </si>
  <si>
    <t>2006 T3</t>
  </si>
  <si>
    <t>2006 T4</t>
  </si>
  <si>
    <t>2007 T1</t>
  </si>
  <si>
    <t>2007 T2</t>
  </si>
  <si>
    <t>2007 T3</t>
  </si>
  <si>
    <t>2007 T4</t>
  </si>
  <si>
    <t>2008 T1</t>
  </si>
  <si>
    <t>2008 T2</t>
  </si>
  <si>
    <t>2008 T3</t>
  </si>
  <si>
    <t>2008 T4</t>
  </si>
  <si>
    <t>2009 T1</t>
  </si>
  <si>
    <t>2009 T2</t>
  </si>
  <si>
    <t>2009 T3</t>
  </si>
  <si>
    <t>2009 T4</t>
  </si>
  <si>
    <t>2010 T1</t>
  </si>
  <si>
    <t>2010 T2</t>
  </si>
  <si>
    <t>2010 T3</t>
  </si>
  <si>
    <t>2010 T4</t>
  </si>
  <si>
    <t>2011 T1</t>
  </si>
  <si>
    <t>2011 T2</t>
  </si>
  <si>
    <t>2011 T3</t>
  </si>
  <si>
    <t>2011 T4</t>
  </si>
  <si>
    <t>2012 T1</t>
  </si>
  <si>
    <t>2012 T2</t>
  </si>
  <si>
    <t>2012 T3</t>
  </si>
  <si>
    <t>2012 T4</t>
  </si>
  <si>
    <t>2013 T1</t>
  </si>
  <si>
    <t>2013 T2</t>
  </si>
  <si>
    <t>2013 T3</t>
  </si>
  <si>
    <t>2013 T4</t>
  </si>
  <si>
    <t>2014 T1</t>
  </si>
  <si>
    <t>2014 T2</t>
  </si>
  <si>
    <t>2014 T3</t>
  </si>
  <si>
    <t>2014 T4</t>
  </si>
  <si>
    <t>2015 T1</t>
  </si>
  <si>
    <t>2015 T2</t>
  </si>
  <si>
    <t>2015 T3</t>
  </si>
  <si>
    <t>2015 T4</t>
  </si>
  <si>
    <t>2016 T1</t>
  </si>
  <si>
    <t>2016 T2</t>
  </si>
  <si>
    <t>2016 T3</t>
  </si>
  <si>
    <t>2016 T4</t>
  </si>
  <si>
    <t>2017 T1</t>
  </si>
  <si>
    <t>2017 T2</t>
  </si>
  <si>
    <t>2017 T3</t>
  </si>
  <si>
    <t>2017 T4</t>
  </si>
  <si>
    <t>2018 T1</t>
  </si>
  <si>
    <t>2018 T2</t>
  </si>
  <si>
    <t>2018 T3</t>
  </si>
  <si>
    <t>2018 T4</t>
  </si>
  <si>
    <t>2019 T1</t>
  </si>
  <si>
    <t>2019 T2</t>
  </si>
  <si>
    <t>2019 T3</t>
  </si>
  <si>
    <t>2019 T4</t>
  </si>
  <si>
    <t>2020 T1</t>
  </si>
  <si>
    <t>2020 T2</t>
  </si>
  <si>
    <t>2020 T3</t>
  </si>
  <si>
    <t>2020 T4</t>
  </si>
  <si>
    <t>2021 T1</t>
  </si>
  <si>
    <t>2021 T2</t>
  </si>
  <si>
    <t>2021 T3</t>
  </si>
  <si>
    <t>2021 T4</t>
  </si>
  <si>
    <t>2022 T1</t>
  </si>
  <si>
    <t>2017 t4</t>
  </si>
  <si>
    <t>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</si>
</sst>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5" x14ac:knownFonts="1">
    <font>
      <sz val="11"/>
      <color indexed="64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indexed="64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E98C4"/>
        <bgColor indexed="64"/>
      </patternFill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10" fontId="0" fillId="0" borderId="0" xfId="1" applyNumberFormat="1" applyFont="1"/>
    <xf numFmtId="0" fontId="0" fillId="0" borderId="0" xfId="0"/>
    <xf numFmtId="0" fontId="0" fillId="0" borderId="0" xfId="0"/>
    <xf numFmtId="164" fontId="0" fillId="0" borderId="0" xfId="0" applyNumberFormat="1"/>
    <xf numFmtId="0" fontId="0" fillId="0" borderId="0" xfId="0"/>
    <xf numFmtId="0" fontId="2" fillId="3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/>
    <xf numFmtId="165" fontId="0" fillId="0" borderId="0" xfId="1" applyNumberFormat="1" applyFont="1"/>
    <xf numFmtId="0" fontId="0" fillId="5" borderId="0" xfId="0" applyFill="1"/>
    <xf numFmtId="2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CrescimentoAccum_4Trim!$B$33</c:f>
              <c:strCache>
                <c:ptCount val="1"/>
                <c:pt idx="0">
                  <c:v>PIB a preços de mercado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CrescimentoAccum_4Trim!$C$32:$DC$32</c:f>
              <c:strCache>
                <c:ptCount val="105"/>
                <c:pt idx="0">
                  <c:v>1996 T1</c:v>
                </c:pt>
                <c:pt idx="1">
                  <c:v>1996 T2</c:v>
                </c:pt>
                <c:pt idx="2">
                  <c:v>1996 T3</c:v>
                </c:pt>
                <c:pt idx="3">
                  <c:v>1996 T4</c:v>
                </c:pt>
                <c:pt idx="4">
                  <c:v>1997 T1</c:v>
                </c:pt>
                <c:pt idx="5">
                  <c:v>1997 T2</c:v>
                </c:pt>
                <c:pt idx="6">
                  <c:v>1997 T3</c:v>
                </c:pt>
                <c:pt idx="7">
                  <c:v>1997 T4</c:v>
                </c:pt>
                <c:pt idx="8">
                  <c:v>1998 T1</c:v>
                </c:pt>
                <c:pt idx="9">
                  <c:v>1998 T2</c:v>
                </c:pt>
                <c:pt idx="10">
                  <c:v>1998 T3</c:v>
                </c:pt>
                <c:pt idx="11">
                  <c:v>1998 T4</c:v>
                </c:pt>
                <c:pt idx="12">
                  <c:v>1999 T1</c:v>
                </c:pt>
                <c:pt idx="13">
                  <c:v>1999 T2</c:v>
                </c:pt>
                <c:pt idx="14">
                  <c:v>1999 T3</c:v>
                </c:pt>
                <c:pt idx="15">
                  <c:v>1999 T4</c:v>
                </c:pt>
                <c:pt idx="16">
                  <c:v>2000 T1</c:v>
                </c:pt>
                <c:pt idx="17">
                  <c:v>2000 T2</c:v>
                </c:pt>
                <c:pt idx="18">
                  <c:v>2000 T3</c:v>
                </c:pt>
                <c:pt idx="19">
                  <c:v>2000 T4</c:v>
                </c:pt>
                <c:pt idx="20">
                  <c:v>2001 T1</c:v>
                </c:pt>
                <c:pt idx="21">
                  <c:v>2001 T2</c:v>
                </c:pt>
                <c:pt idx="22">
                  <c:v>2001 T3</c:v>
                </c:pt>
                <c:pt idx="23">
                  <c:v>2001 T4</c:v>
                </c:pt>
                <c:pt idx="24">
                  <c:v>2002 T1</c:v>
                </c:pt>
                <c:pt idx="25">
                  <c:v>2002 T2</c:v>
                </c:pt>
                <c:pt idx="26">
                  <c:v>2002 T3</c:v>
                </c:pt>
                <c:pt idx="27">
                  <c:v>2002 T4</c:v>
                </c:pt>
                <c:pt idx="28">
                  <c:v>2003 T1</c:v>
                </c:pt>
                <c:pt idx="29">
                  <c:v>2003 T2</c:v>
                </c:pt>
                <c:pt idx="30">
                  <c:v>2003 T3</c:v>
                </c:pt>
                <c:pt idx="31">
                  <c:v>2003 T4</c:v>
                </c:pt>
                <c:pt idx="32">
                  <c:v>2004 T1</c:v>
                </c:pt>
                <c:pt idx="33">
                  <c:v>2004 T2</c:v>
                </c:pt>
                <c:pt idx="34">
                  <c:v>2004 T3</c:v>
                </c:pt>
                <c:pt idx="35">
                  <c:v>2004 T4</c:v>
                </c:pt>
                <c:pt idx="36">
                  <c:v>2005 T1</c:v>
                </c:pt>
                <c:pt idx="37">
                  <c:v>2005 T2</c:v>
                </c:pt>
                <c:pt idx="38">
                  <c:v>2005 T3</c:v>
                </c:pt>
                <c:pt idx="39">
                  <c:v>2005 T4</c:v>
                </c:pt>
                <c:pt idx="40">
                  <c:v>2006 T1</c:v>
                </c:pt>
                <c:pt idx="41">
                  <c:v>2006 T2</c:v>
                </c:pt>
                <c:pt idx="42">
                  <c:v>2006 T3</c:v>
                </c:pt>
                <c:pt idx="43">
                  <c:v>2006 T4</c:v>
                </c:pt>
                <c:pt idx="44">
                  <c:v>2007 T1</c:v>
                </c:pt>
                <c:pt idx="45">
                  <c:v>2007 T2</c:v>
                </c:pt>
                <c:pt idx="46">
                  <c:v>2007 T3</c:v>
                </c:pt>
                <c:pt idx="47">
                  <c:v>2007 T4</c:v>
                </c:pt>
                <c:pt idx="48">
                  <c:v>2008 T1</c:v>
                </c:pt>
                <c:pt idx="49">
                  <c:v>2008 T2</c:v>
                </c:pt>
                <c:pt idx="50">
                  <c:v>2008 T3</c:v>
                </c:pt>
                <c:pt idx="51">
                  <c:v>2008 T4</c:v>
                </c:pt>
                <c:pt idx="52">
                  <c:v>2009 T1</c:v>
                </c:pt>
                <c:pt idx="53">
                  <c:v>2009 T2</c:v>
                </c:pt>
                <c:pt idx="54">
                  <c:v>2009 T3</c:v>
                </c:pt>
                <c:pt idx="55">
                  <c:v>2009 T4</c:v>
                </c:pt>
                <c:pt idx="56">
                  <c:v>2010 T1</c:v>
                </c:pt>
                <c:pt idx="57">
                  <c:v>2010 T2</c:v>
                </c:pt>
                <c:pt idx="58">
                  <c:v>2010 T3</c:v>
                </c:pt>
                <c:pt idx="59">
                  <c:v>2010 T4</c:v>
                </c:pt>
                <c:pt idx="60">
                  <c:v>2011 T1</c:v>
                </c:pt>
                <c:pt idx="61">
                  <c:v>2011 T2</c:v>
                </c:pt>
                <c:pt idx="62">
                  <c:v>2011 T3</c:v>
                </c:pt>
                <c:pt idx="63">
                  <c:v>2011 T4</c:v>
                </c:pt>
                <c:pt idx="64">
                  <c:v>2012 T1</c:v>
                </c:pt>
                <c:pt idx="65">
                  <c:v>2012 T2</c:v>
                </c:pt>
                <c:pt idx="66">
                  <c:v>2012 T3</c:v>
                </c:pt>
                <c:pt idx="67">
                  <c:v>2012 T4</c:v>
                </c:pt>
                <c:pt idx="68">
                  <c:v>2013 T1</c:v>
                </c:pt>
                <c:pt idx="69">
                  <c:v>2013 T2</c:v>
                </c:pt>
                <c:pt idx="70">
                  <c:v>2013 T3</c:v>
                </c:pt>
                <c:pt idx="71">
                  <c:v>2013 T4</c:v>
                </c:pt>
                <c:pt idx="72">
                  <c:v>2014 T1</c:v>
                </c:pt>
                <c:pt idx="73">
                  <c:v>2014 T2</c:v>
                </c:pt>
                <c:pt idx="74">
                  <c:v>2014 T3</c:v>
                </c:pt>
                <c:pt idx="75">
                  <c:v>2014 T4</c:v>
                </c:pt>
                <c:pt idx="76">
                  <c:v>2015 T1</c:v>
                </c:pt>
                <c:pt idx="77">
                  <c:v>2015 T2</c:v>
                </c:pt>
                <c:pt idx="78">
                  <c:v>2015 T3</c:v>
                </c:pt>
                <c:pt idx="79">
                  <c:v>2015 T4</c:v>
                </c:pt>
                <c:pt idx="80">
                  <c:v>2016 T1</c:v>
                </c:pt>
                <c:pt idx="81">
                  <c:v>2016 T2</c:v>
                </c:pt>
                <c:pt idx="82">
                  <c:v>2016 T3</c:v>
                </c:pt>
                <c:pt idx="83">
                  <c:v>2016 T4</c:v>
                </c:pt>
                <c:pt idx="84">
                  <c:v>2017 T1</c:v>
                </c:pt>
                <c:pt idx="85">
                  <c:v>2017 T2</c:v>
                </c:pt>
                <c:pt idx="86">
                  <c:v>2017 T3</c:v>
                </c:pt>
                <c:pt idx="87">
                  <c:v>2017 T4</c:v>
                </c:pt>
                <c:pt idx="88">
                  <c:v>2018 T1</c:v>
                </c:pt>
                <c:pt idx="89">
                  <c:v>2018 T2</c:v>
                </c:pt>
                <c:pt idx="90">
                  <c:v>2018 T3</c:v>
                </c:pt>
                <c:pt idx="91">
                  <c:v>2018 T4</c:v>
                </c:pt>
                <c:pt idx="92">
                  <c:v>2019 T1</c:v>
                </c:pt>
                <c:pt idx="93">
                  <c:v>2019 T2</c:v>
                </c:pt>
                <c:pt idx="94">
                  <c:v>2019 T3</c:v>
                </c:pt>
                <c:pt idx="95">
                  <c:v>2019 T4</c:v>
                </c:pt>
                <c:pt idx="96">
                  <c:v>2020 T1</c:v>
                </c:pt>
                <c:pt idx="97">
                  <c:v>2020 T2</c:v>
                </c:pt>
                <c:pt idx="98">
                  <c:v>2020 T3</c:v>
                </c:pt>
                <c:pt idx="99">
                  <c:v>2020 T4</c:v>
                </c:pt>
                <c:pt idx="100">
                  <c:v>2021 T1</c:v>
                </c:pt>
                <c:pt idx="101">
                  <c:v>2021 T2</c:v>
                </c:pt>
                <c:pt idx="102">
                  <c:v>2021 T3</c:v>
                </c:pt>
                <c:pt idx="103">
                  <c:v>2021 T4</c:v>
                </c:pt>
                <c:pt idx="104">
                  <c:v>2022 T1</c:v>
                </c:pt>
              </c:strCache>
            </c:strRef>
          </c:cat>
          <c:val>
            <c:numRef>
              <c:f>CrescimentoAccum_4Trim!$C$33:$DC$33</c:f>
              <c:numCache>
                <c:formatCode>General</c:formatCode>
                <c:ptCount val="105"/>
                <c:pt idx="0">
                  <c:v>100</c:v>
                </c:pt>
                <c:pt idx="1">
                  <c:v>100.89999999999999</c:v>
                </c:pt>
                <c:pt idx="2">
                  <c:v>104.83509999999998</c:v>
                </c:pt>
                <c:pt idx="3">
                  <c:v>103.78674899999999</c:v>
                </c:pt>
                <c:pt idx="4">
                  <c:v>104.82461648999998</c:v>
                </c:pt>
                <c:pt idx="5">
                  <c:v>105.55838880542997</c:v>
                </c:pt>
                <c:pt idx="6">
                  <c:v>106.82508947109513</c:v>
                </c:pt>
                <c:pt idx="7">
                  <c:v>107.67969018686389</c:v>
                </c:pt>
                <c:pt idx="8">
                  <c:v>105.63377607331348</c:v>
                </c:pt>
                <c:pt idx="9">
                  <c:v>107.3239164904865</c:v>
                </c:pt>
                <c:pt idx="10">
                  <c:v>107.43124040697697</c:v>
                </c:pt>
                <c:pt idx="11">
                  <c:v>106.14206552209325</c:v>
                </c:pt>
                <c:pt idx="12">
                  <c:v>106.46049171865951</c:v>
                </c:pt>
                <c:pt idx="13">
                  <c:v>106.67341270209683</c:v>
                </c:pt>
                <c:pt idx="14">
                  <c:v>106.88675952750101</c:v>
                </c:pt>
                <c:pt idx="15">
                  <c:v>108.38317416088603</c:v>
                </c:pt>
                <c:pt idx="16">
                  <c:v>109.46700590249489</c:v>
                </c:pt>
                <c:pt idx="17">
                  <c:v>110.99954398512982</c:v>
                </c:pt>
                <c:pt idx="18">
                  <c:v>112.33153851295138</c:v>
                </c:pt>
                <c:pt idx="19">
                  <c:v>113.67951697510681</c:v>
                </c:pt>
                <c:pt idx="20">
                  <c:v>114.13423504300724</c:v>
                </c:pt>
                <c:pt idx="21">
                  <c:v>113.5635638677922</c:v>
                </c:pt>
                <c:pt idx="22">
                  <c:v>112.99574604845324</c:v>
                </c:pt>
                <c:pt idx="23">
                  <c:v>112.65675881030788</c:v>
                </c:pt>
                <c:pt idx="24">
                  <c:v>115.24786426294494</c:v>
                </c:pt>
                <c:pt idx="25">
                  <c:v>115.82410358425966</c:v>
                </c:pt>
                <c:pt idx="26">
                  <c:v>117.32981693085503</c:v>
                </c:pt>
                <c:pt idx="27">
                  <c:v>118.50311510016358</c:v>
                </c:pt>
                <c:pt idx="28">
                  <c:v>118.02910263976293</c:v>
                </c:pt>
                <c:pt idx="29">
                  <c:v>116.96684071600505</c:v>
                </c:pt>
                <c:pt idx="30">
                  <c:v>118.1365091231651</c:v>
                </c:pt>
                <c:pt idx="31">
                  <c:v>119.31787421439675</c:v>
                </c:pt>
                <c:pt idx="32">
                  <c:v>120.98832445339831</c:v>
                </c:pt>
                <c:pt idx="33">
                  <c:v>124.25500921364005</c:v>
                </c:pt>
                <c:pt idx="34">
                  <c:v>125.87032433341736</c:v>
                </c:pt>
                <c:pt idx="35">
                  <c:v>126.8772869280847</c:v>
                </c:pt>
                <c:pt idx="36">
                  <c:v>127.76542793658128</c:v>
                </c:pt>
                <c:pt idx="37">
                  <c:v>129.55414392769342</c:v>
                </c:pt>
                <c:pt idx="38">
                  <c:v>128.64726492019958</c:v>
                </c:pt>
                <c:pt idx="39">
                  <c:v>130.19103209924197</c:v>
                </c:pt>
                <c:pt idx="40">
                  <c:v>132.40427964492906</c:v>
                </c:pt>
                <c:pt idx="41">
                  <c:v>132.66908820421892</c:v>
                </c:pt>
                <c:pt idx="42">
                  <c:v>134.79179361548643</c:v>
                </c:pt>
                <c:pt idx="43">
                  <c:v>136.40929513887227</c:v>
                </c:pt>
                <c:pt idx="44">
                  <c:v>139.13748104164972</c:v>
                </c:pt>
                <c:pt idx="45">
                  <c:v>141.36368073831611</c:v>
                </c:pt>
                <c:pt idx="46">
                  <c:v>142.77731754569928</c:v>
                </c:pt>
                <c:pt idx="47">
                  <c:v>145.06175462643046</c:v>
                </c:pt>
                <c:pt idx="48">
                  <c:v>146.65743392732116</c:v>
                </c:pt>
                <c:pt idx="49">
                  <c:v>150.03055490764953</c:v>
                </c:pt>
                <c:pt idx="50">
                  <c:v>152.28101323126427</c:v>
                </c:pt>
                <c:pt idx="51">
                  <c:v>146.49433472847622</c:v>
                </c:pt>
                <c:pt idx="52">
                  <c:v>144.44341404227754</c:v>
                </c:pt>
                <c:pt idx="53">
                  <c:v>147.04339549503854</c:v>
                </c:pt>
                <c:pt idx="54">
                  <c:v>150.42539359142441</c:v>
                </c:pt>
                <c:pt idx="55">
                  <c:v>154.18602843121002</c:v>
                </c:pt>
                <c:pt idx="56">
                  <c:v>157.73230708512784</c:v>
                </c:pt>
                <c:pt idx="57">
                  <c:v>159.30963015597914</c:v>
                </c:pt>
                <c:pt idx="58">
                  <c:v>160.90272645753893</c:v>
                </c:pt>
                <c:pt idx="59">
                  <c:v>163.15536462794449</c:v>
                </c:pt>
                <c:pt idx="60">
                  <c:v>165.43953973273571</c:v>
                </c:pt>
                <c:pt idx="61">
                  <c:v>167.09393513006307</c:v>
                </c:pt>
                <c:pt idx="62">
                  <c:v>166.75974725980294</c:v>
                </c:pt>
                <c:pt idx="63">
                  <c:v>168.09382523788136</c:v>
                </c:pt>
                <c:pt idx="64">
                  <c:v>165.90860550978891</c:v>
                </c:pt>
                <c:pt idx="65">
                  <c:v>168.72905180345532</c:v>
                </c:pt>
                <c:pt idx="66">
                  <c:v>171.59744568411404</c:v>
                </c:pt>
                <c:pt idx="67">
                  <c:v>171.59744568411404</c:v>
                </c:pt>
                <c:pt idx="68">
                  <c:v>172.28383546685049</c:v>
                </c:pt>
                <c:pt idx="69">
                  <c:v>175.21266066978694</c:v>
                </c:pt>
                <c:pt idx="70">
                  <c:v>175.73829865179627</c:v>
                </c:pt>
                <c:pt idx="71">
                  <c:v>175.91403695044804</c:v>
                </c:pt>
                <c:pt idx="72">
                  <c:v>177.49726328300204</c:v>
                </c:pt>
                <c:pt idx="73">
                  <c:v>174.83480433375701</c:v>
                </c:pt>
                <c:pt idx="74">
                  <c:v>174.83480433375701</c:v>
                </c:pt>
                <c:pt idx="75">
                  <c:v>175.70897835542578</c:v>
                </c:pt>
                <c:pt idx="76">
                  <c:v>174.4790155069378</c:v>
                </c:pt>
                <c:pt idx="77">
                  <c:v>169.94256110375741</c:v>
                </c:pt>
                <c:pt idx="78">
                  <c:v>167.39342268720105</c:v>
                </c:pt>
                <c:pt idx="79">
                  <c:v>166.05427530570344</c:v>
                </c:pt>
                <c:pt idx="80">
                  <c:v>163.39740690081217</c:v>
                </c:pt>
                <c:pt idx="81">
                  <c:v>164.37779134221705</c:v>
                </c:pt>
                <c:pt idx="82">
                  <c:v>163.39152459416374</c:v>
                </c:pt>
                <c:pt idx="83">
                  <c:v>163.06474154497542</c:v>
                </c:pt>
                <c:pt idx="84">
                  <c:v>164.85845370197012</c:v>
                </c:pt>
                <c:pt idx="85">
                  <c:v>166.01246287788391</c:v>
                </c:pt>
                <c:pt idx="86">
                  <c:v>166.51050026651754</c:v>
                </c:pt>
                <c:pt idx="87">
                  <c:v>167.17654226758361</c:v>
                </c:pt>
                <c:pt idx="88">
                  <c:v>168.0124249789215</c:v>
                </c:pt>
                <c:pt idx="89">
                  <c:v>168.34844982887935</c:v>
                </c:pt>
                <c:pt idx="90">
                  <c:v>169.86358587733926</c:v>
                </c:pt>
                <c:pt idx="91">
                  <c:v>169.35399511970724</c:v>
                </c:pt>
                <c:pt idx="92">
                  <c:v>170.03141110018606</c:v>
                </c:pt>
                <c:pt idx="93">
                  <c:v>171.22163097788734</c:v>
                </c:pt>
                <c:pt idx="94">
                  <c:v>171.39285260886521</c:v>
                </c:pt>
                <c:pt idx="95">
                  <c:v>171.90703116669178</c:v>
                </c:pt>
                <c:pt idx="96">
                  <c:v>167.78126241869117</c:v>
                </c:pt>
                <c:pt idx="97">
                  <c:v>153.01651132584635</c:v>
                </c:pt>
                <c:pt idx="98">
                  <c:v>165.10481572058822</c:v>
                </c:pt>
                <c:pt idx="99">
                  <c:v>170.22306500792644</c:v>
                </c:pt>
                <c:pt idx="100">
                  <c:v>172.09551872301361</c:v>
                </c:pt>
                <c:pt idx="101">
                  <c:v>171.75132768556759</c:v>
                </c:pt>
                <c:pt idx="102">
                  <c:v>171.92307901325313</c:v>
                </c:pt>
                <c:pt idx="103">
                  <c:v>173.12654056634588</c:v>
                </c:pt>
                <c:pt idx="104">
                  <c:v>174.85780597200934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37-9C48-BF5D-9F1905CE2F6F}"/>
            </c:ext>
          </c:extLst>
        </c:ser>
        <c:ser>
          <c:idx val="1"/>
          <c:order val="1"/>
          <c:tx>
            <c:strRef>
              <c:f>CrescimentoAccum_4Trim!$B$34</c:f>
              <c:strCache>
                <c:ptCount val="1"/>
                <c:pt idx="0">
                  <c:v>Despesa de consumo das famílias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CrescimentoAccum_4Trim!$C$32:$DC$32</c:f>
              <c:strCache>
                <c:ptCount val="105"/>
                <c:pt idx="0">
                  <c:v>1996 T1</c:v>
                </c:pt>
                <c:pt idx="1">
                  <c:v>1996 T2</c:v>
                </c:pt>
                <c:pt idx="2">
                  <c:v>1996 T3</c:v>
                </c:pt>
                <c:pt idx="3">
                  <c:v>1996 T4</c:v>
                </c:pt>
                <c:pt idx="4">
                  <c:v>1997 T1</c:v>
                </c:pt>
                <c:pt idx="5">
                  <c:v>1997 T2</c:v>
                </c:pt>
                <c:pt idx="6">
                  <c:v>1997 T3</c:v>
                </c:pt>
                <c:pt idx="7">
                  <c:v>1997 T4</c:v>
                </c:pt>
                <c:pt idx="8">
                  <c:v>1998 T1</c:v>
                </c:pt>
                <c:pt idx="9">
                  <c:v>1998 T2</c:v>
                </c:pt>
                <c:pt idx="10">
                  <c:v>1998 T3</c:v>
                </c:pt>
                <c:pt idx="11">
                  <c:v>1998 T4</c:v>
                </c:pt>
                <c:pt idx="12">
                  <c:v>1999 T1</c:v>
                </c:pt>
                <c:pt idx="13">
                  <c:v>1999 T2</c:v>
                </c:pt>
                <c:pt idx="14">
                  <c:v>1999 T3</c:v>
                </c:pt>
                <c:pt idx="15">
                  <c:v>1999 T4</c:v>
                </c:pt>
                <c:pt idx="16">
                  <c:v>2000 T1</c:v>
                </c:pt>
                <c:pt idx="17">
                  <c:v>2000 T2</c:v>
                </c:pt>
                <c:pt idx="18">
                  <c:v>2000 T3</c:v>
                </c:pt>
                <c:pt idx="19">
                  <c:v>2000 T4</c:v>
                </c:pt>
                <c:pt idx="20">
                  <c:v>2001 T1</c:v>
                </c:pt>
                <c:pt idx="21">
                  <c:v>2001 T2</c:v>
                </c:pt>
                <c:pt idx="22">
                  <c:v>2001 T3</c:v>
                </c:pt>
                <c:pt idx="23">
                  <c:v>2001 T4</c:v>
                </c:pt>
                <c:pt idx="24">
                  <c:v>2002 T1</c:v>
                </c:pt>
                <c:pt idx="25">
                  <c:v>2002 T2</c:v>
                </c:pt>
                <c:pt idx="26">
                  <c:v>2002 T3</c:v>
                </c:pt>
                <c:pt idx="27">
                  <c:v>2002 T4</c:v>
                </c:pt>
                <c:pt idx="28">
                  <c:v>2003 T1</c:v>
                </c:pt>
                <c:pt idx="29">
                  <c:v>2003 T2</c:v>
                </c:pt>
                <c:pt idx="30">
                  <c:v>2003 T3</c:v>
                </c:pt>
                <c:pt idx="31">
                  <c:v>2003 T4</c:v>
                </c:pt>
                <c:pt idx="32">
                  <c:v>2004 T1</c:v>
                </c:pt>
                <c:pt idx="33">
                  <c:v>2004 T2</c:v>
                </c:pt>
                <c:pt idx="34">
                  <c:v>2004 T3</c:v>
                </c:pt>
                <c:pt idx="35">
                  <c:v>2004 T4</c:v>
                </c:pt>
                <c:pt idx="36">
                  <c:v>2005 T1</c:v>
                </c:pt>
                <c:pt idx="37">
                  <c:v>2005 T2</c:v>
                </c:pt>
                <c:pt idx="38">
                  <c:v>2005 T3</c:v>
                </c:pt>
                <c:pt idx="39">
                  <c:v>2005 T4</c:v>
                </c:pt>
                <c:pt idx="40">
                  <c:v>2006 T1</c:v>
                </c:pt>
                <c:pt idx="41">
                  <c:v>2006 T2</c:v>
                </c:pt>
                <c:pt idx="42">
                  <c:v>2006 T3</c:v>
                </c:pt>
                <c:pt idx="43">
                  <c:v>2006 T4</c:v>
                </c:pt>
                <c:pt idx="44">
                  <c:v>2007 T1</c:v>
                </c:pt>
                <c:pt idx="45">
                  <c:v>2007 T2</c:v>
                </c:pt>
                <c:pt idx="46">
                  <c:v>2007 T3</c:v>
                </c:pt>
                <c:pt idx="47">
                  <c:v>2007 T4</c:v>
                </c:pt>
                <c:pt idx="48">
                  <c:v>2008 T1</c:v>
                </c:pt>
                <c:pt idx="49">
                  <c:v>2008 T2</c:v>
                </c:pt>
                <c:pt idx="50">
                  <c:v>2008 T3</c:v>
                </c:pt>
                <c:pt idx="51">
                  <c:v>2008 T4</c:v>
                </c:pt>
                <c:pt idx="52">
                  <c:v>2009 T1</c:v>
                </c:pt>
                <c:pt idx="53">
                  <c:v>2009 T2</c:v>
                </c:pt>
                <c:pt idx="54">
                  <c:v>2009 T3</c:v>
                </c:pt>
                <c:pt idx="55">
                  <c:v>2009 T4</c:v>
                </c:pt>
                <c:pt idx="56">
                  <c:v>2010 T1</c:v>
                </c:pt>
                <c:pt idx="57">
                  <c:v>2010 T2</c:v>
                </c:pt>
                <c:pt idx="58">
                  <c:v>2010 T3</c:v>
                </c:pt>
                <c:pt idx="59">
                  <c:v>2010 T4</c:v>
                </c:pt>
                <c:pt idx="60">
                  <c:v>2011 T1</c:v>
                </c:pt>
                <c:pt idx="61">
                  <c:v>2011 T2</c:v>
                </c:pt>
                <c:pt idx="62">
                  <c:v>2011 T3</c:v>
                </c:pt>
                <c:pt idx="63">
                  <c:v>2011 T4</c:v>
                </c:pt>
                <c:pt idx="64">
                  <c:v>2012 T1</c:v>
                </c:pt>
                <c:pt idx="65">
                  <c:v>2012 T2</c:v>
                </c:pt>
                <c:pt idx="66">
                  <c:v>2012 T3</c:v>
                </c:pt>
                <c:pt idx="67">
                  <c:v>2012 T4</c:v>
                </c:pt>
                <c:pt idx="68">
                  <c:v>2013 T1</c:v>
                </c:pt>
                <c:pt idx="69">
                  <c:v>2013 T2</c:v>
                </c:pt>
                <c:pt idx="70">
                  <c:v>2013 T3</c:v>
                </c:pt>
                <c:pt idx="71">
                  <c:v>2013 T4</c:v>
                </c:pt>
                <c:pt idx="72">
                  <c:v>2014 T1</c:v>
                </c:pt>
                <c:pt idx="73">
                  <c:v>2014 T2</c:v>
                </c:pt>
                <c:pt idx="74">
                  <c:v>2014 T3</c:v>
                </c:pt>
                <c:pt idx="75">
                  <c:v>2014 T4</c:v>
                </c:pt>
                <c:pt idx="76">
                  <c:v>2015 T1</c:v>
                </c:pt>
                <c:pt idx="77">
                  <c:v>2015 T2</c:v>
                </c:pt>
                <c:pt idx="78">
                  <c:v>2015 T3</c:v>
                </c:pt>
                <c:pt idx="79">
                  <c:v>2015 T4</c:v>
                </c:pt>
                <c:pt idx="80">
                  <c:v>2016 T1</c:v>
                </c:pt>
                <c:pt idx="81">
                  <c:v>2016 T2</c:v>
                </c:pt>
                <c:pt idx="82">
                  <c:v>2016 T3</c:v>
                </c:pt>
                <c:pt idx="83">
                  <c:v>2016 T4</c:v>
                </c:pt>
                <c:pt idx="84">
                  <c:v>2017 T1</c:v>
                </c:pt>
                <c:pt idx="85">
                  <c:v>2017 T2</c:v>
                </c:pt>
                <c:pt idx="86">
                  <c:v>2017 T3</c:v>
                </c:pt>
                <c:pt idx="87">
                  <c:v>2017 T4</c:v>
                </c:pt>
                <c:pt idx="88">
                  <c:v>2018 T1</c:v>
                </c:pt>
                <c:pt idx="89">
                  <c:v>2018 T2</c:v>
                </c:pt>
                <c:pt idx="90">
                  <c:v>2018 T3</c:v>
                </c:pt>
                <c:pt idx="91">
                  <c:v>2018 T4</c:v>
                </c:pt>
                <c:pt idx="92">
                  <c:v>2019 T1</c:v>
                </c:pt>
                <c:pt idx="93">
                  <c:v>2019 T2</c:v>
                </c:pt>
                <c:pt idx="94">
                  <c:v>2019 T3</c:v>
                </c:pt>
                <c:pt idx="95">
                  <c:v>2019 T4</c:v>
                </c:pt>
                <c:pt idx="96">
                  <c:v>2020 T1</c:v>
                </c:pt>
                <c:pt idx="97">
                  <c:v>2020 T2</c:v>
                </c:pt>
                <c:pt idx="98">
                  <c:v>2020 T3</c:v>
                </c:pt>
                <c:pt idx="99">
                  <c:v>2020 T4</c:v>
                </c:pt>
                <c:pt idx="100">
                  <c:v>2021 T1</c:v>
                </c:pt>
                <c:pt idx="101">
                  <c:v>2021 T2</c:v>
                </c:pt>
                <c:pt idx="102">
                  <c:v>2021 T3</c:v>
                </c:pt>
                <c:pt idx="103">
                  <c:v>2021 T4</c:v>
                </c:pt>
                <c:pt idx="104">
                  <c:v>2022 T1</c:v>
                </c:pt>
              </c:strCache>
            </c:strRef>
          </c:cat>
          <c:val>
            <c:numRef>
              <c:f>CrescimentoAccum_4Trim!$C$34:$DC$34</c:f>
              <c:numCache>
                <c:formatCode>General</c:formatCode>
                <c:ptCount val="105"/>
                <c:pt idx="0">
                  <c:v>100</c:v>
                </c:pt>
                <c:pt idx="1">
                  <c:v>103</c:v>
                </c:pt>
                <c:pt idx="2">
                  <c:v>105.98699999999999</c:v>
                </c:pt>
                <c:pt idx="3">
                  <c:v>111.60431099999998</c:v>
                </c:pt>
                <c:pt idx="4">
                  <c:v>109.14901615799998</c:v>
                </c:pt>
                <c:pt idx="5">
                  <c:v>109.14901615799998</c:v>
                </c:pt>
                <c:pt idx="6">
                  <c:v>108.16667501257798</c:v>
                </c:pt>
                <c:pt idx="7">
                  <c:v>108.38300836260314</c:v>
                </c:pt>
                <c:pt idx="8">
                  <c:v>108.59977437932834</c:v>
                </c:pt>
                <c:pt idx="9">
                  <c:v>107.94817573305237</c:v>
                </c:pt>
                <c:pt idx="10">
                  <c:v>108.37996843598458</c:v>
                </c:pt>
                <c:pt idx="11">
                  <c:v>106.97102884631678</c:v>
                </c:pt>
                <c:pt idx="12">
                  <c:v>107.50588399054836</c:v>
                </c:pt>
                <c:pt idx="13">
                  <c:v>107.1833663385767</c:v>
                </c:pt>
                <c:pt idx="14">
                  <c:v>108.46956673463963</c:v>
                </c:pt>
                <c:pt idx="15">
                  <c:v>110.31354936912849</c:v>
                </c:pt>
                <c:pt idx="16">
                  <c:v>109.32072742480634</c:v>
                </c:pt>
                <c:pt idx="17">
                  <c:v>111.61646270072725</c:v>
                </c:pt>
                <c:pt idx="18">
                  <c:v>113.96040841744252</c:v>
                </c:pt>
                <c:pt idx="19">
                  <c:v>114.87209168478206</c:v>
                </c:pt>
                <c:pt idx="20">
                  <c:v>114.6423475014125</c:v>
                </c:pt>
                <c:pt idx="21">
                  <c:v>114.98627454391672</c:v>
                </c:pt>
                <c:pt idx="22">
                  <c:v>111.99663140577488</c:v>
                </c:pt>
                <c:pt idx="23">
                  <c:v>112.44461793139797</c:v>
                </c:pt>
                <c:pt idx="24">
                  <c:v>115.03084414382012</c:v>
                </c:pt>
                <c:pt idx="25">
                  <c:v>115.72102920868303</c:v>
                </c:pt>
                <c:pt idx="26">
                  <c:v>114.91098200422225</c:v>
                </c:pt>
                <c:pt idx="27">
                  <c:v>114.10660513019269</c:v>
                </c:pt>
                <c:pt idx="28">
                  <c:v>114.90535136610403</c:v>
                </c:pt>
                <c:pt idx="29">
                  <c:v>113.41158179834467</c:v>
                </c:pt>
                <c:pt idx="30">
                  <c:v>113.97863970733638</c:v>
                </c:pt>
                <c:pt idx="31">
                  <c:v>114.6625115455804</c:v>
                </c:pt>
                <c:pt idx="32">
                  <c:v>114.54784903403483</c:v>
                </c:pt>
                <c:pt idx="33">
                  <c:v>117.06790171278359</c:v>
                </c:pt>
                <c:pt idx="34">
                  <c:v>119.52632764875204</c:v>
                </c:pt>
                <c:pt idx="35">
                  <c:v>122.15590685702459</c:v>
                </c:pt>
                <c:pt idx="36">
                  <c:v>122.15590685702459</c:v>
                </c:pt>
                <c:pt idx="37">
                  <c:v>122.7666863913097</c:v>
                </c:pt>
                <c:pt idx="38">
                  <c:v>124.73095337357066</c:v>
                </c:pt>
                <c:pt idx="39">
                  <c:v>126.47718672080065</c:v>
                </c:pt>
                <c:pt idx="40">
                  <c:v>128.12139014817103</c:v>
                </c:pt>
                <c:pt idx="41">
                  <c:v>129.91508961024542</c:v>
                </c:pt>
                <c:pt idx="42">
                  <c:v>131.47407068556836</c:v>
                </c:pt>
                <c:pt idx="43">
                  <c:v>133.05175953379518</c:v>
                </c:pt>
                <c:pt idx="44">
                  <c:v>136.37805352214005</c:v>
                </c:pt>
                <c:pt idx="45">
                  <c:v>137.87821211088357</c:v>
                </c:pt>
                <c:pt idx="46">
                  <c:v>138.98123780777064</c:v>
                </c:pt>
                <c:pt idx="47">
                  <c:v>142.59474999077267</c:v>
                </c:pt>
                <c:pt idx="48">
                  <c:v>144.73367124063424</c:v>
                </c:pt>
                <c:pt idx="49">
                  <c:v>147.62834466544692</c:v>
                </c:pt>
                <c:pt idx="50">
                  <c:v>150.43328321409041</c:v>
                </c:pt>
                <c:pt idx="51">
                  <c:v>147.87591739945086</c:v>
                </c:pt>
                <c:pt idx="52">
                  <c:v>149.94618024304316</c:v>
                </c:pt>
                <c:pt idx="53">
                  <c:v>153.69483474911922</c:v>
                </c:pt>
                <c:pt idx="54">
                  <c:v>157.22981594834894</c:v>
                </c:pt>
                <c:pt idx="55">
                  <c:v>158.17319484403905</c:v>
                </c:pt>
                <c:pt idx="56">
                  <c:v>161.02031235123175</c:v>
                </c:pt>
                <c:pt idx="57">
                  <c:v>161.98643422533914</c:v>
                </c:pt>
                <c:pt idx="58">
                  <c:v>165.55013577829661</c:v>
                </c:pt>
                <c:pt idx="59">
                  <c:v>168.86113849386254</c:v>
                </c:pt>
                <c:pt idx="60">
                  <c:v>171.22519443277662</c:v>
                </c:pt>
                <c:pt idx="61">
                  <c:v>172.93744637710438</c:v>
                </c:pt>
                <c:pt idx="62">
                  <c:v>172.24569659159596</c:v>
                </c:pt>
                <c:pt idx="63">
                  <c:v>173.10692507455391</c:v>
                </c:pt>
                <c:pt idx="64">
                  <c:v>173.97245969992667</c:v>
                </c:pt>
                <c:pt idx="65">
                  <c:v>176.75601905512551</c:v>
                </c:pt>
                <c:pt idx="66">
                  <c:v>179.40735934095238</c:v>
                </c:pt>
                <c:pt idx="67">
                  <c:v>180.48380349699809</c:v>
                </c:pt>
                <c:pt idx="68">
                  <c:v>182.46912533546507</c:v>
                </c:pt>
                <c:pt idx="69">
                  <c:v>184.11134746348424</c:v>
                </c:pt>
                <c:pt idx="70">
                  <c:v>185.40012689572862</c:v>
                </c:pt>
                <c:pt idx="71">
                  <c:v>184.6585263881457</c:v>
                </c:pt>
                <c:pt idx="72">
                  <c:v>189.0903310214612</c:v>
                </c:pt>
                <c:pt idx="73">
                  <c:v>187.38851804226803</c:v>
                </c:pt>
                <c:pt idx="74">
                  <c:v>187.76329507835257</c:v>
                </c:pt>
                <c:pt idx="75">
                  <c:v>189.82869132421442</c:v>
                </c:pt>
                <c:pt idx="76">
                  <c:v>187.93040441097227</c:v>
                </c:pt>
                <c:pt idx="77">
                  <c:v>183.60800510951989</c:v>
                </c:pt>
                <c:pt idx="78">
                  <c:v>180.30306101754854</c:v>
                </c:pt>
                <c:pt idx="79">
                  <c:v>178.50003040737306</c:v>
                </c:pt>
                <c:pt idx="80">
                  <c:v>175.28702986004035</c:v>
                </c:pt>
                <c:pt idx="81">
                  <c:v>175.63760391976044</c:v>
                </c:pt>
                <c:pt idx="82">
                  <c:v>174.9350535040814</c:v>
                </c:pt>
                <c:pt idx="83">
                  <c:v>174.41024834356915</c:v>
                </c:pt>
                <c:pt idx="84">
                  <c:v>175.97994057866126</c:v>
                </c:pt>
                <c:pt idx="85">
                  <c:v>178.61963968734116</c:v>
                </c:pt>
                <c:pt idx="86">
                  <c:v>180.40583608421457</c:v>
                </c:pt>
                <c:pt idx="87">
                  <c:v>180.58624192029876</c:v>
                </c:pt>
                <c:pt idx="88">
                  <c:v>182.21151809758143</c:v>
                </c:pt>
                <c:pt idx="89">
                  <c:v>182.75815265187416</c:v>
                </c:pt>
                <c:pt idx="90">
                  <c:v>183.85470156778541</c:v>
                </c:pt>
                <c:pt idx="91">
                  <c:v>183.48699216464985</c:v>
                </c:pt>
                <c:pt idx="92">
                  <c:v>186.97324501577819</c:v>
                </c:pt>
                <c:pt idx="93">
                  <c:v>187.7211379958413</c:v>
                </c:pt>
                <c:pt idx="94">
                  <c:v>188.09658027183298</c:v>
                </c:pt>
                <c:pt idx="95">
                  <c:v>188.09658027183298</c:v>
                </c:pt>
                <c:pt idx="96">
                  <c:v>183.77035892558081</c:v>
                </c:pt>
                <c:pt idx="97">
                  <c:v>165.20955267409715</c:v>
                </c:pt>
                <c:pt idx="98">
                  <c:v>176.77422136128396</c:v>
                </c:pt>
                <c:pt idx="99">
                  <c:v>182.07744800212248</c:v>
                </c:pt>
                <c:pt idx="100">
                  <c:v>182.98783524213309</c:v>
                </c:pt>
                <c:pt idx="101">
                  <c:v>182.98783524213309</c:v>
                </c:pt>
                <c:pt idx="102">
                  <c:v>184.45173792407016</c:v>
                </c:pt>
                <c:pt idx="103">
                  <c:v>185.74290008953864</c:v>
                </c:pt>
                <c:pt idx="104">
                  <c:v>187.04310039016539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37-9C48-BF5D-9F1905CE2F6F}"/>
            </c:ext>
          </c:extLst>
        </c:ser>
        <c:ser>
          <c:idx val="2"/>
          <c:order val="2"/>
          <c:tx>
            <c:strRef>
              <c:f>CrescimentoAccum_4Trim!$B$35</c:f>
              <c:strCache>
                <c:ptCount val="1"/>
                <c:pt idx="0">
                  <c:v>Despesa de consumo da administração pública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CrescimentoAccum_4Trim!$C$32:$DC$32</c:f>
              <c:strCache>
                <c:ptCount val="105"/>
                <c:pt idx="0">
                  <c:v>1996 T1</c:v>
                </c:pt>
                <c:pt idx="1">
                  <c:v>1996 T2</c:v>
                </c:pt>
                <c:pt idx="2">
                  <c:v>1996 T3</c:v>
                </c:pt>
                <c:pt idx="3">
                  <c:v>1996 T4</c:v>
                </c:pt>
                <c:pt idx="4">
                  <c:v>1997 T1</c:v>
                </c:pt>
                <c:pt idx="5">
                  <c:v>1997 T2</c:v>
                </c:pt>
                <c:pt idx="6">
                  <c:v>1997 T3</c:v>
                </c:pt>
                <c:pt idx="7">
                  <c:v>1997 T4</c:v>
                </c:pt>
                <c:pt idx="8">
                  <c:v>1998 T1</c:v>
                </c:pt>
                <c:pt idx="9">
                  <c:v>1998 T2</c:v>
                </c:pt>
                <c:pt idx="10">
                  <c:v>1998 T3</c:v>
                </c:pt>
                <c:pt idx="11">
                  <c:v>1998 T4</c:v>
                </c:pt>
                <c:pt idx="12">
                  <c:v>1999 T1</c:v>
                </c:pt>
                <c:pt idx="13">
                  <c:v>1999 T2</c:v>
                </c:pt>
                <c:pt idx="14">
                  <c:v>1999 T3</c:v>
                </c:pt>
                <c:pt idx="15">
                  <c:v>1999 T4</c:v>
                </c:pt>
                <c:pt idx="16">
                  <c:v>2000 T1</c:v>
                </c:pt>
                <c:pt idx="17">
                  <c:v>2000 T2</c:v>
                </c:pt>
                <c:pt idx="18">
                  <c:v>2000 T3</c:v>
                </c:pt>
                <c:pt idx="19">
                  <c:v>2000 T4</c:v>
                </c:pt>
                <c:pt idx="20">
                  <c:v>2001 T1</c:v>
                </c:pt>
                <c:pt idx="21">
                  <c:v>2001 T2</c:v>
                </c:pt>
                <c:pt idx="22">
                  <c:v>2001 T3</c:v>
                </c:pt>
                <c:pt idx="23">
                  <c:v>2001 T4</c:v>
                </c:pt>
                <c:pt idx="24">
                  <c:v>2002 T1</c:v>
                </c:pt>
                <c:pt idx="25">
                  <c:v>2002 T2</c:v>
                </c:pt>
                <c:pt idx="26">
                  <c:v>2002 T3</c:v>
                </c:pt>
                <c:pt idx="27">
                  <c:v>2002 T4</c:v>
                </c:pt>
                <c:pt idx="28">
                  <c:v>2003 T1</c:v>
                </c:pt>
                <c:pt idx="29">
                  <c:v>2003 T2</c:v>
                </c:pt>
                <c:pt idx="30">
                  <c:v>2003 T3</c:v>
                </c:pt>
                <c:pt idx="31">
                  <c:v>2003 T4</c:v>
                </c:pt>
                <c:pt idx="32">
                  <c:v>2004 T1</c:v>
                </c:pt>
                <c:pt idx="33">
                  <c:v>2004 T2</c:v>
                </c:pt>
                <c:pt idx="34">
                  <c:v>2004 T3</c:v>
                </c:pt>
                <c:pt idx="35">
                  <c:v>2004 T4</c:v>
                </c:pt>
                <c:pt idx="36">
                  <c:v>2005 T1</c:v>
                </c:pt>
                <c:pt idx="37">
                  <c:v>2005 T2</c:v>
                </c:pt>
                <c:pt idx="38">
                  <c:v>2005 T3</c:v>
                </c:pt>
                <c:pt idx="39">
                  <c:v>2005 T4</c:v>
                </c:pt>
                <c:pt idx="40">
                  <c:v>2006 T1</c:v>
                </c:pt>
                <c:pt idx="41">
                  <c:v>2006 T2</c:v>
                </c:pt>
                <c:pt idx="42">
                  <c:v>2006 T3</c:v>
                </c:pt>
                <c:pt idx="43">
                  <c:v>2006 T4</c:v>
                </c:pt>
                <c:pt idx="44">
                  <c:v>2007 T1</c:v>
                </c:pt>
                <c:pt idx="45">
                  <c:v>2007 T2</c:v>
                </c:pt>
                <c:pt idx="46">
                  <c:v>2007 T3</c:v>
                </c:pt>
                <c:pt idx="47">
                  <c:v>2007 T4</c:v>
                </c:pt>
                <c:pt idx="48">
                  <c:v>2008 T1</c:v>
                </c:pt>
                <c:pt idx="49">
                  <c:v>2008 T2</c:v>
                </c:pt>
                <c:pt idx="50">
                  <c:v>2008 T3</c:v>
                </c:pt>
                <c:pt idx="51">
                  <c:v>2008 T4</c:v>
                </c:pt>
                <c:pt idx="52">
                  <c:v>2009 T1</c:v>
                </c:pt>
                <c:pt idx="53">
                  <c:v>2009 T2</c:v>
                </c:pt>
                <c:pt idx="54">
                  <c:v>2009 T3</c:v>
                </c:pt>
                <c:pt idx="55">
                  <c:v>2009 T4</c:v>
                </c:pt>
                <c:pt idx="56">
                  <c:v>2010 T1</c:v>
                </c:pt>
                <c:pt idx="57">
                  <c:v>2010 T2</c:v>
                </c:pt>
                <c:pt idx="58">
                  <c:v>2010 T3</c:v>
                </c:pt>
                <c:pt idx="59">
                  <c:v>2010 T4</c:v>
                </c:pt>
                <c:pt idx="60">
                  <c:v>2011 T1</c:v>
                </c:pt>
                <c:pt idx="61">
                  <c:v>2011 T2</c:v>
                </c:pt>
                <c:pt idx="62">
                  <c:v>2011 T3</c:v>
                </c:pt>
                <c:pt idx="63">
                  <c:v>2011 T4</c:v>
                </c:pt>
                <c:pt idx="64">
                  <c:v>2012 T1</c:v>
                </c:pt>
                <c:pt idx="65">
                  <c:v>2012 T2</c:v>
                </c:pt>
                <c:pt idx="66">
                  <c:v>2012 T3</c:v>
                </c:pt>
                <c:pt idx="67">
                  <c:v>2012 T4</c:v>
                </c:pt>
                <c:pt idx="68">
                  <c:v>2013 T1</c:v>
                </c:pt>
                <c:pt idx="69">
                  <c:v>2013 T2</c:v>
                </c:pt>
                <c:pt idx="70">
                  <c:v>2013 T3</c:v>
                </c:pt>
                <c:pt idx="71">
                  <c:v>2013 T4</c:v>
                </c:pt>
                <c:pt idx="72">
                  <c:v>2014 T1</c:v>
                </c:pt>
                <c:pt idx="73">
                  <c:v>2014 T2</c:v>
                </c:pt>
                <c:pt idx="74">
                  <c:v>2014 T3</c:v>
                </c:pt>
                <c:pt idx="75">
                  <c:v>2014 T4</c:v>
                </c:pt>
                <c:pt idx="76">
                  <c:v>2015 T1</c:v>
                </c:pt>
                <c:pt idx="77">
                  <c:v>2015 T2</c:v>
                </c:pt>
                <c:pt idx="78">
                  <c:v>2015 T3</c:v>
                </c:pt>
                <c:pt idx="79">
                  <c:v>2015 T4</c:v>
                </c:pt>
                <c:pt idx="80">
                  <c:v>2016 T1</c:v>
                </c:pt>
                <c:pt idx="81">
                  <c:v>2016 T2</c:v>
                </c:pt>
                <c:pt idx="82">
                  <c:v>2016 T3</c:v>
                </c:pt>
                <c:pt idx="83">
                  <c:v>2016 T4</c:v>
                </c:pt>
                <c:pt idx="84">
                  <c:v>2017 T1</c:v>
                </c:pt>
                <c:pt idx="85">
                  <c:v>2017 T2</c:v>
                </c:pt>
                <c:pt idx="86">
                  <c:v>2017 T3</c:v>
                </c:pt>
                <c:pt idx="87">
                  <c:v>2017 T4</c:v>
                </c:pt>
                <c:pt idx="88">
                  <c:v>2018 T1</c:v>
                </c:pt>
                <c:pt idx="89">
                  <c:v>2018 T2</c:v>
                </c:pt>
                <c:pt idx="90">
                  <c:v>2018 T3</c:v>
                </c:pt>
                <c:pt idx="91">
                  <c:v>2018 T4</c:v>
                </c:pt>
                <c:pt idx="92">
                  <c:v>2019 T1</c:v>
                </c:pt>
                <c:pt idx="93">
                  <c:v>2019 T2</c:v>
                </c:pt>
                <c:pt idx="94">
                  <c:v>2019 T3</c:v>
                </c:pt>
                <c:pt idx="95">
                  <c:v>2019 T4</c:v>
                </c:pt>
                <c:pt idx="96">
                  <c:v>2020 T1</c:v>
                </c:pt>
                <c:pt idx="97">
                  <c:v>2020 T2</c:v>
                </c:pt>
                <c:pt idx="98">
                  <c:v>2020 T3</c:v>
                </c:pt>
                <c:pt idx="99">
                  <c:v>2020 T4</c:v>
                </c:pt>
                <c:pt idx="100">
                  <c:v>2021 T1</c:v>
                </c:pt>
                <c:pt idx="101">
                  <c:v>2021 T2</c:v>
                </c:pt>
                <c:pt idx="102">
                  <c:v>2021 T3</c:v>
                </c:pt>
                <c:pt idx="103">
                  <c:v>2021 T4</c:v>
                </c:pt>
                <c:pt idx="104">
                  <c:v>2022 T1</c:v>
                </c:pt>
              </c:strCache>
            </c:strRef>
          </c:cat>
          <c:val>
            <c:numRef>
              <c:f>CrescimentoAccum_4Trim!$C$35:$DC$35</c:f>
              <c:numCache>
                <c:formatCode>General</c:formatCode>
                <c:ptCount val="105"/>
                <c:pt idx="0">
                  <c:v>100</c:v>
                </c:pt>
                <c:pt idx="1">
                  <c:v>101.6</c:v>
                </c:pt>
                <c:pt idx="2">
                  <c:v>105.15599999999999</c:v>
                </c:pt>
                <c:pt idx="3">
                  <c:v>89.277443999999988</c:v>
                </c:pt>
                <c:pt idx="4">
                  <c:v>101.15134405199998</c:v>
                </c:pt>
                <c:pt idx="5">
                  <c:v>100.74673867579199</c:v>
                </c:pt>
                <c:pt idx="6">
                  <c:v>99.134790856979322</c:v>
                </c:pt>
                <c:pt idx="7">
                  <c:v>99.729599602121198</c:v>
                </c:pt>
                <c:pt idx="8">
                  <c:v>102.22283959217422</c:v>
                </c:pt>
                <c:pt idx="9">
                  <c:v>102.93839946931944</c:v>
                </c:pt>
                <c:pt idx="10">
                  <c:v>104.68835226029786</c:v>
                </c:pt>
                <c:pt idx="11">
                  <c:v>103.85084544221547</c:v>
                </c:pt>
                <c:pt idx="12">
                  <c:v>102.81233698779332</c:v>
                </c:pt>
                <c:pt idx="13">
                  <c:v>103.94327269465903</c:v>
                </c:pt>
                <c:pt idx="14">
                  <c:v>106.12608142124687</c:v>
                </c:pt>
                <c:pt idx="15">
                  <c:v>108.03635088682931</c:v>
                </c:pt>
                <c:pt idx="16">
                  <c:v>106.30776927264004</c:v>
                </c:pt>
                <c:pt idx="17">
                  <c:v>105.35099934918628</c:v>
                </c:pt>
                <c:pt idx="18">
                  <c:v>103.98143635764686</c:v>
                </c:pt>
                <c:pt idx="19">
                  <c:v>105.02125072122332</c:v>
                </c:pt>
                <c:pt idx="20">
                  <c:v>107.43673948781145</c:v>
                </c:pt>
                <c:pt idx="21">
                  <c:v>107.65161296678707</c:v>
                </c:pt>
                <c:pt idx="22">
                  <c:v>107.65161296678707</c:v>
                </c:pt>
                <c:pt idx="23">
                  <c:v>108.83578070942171</c:v>
                </c:pt>
                <c:pt idx="24">
                  <c:v>111.88318256928552</c:v>
                </c:pt>
                <c:pt idx="25">
                  <c:v>111.88318256928552</c:v>
                </c:pt>
                <c:pt idx="26">
                  <c:v>112.1069489344241</c:v>
                </c:pt>
                <c:pt idx="27">
                  <c:v>111.99484198548967</c:v>
                </c:pt>
                <c:pt idx="28">
                  <c:v>111.09888324960575</c:v>
                </c:pt>
                <c:pt idx="29">
                  <c:v>112.20987208210181</c:v>
                </c:pt>
                <c:pt idx="30">
                  <c:v>114.45406952374385</c:v>
                </c:pt>
                <c:pt idx="31">
                  <c:v>117.4298753313612</c:v>
                </c:pt>
                <c:pt idx="32">
                  <c:v>115.19870770006534</c:v>
                </c:pt>
                <c:pt idx="33">
                  <c:v>119.34586117726769</c:v>
                </c:pt>
                <c:pt idx="34">
                  <c:v>119.22651531609043</c:v>
                </c:pt>
                <c:pt idx="35">
                  <c:v>118.74960925482607</c:v>
                </c:pt>
                <c:pt idx="36">
                  <c:v>119.46210691035503</c:v>
                </c:pt>
                <c:pt idx="37">
                  <c:v>120.0594174449068</c:v>
                </c:pt>
                <c:pt idx="38">
                  <c:v>121.26001161935586</c:v>
                </c:pt>
                <c:pt idx="39">
                  <c:v>121.26001161935586</c:v>
                </c:pt>
                <c:pt idx="40">
                  <c:v>122.95765178202684</c:v>
                </c:pt>
                <c:pt idx="41">
                  <c:v>122.95765178202684</c:v>
                </c:pt>
                <c:pt idx="42">
                  <c:v>124.43314360341117</c:v>
                </c:pt>
                <c:pt idx="43">
                  <c:v>129.03716991673738</c:v>
                </c:pt>
                <c:pt idx="44">
                  <c:v>128.13390972732023</c:v>
                </c:pt>
                <c:pt idx="45">
                  <c:v>131.20912356077591</c:v>
                </c:pt>
                <c:pt idx="46">
                  <c:v>130.55307794297204</c:v>
                </c:pt>
                <c:pt idx="47">
                  <c:v>129.90031255325718</c:v>
                </c:pt>
                <c:pt idx="48">
                  <c:v>131.97871755410929</c:v>
                </c:pt>
                <c:pt idx="49">
                  <c:v>131.84673883655518</c:v>
                </c:pt>
                <c:pt idx="50">
                  <c:v>135.67029426281528</c:v>
                </c:pt>
                <c:pt idx="51">
                  <c:v>131.05750425787954</c:v>
                </c:pt>
                <c:pt idx="52">
                  <c:v>136.16874692393682</c:v>
                </c:pt>
                <c:pt idx="53">
                  <c:v>134.53472196084957</c:v>
                </c:pt>
                <c:pt idx="54">
                  <c:v>136.01460390241888</c:v>
                </c:pt>
                <c:pt idx="55">
                  <c:v>139.27895439607693</c:v>
                </c:pt>
                <c:pt idx="56">
                  <c:v>140.39318603124553</c:v>
                </c:pt>
                <c:pt idx="57">
                  <c:v>141.23554514743302</c:v>
                </c:pt>
                <c:pt idx="58">
                  <c:v>142.64790059890734</c:v>
                </c:pt>
                <c:pt idx="59">
                  <c:v>143.21849220130298</c:v>
                </c:pt>
                <c:pt idx="60">
                  <c:v>144.3642401389134</c:v>
                </c:pt>
                <c:pt idx="61">
                  <c:v>145.80788254030253</c:v>
                </c:pt>
                <c:pt idx="62">
                  <c:v>145.22465101014132</c:v>
                </c:pt>
                <c:pt idx="63">
                  <c:v>144.93420170812104</c:v>
                </c:pt>
                <c:pt idx="64">
                  <c:v>147.83288574228345</c:v>
                </c:pt>
                <c:pt idx="65">
                  <c:v>148.71988305673716</c:v>
                </c:pt>
                <c:pt idx="66">
                  <c:v>147.97628364145348</c:v>
                </c:pt>
                <c:pt idx="67">
                  <c:v>149.30807019422653</c:v>
                </c:pt>
                <c:pt idx="68">
                  <c:v>148.11360563267272</c:v>
                </c:pt>
                <c:pt idx="69">
                  <c:v>150.48342332279549</c:v>
                </c:pt>
                <c:pt idx="70">
                  <c:v>151.53680728605505</c:v>
                </c:pt>
                <c:pt idx="71">
                  <c:v>153.0521753589156</c:v>
                </c:pt>
                <c:pt idx="72">
                  <c:v>151.21554925460862</c:v>
                </c:pt>
                <c:pt idx="73">
                  <c:v>152.12284255013628</c:v>
                </c:pt>
                <c:pt idx="74">
                  <c:v>152.73133392033682</c:v>
                </c:pt>
                <c:pt idx="75">
                  <c:v>151.50948324897413</c:v>
                </c:pt>
                <c:pt idx="76">
                  <c:v>150.90344531597825</c:v>
                </c:pt>
                <c:pt idx="77">
                  <c:v>149.69621775345041</c:v>
                </c:pt>
                <c:pt idx="78">
                  <c:v>149.9956101889573</c:v>
                </c:pt>
                <c:pt idx="79">
                  <c:v>148.64564969725669</c:v>
                </c:pt>
                <c:pt idx="80">
                  <c:v>150.87533444271551</c:v>
                </c:pt>
                <c:pt idx="81">
                  <c:v>150.42270843938738</c:v>
                </c:pt>
                <c:pt idx="82">
                  <c:v>149.82101760562983</c:v>
                </c:pt>
                <c:pt idx="83">
                  <c:v>149.37155455281294</c:v>
                </c:pt>
                <c:pt idx="84">
                  <c:v>148.47532522549605</c:v>
                </c:pt>
                <c:pt idx="85">
                  <c:v>148.77227587594703</c:v>
                </c:pt>
                <c:pt idx="86">
                  <c:v>148.62350360007107</c:v>
                </c:pt>
                <c:pt idx="87">
                  <c:v>150.1097386360718</c:v>
                </c:pt>
                <c:pt idx="88">
                  <c:v>149.95962889743572</c:v>
                </c:pt>
                <c:pt idx="89">
                  <c:v>150.40950778412801</c:v>
                </c:pt>
                <c:pt idx="90">
                  <c:v>151.16155532304865</c:v>
                </c:pt>
                <c:pt idx="91">
                  <c:v>149.04529354852596</c:v>
                </c:pt>
                <c:pt idx="92">
                  <c:v>149.64147472272006</c:v>
                </c:pt>
                <c:pt idx="93">
                  <c:v>149.79111619744276</c:v>
                </c:pt>
                <c:pt idx="94">
                  <c:v>149.49153396504786</c:v>
                </c:pt>
                <c:pt idx="95">
                  <c:v>148.74407629522261</c:v>
                </c:pt>
                <c:pt idx="96">
                  <c:v>148.89282037151781</c:v>
                </c:pt>
                <c:pt idx="97">
                  <c:v>136.98139474179641</c:v>
                </c:pt>
                <c:pt idx="98">
                  <c:v>141.6387621630175</c:v>
                </c:pt>
                <c:pt idx="99">
                  <c:v>143.76334359546274</c:v>
                </c:pt>
                <c:pt idx="100">
                  <c:v>143.33205356467636</c:v>
                </c:pt>
                <c:pt idx="101">
                  <c:v>144.90870615388778</c:v>
                </c:pt>
                <c:pt idx="102">
                  <c:v>146.50270192158052</c:v>
                </c:pt>
                <c:pt idx="103">
                  <c:v>147.82122623887474</c:v>
                </c:pt>
                <c:pt idx="104">
                  <c:v>147.96904746511359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37-9C48-BF5D-9F1905CE2F6F}"/>
            </c:ext>
          </c:extLst>
        </c:ser>
        <c:ser>
          <c:idx val="3"/>
          <c:order val="3"/>
          <c:tx>
            <c:strRef>
              <c:f>CrescimentoAccum_4Trim!$B$36</c:f>
              <c:strCache>
                <c:ptCount val="1"/>
                <c:pt idx="0">
                  <c:v>Formação bruta de capital fixo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CrescimentoAccum_4Trim!$C$32:$DC$32</c:f>
              <c:strCache>
                <c:ptCount val="105"/>
                <c:pt idx="0">
                  <c:v>1996 T1</c:v>
                </c:pt>
                <c:pt idx="1">
                  <c:v>1996 T2</c:v>
                </c:pt>
                <c:pt idx="2">
                  <c:v>1996 T3</c:v>
                </c:pt>
                <c:pt idx="3">
                  <c:v>1996 T4</c:v>
                </c:pt>
                <c:pt idx="4">
                  <c:v>1997 T1</c:v>
                </c:pt>
                <c:pt idx="5">
                  <c:v>1997 T2</c:v>
                </c:pt>
                <c:pt idx="6">
                  <c:v>1997 T3</c:v>
                </c:pt>
                <c:pt idx="7">
                  <c:v>1997 T4</c:v>
                </c:pt>
                <c:pt idx="8">
                  <c:v>1998 T1</c:v>
                </c:pt>
                <c:pt idx="9">
                  <c:v>1998 T2</c:v>
                </c:pt>
                <c:pt idx="10">
                  <c:v>1998 T3</c:v>
                </c:pt>
                <c:pt idx="11">
                  <c:v>1998 T4</c:v>
                </c:pt>
                <c:pt idx="12">
                  <c:v>1999 T1</c:v>
                </c:pt>
                <c:pt idx="13">
                  <c:v>1999 T2</c:v>
                </c:pt>
                <c:pt idx="14">
                  <c:v>1999 T3</c:v>
                </c:pt>
                <c:pt idx="15">
                  <c:v>1999 T4</c:v>
                </c:pt>
                <c:pt idx="16">
                  <c:v>2000 T1</c:v>
                </c:pt>
                <c:pt idx="17">
                  <c:v>2000 T2</c:v>
                </c:pt>
                <c:pt idx="18">
                  <c:v>2000 T3</c:v>
                </c:pt>
                <c:pt idx="19">
                  <c:v>2000 T4</c:v>
                </c:pt>
                <c:pt idx="20">
                  <c:v>2001 T1</c:v>
                </c:pt>
                <c:pt idx="21">
                  <c:v>2001 T2</c:v>
                </c:pt>
                <c:pt idx="22">
                  <c:v>2001 T3</c:v>
                </c:pt>
                <c:pt idx="23">
                  <c:v>2001 T4</c:v>
                </c:pt>
                <c:pt idx="24">
                  <c:v>2002 T1</c:v>
                </c:pt>
                <c:pt idx="25">
                  <c:v>2002 T2</c:v>
                </c:pt>
                <c:pt idx="26">
                  <c:v>2002 T3</c:v>
                </c:pt>
                <c:pt idx="27">
                  <c:v>2002 T4</c:v>
                </c:pt>
                <c:pt idx="28">
                  <c:v>2003 T1</c:v>
                </c:pt>
                <c:pt idx="29">
                  <c:v>2003 T2</c:v>
                </c:pt>
                <c:pt idx="30">
                  <c:v>2003 T3</c:v>
                </c:pt>
                <c:pt idx="31">
                  <c:v>2003 T4</c:v>
                </c:pt>
                <c:pt idx="32">
                  <c:v>2004 T1</c:v>
                </c:pt>
                <c:pt idx="33">
                  <c:v>2004 T2</c:v>
                </c:pt>
                <c:pt idx="34">
                  <c:v>2004 T3</c:v>
                </c:pt>
                <c:pt idx="35">
                  <c:v>2004 T4</c:v>
                </c:pt>
                <c:pt idx="36">
                  <c:v>2005 T1</c:v>
                </c:pt>
                <c:pt idx="37">
                  <c:v>2005 T2</c:v>
                </c:pt>
                <c:pt idx="38">
                  <c:v>2005 T3</c:v>
                </c:pt>
                <c:pt idx="39">
                  <c:v>2005 T4</c:v>
                </c:pt>
                <c:pt idx="40">
                  <c:v>2006 T1</c:v>
                </c:pt>
                <c:pt idx="41">
                  <c:v>2006 T2</c:v>
                </c:pt>
                <c:pt idx="42">
                  <c:v>2006 T3</c:v>
                </c:pt>
                <c:pt idx="43">
                  <c:v>2006 T4</c:v>
                </c:pt>
                <c:pt idx="44">
                  <c:v>2007 T1</c:v>
                </c:pt>
                <c:pt idx="45">
                  <c:v>2007 T2</c:v>
                </c:pt>
                <c:pt idx="46">
                  <c:v>2007 T3</c:v>
                </c:pt>
                <c:pt idx="47">
                  <c:v>2007 T4</c:v>
                </c:pt>
                <c:pt idx="48">
                  <c:v>2008 T1</c:v>
                </c:pt>
                <c:pt idx="49">
                  <c:v>2008 T2</c:v>
                </c:pt>
                <c:pt idx="50">
                  <c:v>2008 T3</c:v>
                </c:pt>
                <c:pt idx="51">
                  <c:v>2008 T4</c:v>
                </c:pt>
                <c:pt idx="52">
                  <c:v>2009 T1</c:v>
                </c:pt>
                <c:pt idx="53">
                  <c:v>2009 T2</c:v>
                </c:pt>
                <c:pt idx="54">
                  <c:v>2009 T3</c:v>
                </c:pt>
                <c:pt idx="55">
                  <c:v>2009 T4</c:v>
                </c:pt>
                <c:pt idx="56">
                  <c:v>2010 T1</c:v>
                </c:pt>
                <c:pt idx="57">
                  <c:v>2010 T2</c:v>
                </c:pt>
                <c:pt idx="58">
                  <c:v>2010 T3</c:v>
                </c:pt>
                <c:pt idx="59">
                  <c:v>2010 T4</c:v>
                </c:pt>
                <c:pt idx="60">
                  <c:v>2011 T1</c:v>
                </c:pt>
                <c:pt idx="61">
                  <c:v>2011 T2</c:v>
                </c:pt>
                <c:pt idx="62">
                  <c:v>2011 T3</c:v>
                </c:pt>
                <c:pt idx="63">
                  <c:v>2011 T4</c:v>
                </c:pt>
                <c:pt idx="64">
                  <c:v>2012 T1</c:v>
                </c:pt>
                <c:pt idx="65">
                  <c:v>2012 T2</c:v>
                </c:pt>
                <c:pt idx="66">
                  <c:v>2012 T3</c:v>
                </c:pt>
                <c:pt idx="67">
                  <c:v>2012 T4</c:v>
                </c:pt>
                <c:pt idx="68">
                  <c:v>2013 T1</c:v>
                </c:pt>
                <c:pt idx="69">
                  <c:v>2013 T2</c:v>
                </c:pt>
                <c:pt idx="70">
                  <c:v>2013 T3</c:v>
                </c:pt>
                <c:pt idx="71">
                  <c:v>2013 T4</c:v>
                </c:pt>
                <c:pt idx="72">
                  <c:v>2014 T1</c:v>
                </c:pt>
                <c:pt idx="73">
                  <c:v>2014 T2</c:v>
                </c:pt>
                <c:pt idx="74">
                  <c:v>2014 T3</c:v>
                </c:pt>
                <c:pt idx="75">
                  <c:v>2014 T4</c:v>
                </c:pt>
                <c:pt idx="76">
                  <c:v>2015 T1</c:v>
                </c:pt>
                <c:pt idx="77">
                  <c:v>2015 T2</c:v>
                </c:pt>
                <c:pt idx="78">
                  <c:v>2015 T3</c:v>
                </c:pt>
                <c:pt idx="79">
                  <c:v>2015 T4</c:v>
                </c:pt>
                <c:pt idx="80">
                  <c:v>2016 T1</c:v>
                </c:pt>
                <c:pt idx="81">
                  <c:v>2016 T2</c:v>
                </c:pt>
                <c:pt idx="82">
                  <c:v>2016 T3</c:v>
                </c:pt>
                <c:pt idx="83">
                  <c:v>2016 T4</c:v>
                </c:pt>
                <c:pt idx="84">
                  <c:v>2017 T1</c:v>
                </c:pt>
                <c:pt idx="85">
                  <c:v>2017 T2</c:v>
                </c:pt>
                <c:pt idx="86">
                  <c:v>2017 T3</c:v>
                </c:pt>
                <c:pt idx="87">
                  <c:v>2017 T4</c:v>
                </c:pt>
                <c:pt idx="88">
                  <c:v>2018 T1</c:v>
                </c:pt>
                <c:pt idx="89">
                  <c:v>2018 T2</c:v>
                </c:pt>
                <c:pt idx="90">
                  <c:v>2018 T3</c:v>
                </c:pt>
                <c:pt idx="91">
                  <c:v>2018 T4</c:v>
                </c:pt>
                <c:pt idx="92">
                  <c:v>2019 T1</c:v>
                </c:pt>
                <c:pt idx="93">
                  <c:v>2019 T2</c:v>
                </c:pt>
                <c:pt idx="94">
                  <c:v>2019 T3</c:v>
                </c:pt>
                <c:pt idx="95">
                  <c:v>2019 T4</c:v>
                </c:pt>
                <c:pt idx="96">
                  <c:v>2020 T1</c:v>
                </c:pt>
                <c:pt idx="97">
                  <c:v>2020 T2</c:v>
                </c:pt>
                <c:pt idx="98">
                  <c:v>2020 T3</c:v>
                </c:pt>
                <c:pt idx="99">
                  <c:v>2020 T4</c:v>
                </c:pt>
                <c:pt idx="100">
                  <c:v>2021 T1</c:v>
                </c:pt>
                <c:pt idx="101">
                  <c:v>2021 T2</c:v>
                </c:pt>
                <c:pt idx="102">
                  <c:v>2021 T3</c:v>
                </c:pt>
                <c:pt idx="103">
                  <c:v>2021 T4</c:v>
                </c:pt>
                <c:pt idx="104">
                  <c:v>2022 T1</c:v>
                </c:pt>
              </c:strCache>
            </c:strRef>
          </c:cat>
          <c:val>
            <c:numRef>
              <c:f>CrescimentoAccum_4Trim!$C$36:$DC$36</c:f>
              <c:numCache>
                <c:formatCode>General</c:formatCode>
                <c:ptCount val="105"/>
                <c:pt idx="0">
                  <c:v>100</c:v>
                </c:pt>
                <c:pt idx="1">
                  <c:v>102.4</c:v>
                </c:pt>
                <c:pt idx="2">
                  <c:v>105.98399999999999</c:v>
                </c:pt>
                <c:pt idx="3">
                  <c:v>110.435328</c:v>
                </c:pt>
                <c:pt idx="4">
                  <c:v>112.09185791999998</c:v>
                </c:pt>
                <c:pt idx="5">
                  <c:v>112.31604163583998</c:v>
                </c:pt>
                <c:pt idx="6">
                  <c:v>115.12394267673596</c:v>
                </c:pt>
                <c:pt idx="7">
                  <c:v>114.31807507799881</c:v>
                </c:pt>
                <c:pt idx="8">
                  <c:v>114.4323931530768</c:v>
                </c:pt>
                <c:pt idx="9">
                  <c:v>116.14887905037294</c:v>
                </c:pt>
                <c:pt idx="10">
                  <c:v>113.94205034841585</c:v>
                </c:pt>
                <c:pt idx="11">
                  <c:v>108.70071603238871</c:v>
                </c:pt>
                <c:pt idx="12">
                  <c:v>105.22229311935227</c:v>
                </c:pt>
                <c:pt idx="13">
                  <c:v>103.53873642944264</c:v>
                </c:pt>
                <c:pt idx="14">
                  <c:v>101.15734549156545</c:v>
                </c:pt>
                <c:pt idx="15">
                  <c:v>103.07933505590519</c:v>
                </c:pt>
                <c:pt idx="16">
                  <c:v>103.59473173118471</c:v>
                </c:pt>
                <c:pt idx="17">
                  <c:v>108.87806304947512</c:v>
                </c:pt>
                <c:pt idx="18">
                  <c:v>108.22479467117826</c:v>
                </c:pt>
                <c:pt idx="19">
                  <c:v>111.90443768999832</c:v>
                </c:pt>
                <c:pt idx="20">
                  <c:v>113.69490869303829</c:v>
                </c:pt>
                <c:pt idx="21">
                  <c:v>111.76209524525663</c:v>
                </c:pt>
                <c:pt idx="22">
                  <c:v>109.52685334035149</c:v>
                </c:pt>
                <c:pt idx="23">
                  <c:v>103.1742958466111</c:v>
                </c:pt>
                <c:pt idx="24">
                  <c:v>105.54730465108315</c:v>
                </c:pt>
                <c:pt idx="25">
                  <c:v>106.39168308829181</c:v>
                </c:pt>
                <c:pt idx="26">
                  <c:v>108.73230011623424</c:v>
                </c:pt>
                <c:pt idx="27">
                  <c:v>110.68948151832646</c:v>
                </c:pt>
                <c:pt idx="28">
                  <c:v>107.59017603581331</c:v>
                </c:pt>
                <c:pt idx="29">
                  <c:v>100.59681459348546</c:v>
                </c:pt>
                <c:pt idx="30">
                  <c:v>100.89860503726591</c:v>
                </c:pt>
                <c:pt idx="31">
                  <c:v>105.0354478437938</c:v>
                </c:pt>
                <c:pt idx="32">
                  <c:v>108.71168851832658</c:v>
                </c:pt>
                <c:pt idx="33">
                  <c:v>112.73402099350466</c:v>
                </c:pt>
                <c:pt idx="34">
                  <c:v>114.87596739238124</c:v>
                </c:pt>
                <c:pt idx="35">
                  <c:v>112.57844804453362</c:v>
                </c:pt>
                <c:pt idx="36">
                  <c:v>112.01555580431095</c:v>
                </c:pt>
                <c:pt idx="37">
                  <c:v>114.92796025522304</c:v>
                </c:pt>
                <c:pt idx="38">
                  <c:v>115.61752801675438</c:v>
                </c:pt>
                <c:pt idx="39">
                  <c:v>115.50191048873762</c:v>
                </c:pt>
                <c:pt idx="40">
                  <c:v>121.04600219219704</c:v>
                </c:pt>
                <c:pt idx="41">
                  <c:v>120.44077218123606</c:v>
                </c:pt>
                <c:pt idx="42">
                  <c:v>122.00650221959211</c:v>
                </c:pt>
                <c:pt idx="43">
                  <c:v>125.42268428174069</c:v>
                </c:pt>
                <c:pt idx="44">
                  <c:v>130.43959165301032</c:v>
                </c:pt>
                <c:pt idx="45">
                  <c:v>135.2658565441717</c:v>
                </c:pt>
                <c:pt idx="46">
                  <c:v>138.91803467086433</c:v>
                </c:pt>
                <c:pt idx="47">
                  <c:v>142.25206750296508</c:v>
                </c:pt>
                <c:pt idx="48">
                  <c:v>147.79989813558069</c:v>
                </c:pt>
                <c:pt idx="49">
                  <c:v>152.52949487591928</c:v>
                </c:pt>
                <c:pt idx="50">
                  <c:v>163.66414800186138</c:v>
                </c:pt>
                <c:pt idx="51">
                  <c:v>149.91635956970504</c:v>
                </c:pt>
                <c:pt idx="52">
                  <c:v>132.67597821918895</c:v>
                </c:pt>
                <c:pt idx="53">
                  <c:v>141.83062071631298</c:v>
                </c:pt>
                <c:pt idx="54">
                  <c:v>157.2901583743911</c:v>
                </c:pt>
                <c:pt idx="55">
                  <c:v>169.08692025247043</c:v>
                </c:pt>
                <c:pt idx="56">
                  <c:v>172.46865865751985</c:v>
                </c:pt>
                <c:pt idx="57">
                  <c:v>173.33100195080743</c:v>
                </c:pt>
                <c:pt idx="58">
                  <c:v>181.47755904249536</c:v>
                </c:pt>
                <c:pt idx="59">
                  <c:v>182.20346927866535</c:v>
                </c:pt>
                <c:pt idx="60">
                  <c:v>185.11872478712399</c:v>
                </c:pt>
                <c:pt idx="61">
                  <c:v>188.63598055807932</c:v>
                </c:pt>
                <c:pt idx="62">
                  <c:v>192.40870016924092</c:v>
                </c:pt>
                <c:pt idx="63">
                  <c:v>192.21629146907168</c:v>
                </c:pt>
                <c:pt idx="64">
                  <c:v>190.67856113731909</c:v>
                </c:pt>
                <c:pt idx="65">
                  <c:v>190.67856113731909</c:v>
                </c:pt>
                <c:pt idx="66">
                  <c:v>190.29720401504446</c:v>
                </c:pt>
                <c:pt idx="67">
                  <c:v>193.91285089133029</c:v>
                </c:pt>
                <c:pt idx="68">
                  <c:v>197.59719505826556</c:v>
                </c:pt>
                <c:pt idx="69">
                  <c:v>204.90829127542136</c:v>
                </c:pt>
                <c:pt idx="70">
                  <c:v>204.90829127542136</c:v>
                </c:pt>
                <c:pt idx="71">
                  <c:v>202.65430007139173</c:v>
                </c:pt>
                <c:pt idx="72">
                  <c:v>202.65430007139173</c:v>
                </c:pt>
                <c:pt idx="73">
                  <c:v>193.94016516832187</c:v>
                </c:pt>
                <c:pt idx="74">
                  <c:v>189.86742169978712</c:v>
                </c:pt>
                <c:pt idx="75">
                  <c:v>189.48768685638754</c:v>
                </c:pt>
                <c:pt idx="76">
                  <c:v>183.99254393755228</c:v>
                </c:pt>
                <c:pt idx="77">
                  <c:v>169.64112551042322</c:v>
                </c:pt>
                <c:pt idx="78">
                  <c:v>161.49835148592291</c:v>
                </c:pt>
                <c:pt idx="79">
                  <c:v>152.93893885716898</c:v>
                </c:pt>
                <c:pt idx="80">
                  <c:v>150.49191583545428</c:v>
                </c:pt>
                <c:pt idx="81">
                  <c:v>151.24437541463152</c:v>
                </c:pt>
                <c:pt idx="82">
                  <c:v>143.83340101931458</c:v>
                </c:pt>
                <c:pt idx="83">
                  <c:v>141.38823320198622</c:v>
                </c:pt>
                <c:pt idx="84">
                  <c:v>140.96406850238026</c:v>
                </c:pt>
                <c:pt idx="85">
                  <c:v>141.66888884489214</c:v>
                </c:pt>
                <c:pt idx="86">
                  <c:v>142.2355644002717</c:v>
                </c:pt>
                <c:pt idx="87">
                  <c:v>147.21380915428119</c:v>
                </c:pt>
                <c:pt idx="88">
                  <c:v>147.36102296343546</c:v>
                </c:pt>
                <c:pt idx="89">
                  <c:v>146.03477375676454</c:v>
                </c:pt>
                <c:pt idx="90">
                  <c:v>155.23496450344069</c:v>
                </c:pt>
                <c:pt idx="91">
                  <c:v>153.37214492939941</c:v>
                </c:pt>
                <c:pt idx="92">
                  <c:v>149.53784130616441</c:v>
                </c:pt>
                <c:pt idx="93">
                  <c:v>159.10826314975893</c:v>
                </c:pt>
                <c:pt idx="94">
                  <c:v>162.76775320220338</c:v>
                </c:pt>
                <c:pt idx="95">
                  <c:v>154.7921332952954</c:v>
                </c:pt>
                <c:pt idx="96">
                  <c:v>160.05506582733545</c:v>
                </c:pt>
                <c:pt idx="97">
                  <c:v>137.16719141402649</c:v>
                </c:pt>
                <c:pt idx="98">
                  <c:v>150.60957617260109</c:v>
                </c:pt>
                <c:pt idx="99">
                  <c:v>175.00832751256246</c:v>
                </c:pt>
                <c:pt idx="100">
                  <c:v>189.35901036859261</c:v>
                </c:pt>
                <c:pt idx="101">
                  <c:v>181.21657292274313</c:v>
                </c:pt>
                <c:pt idx="102">
                  <c:v>179.22319062059296</c:v>
                </c:pt>
                <c:pt idx="103">
                  <c:v>180.65697614555771</c:v>
                </c:pt>
                <c:pt idx="104">
                  <c:v>174.33398198046319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37-9C48-BF5D-9F1905CE2F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221791"/>
        <c:axId val="1477223439"/>
      </c:lineChart>
      <c:catAx>
        <c:axId val="14772217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7223439"/>
        <c:crosses val="autoZero"/>
        <c:auto val="1"/>
        <c:lblAlgn val="ctr"/>
        <c:lblOffset val="100"/>
        <c:noMultiLvlLbl val="0"/>
      </c:catAx>
      <c:valAx>
        <c:axId val="1477223439"/>
        <c:scaling>
          <c:orientation val="minMax"/>
          <c:min val="9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77221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1536700</xdr:colOff>
      <xdr:row>47</xdr:row>
      <xdr:rowOff>127000</xdr:rowOff>
    </xdr:from>
    <xdr:to>
      <xdr:col>10</xdr:col>
      <xdr:colOff>698500</xdr:colOff>
      <xdr:row>69</xdr:row>
      <xdr:rowOff>88900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1FF979F-BC64-CA4D-A56D-5FFAB8D171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D2B9F-D255-1643-B64A-E4BAB5C596CF}">
  <dimension ref="A1:Q377"/>
  <sheetViews>
    <sheetView zoomScaleNormal="100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A2" sqref="A2:A106"/>
    </sheetView>
  </sheetViews>
  <sheetFormatPr baseColWidth="10" defaultRowHeight="15" x14ac:dyDescent="0.2"/>
  <cols>
    <col min="2" max="3" width="10.83203125" style="5"/>
    <col min="6" max="6" width="29.33203125" bestFit="1" customWidth="1"/>
    <col min="7" max="7" width="29.1640625" bestFit="1" customWidth="1"/>
    <col min="10" max="12" width="14.33203125" customWidth="1"/>
  </cols>
  <sheetData>
    <row r="1" spans="1:17" x14ac:dyDescent="0.2">
      <c r="A1" t="s">
        <v>131</v>
      </c>
      <c r="B1" s="5" t="s">
        <v>3</v>
      </c>
      <c r="C1" s="5" t="s">
        <v>130</v>
      </c>
      <c r="D1" t="s">
        <v>126</v>
      </c>
      <c r="E1" t="s">
        <v>127</v>
      </c>
      <c r="F1" t="s">
        <v>128</v>
      </c>
      <c r="G1" s="5" t="s">
        <v>129</v>
      </c>
      <c r="H1" t="str">
        <f>F1&amp;"_MM8"</f>
        <v>Crescimento_Acumulado_PIB_4Trim_MM8</v>
      </c>
      <c r="I1" s="6" t="str">
        <f>G1&amp;"_MM8"</f>
        <v>Crescimento_Acumulado_Inv_4Trim_MM8</v>
      </c>
      <c r="J1" t="s">
        <v>132</v>
      </c>
      <c r="K1" s="6" t="s">
        <v>133</v>
      </c>
      <c r="L1" s="6" t="s">
        <v>134</v>
      </c>
      <c r="M1" s="6" t="s">
        <v>135</v>
      </c>
      <c r="N1" s="6" t="s">
        <v>136</v>
      </c>
      <c r="O1" s="6" t="s">
        <v>137</v>
      </c>
      <c r="P1" t="s">
        <v>138</v>
      </c>
      <c r="Q1" t="s">
        <v>139</v>
      </c>
    </row>
    <row r="2" spans="1:17" x14ac:dyDescent="0.2">
      <c r="A2" t="str">
        <f>C2 &amp; " "&amp; B2</f>
        <v>1996 T1</v>
      </c>
      <c r="B2" s="5" t="s">
        <v>140</v>
      </c>
      <c r="C2" s="5">
        <v>1996</v>
      </c>
      <c r="D2" cm="1">
        <f t="array" ref="D2:D106">AjusteSazonal!F6:F110</f>
        <v>175706</v>
      </c>
      <c r="E2" cm="1">
        <f t="array" ref="E2:E106">SemAjusteSazonal!G6:G110</f>
        <v>170920</v>
      </c>
      <c r="F2" cm="1">
        <f t="array" ref="F2:F106">TRANSPOSE(CrescimentoAccum_4Trim!C5:DC5)</f>
        <v>2.5</v>
      </c>
      <c r="G2" cm="1">
        <f t="array" ref="G2:G106">TRANSPOSE(CrescimentoAccum_4Trim!C8:DC8)</f>
        <v>-9.1999999999999993</v>
      </c>
      <c r="J2" s="7"/>
      <c r="K2" s="7"/>
      <c r="L2" s="7"/>
      <c r="M2" s="7"/>
      <c r="N2" s="7"/>
      <c r="O2" s="7"/>
      <c r="Q2" s="6"/>
    </row>
    <row r="3" spans="1:17" x14ac:dyDescent="0.2">
      <c r="A3" s="6" t="str">
        <f t="shared" ref="A3:A66" si="0">C3 &amp; " "&amp; B3</f>
        <v>1996 T2</v>
      </c>
      <c r="B3" s="5" t="s">
        <v>141</v>
      </c>
      <c r="C3" s="5">
        <v>1996</v>
      </c>
      <c r="D3" s="5">
        <v>177277</v>
      </c>
      <c r="E3">
        <v>176709</v>
      </c>
      <c r="F3">
        <v>2.1</v>
      </c>
      <c r="G3">
        <v>-9.8000000000000007</v>
      </c>
      <c r="J3" s="7"/>
      <c r="K3" s="7"/>
      <c r="L3" s="7"/>
      <c r="M3" s="7"/>
      <c r="N3" s="7"/>
      <c r="O3" s="7"/>
      <c r="P3" s="6"/>
      <c r="Q3" s="6"/>
    </row>
    <row r="4" spans="1:17" x14ac:dyDescent="0.2">
      <c r="A4" s="6" t="str">
        <f t="shared" si="0"/>
        <v>1996 T3</v>
      </c>
      <c r="B4" s="5" t="s">
        <v>142</v>
      </c>
      <c r="C4" s="5">
        <v>1996</v>
      </c>
      <c r="D4" s="5">
        <v>184220</v>
      </c>
      <c r="E4" s="5">
        <v>189844</v>
      </c>
      <c r="F4">
        <v>2.2999999999999998</v>
      </c>
      <c r="G4">
        <v>-4.4000000000000004</v>
      </c>
      <c r="J4" s="7"/>
      <c r="K4" s="7"/>
      <c r="L4" s="7"/>
      <c r="M4" s="7"/>
      <c r="N4" s="7"/>
      <c r="O4" s="7"/>
      <c r="P4" s="6"/>
      <c r="Q4" s="6"/>
    </row>
    <row r="5" spans="1:17" x14ac:dyDescent="0.2">
      <c r="A5" s="6" t="str">
        <f t="shared" si="0"/>
        <v>1996 T4</v>
      </c>
      <c r="B5" s="5" t="s">
        <v>143</v>
      </c>
      <c r="C5" s="5">
        <v>1996</v>
      </c>
      <c r="D5" s="5">
        <v>182329</v>
      </c>
      <c r="E5" s="5">
        <v>184113</v>
      </c>
      <c r="F5">
        <v>2.2000000000000002</v>
      </c>
      <c r="G5">
        <v>1.2</v>
      </c>
      <c r="I5" s="6"/>
      <c r="J5" s="7"/>
      <c r="K5" s="7"/>
      <c r="L5" s="7"/>
      <c r="M5" s="7"/>
      <c r="N5" s="7"/>
      <c r="O5" s="7"/>
      <c r="P5" s="6"/>
      <c r="Q5" s="6"/>
    </row>
    <row r="6" spans="1:17" x14ac:dyDescent="0.2">
      <c r="A6" s="6" t="str">
        <f t="shared" si="0"/>
        <v>1997 T1</v>
      </c>
      <c r="B6" s="5" t="str">
        <f>B2</f>
        <v>T1</v>
      </c>
      <c r="C6" s="5">
        <v>1997</v>
      </c>
      <c r="D6" s="5">
        <v>184118</v>
      </c>
      <c r="E6" s="5">
        <v>176732</v>
      </c>
      <c r="F6">
        <v>3.2</v>
      </c>
      <c r="G6">
        <v>7.4</v>
      </c>
      <c r="H6" s="6"/>
      <c r="I6" s="6"/>
      <c r="J6" s="7"/>
      <c r="K6" s="7"/>
      <c r="L6" s="7"/>
      <c r="M6" s="7"/>
      <c r="N6" s="7"/>
      <c r="O6" s="7"/>
      <c r="P6" s="6"/>
      <c r="Q6" s="6"/>
    </row>
    <row r="7" spans="1:17" x14ac:dyDescent="0.2">
      <c r="A7" s="6" t="str">
        <f t="shared" si="0"/>
        <v>1997 T2</v>
      </c>
      <c r="B7" s="6" t="str">
        <f t="shared" ref="B7:B70" si="1">B3</f>
        <v>T2</v>
      </c>
      <c r="C7" s="5">
        <v>1997</v>
      </c>
      <c r="D7" s="5">
        <v>185355</v>
      </c>
      <c r="E7" s="5">
        <v>185109</v>
      </c>
      <c r="F7">
        <v>4</v>
      </c>
      <c r="G7">
        <v>11.5</v>
      </c>
      <c r="H7" s="6"/>
      <c r="I7" s="6"/>
      <c r="J7" s="7"/>
      <c r="K7" s="7"/>
      <c r="L7" s="7"/>
      <c r="M7" s="7"/>
      <c r="N7" s="7"/>
      <c r="O7" s="7"/>
      <c r="P7" s="6"/>
      <c r="Q7" s="6"/>
    </row>
    <row r="8" spans="1:17" x14ac:dyDescent="0.2">
      <c r="A8" s="6" t="str">
        <f t="shared" si="0"/>
        <v>1997 T3</v>
      </c>
      <c r="B8" s="6" t="str">
        <f t="shared" si="1"/>
        <v>T3</v>
      </c>
      <c r="C8" s="5">
        <v>1997</v>
      </c>
      <c r="D8" s="5">
        <v>187672</v>
      </c>
      <c r="E8" s="5">
        <v>193245</v>
      </c>
      <c r="F8">
        <v>3</v>
      </c>
      <c r="G8">
        <v>11</v>
      </c>
      <c r="H8" s="6"/>
      <c r="I8" s="6"/>
      <c r="J8" s="7"/>
      <c r="K8" s="7"/>
      <c r="L8" s="7"/>
      <c r="M8" s="7"/>
      <c r="N8" s="7"/>
      <c r="O8" s="7"/>
      <c r="P8" s="6"/>
      <c r="Q8" s="6"/>
    </row>
    <row r="9" spans="1:17" x14ac:dyDescent="0.2">
      <c r="A9" s="6" t="str">
        <f t="shared" si="0"/>
        <v>1997 T4</v>
      </c>
      <c r="B9" s="6" t="str">
        <f t="shared" si="1"/>
        <v>T4</v>
      </c>
      <c r="C9" s="5">
        <v>1997</v>
      </c>
      <c r="D9" s="5">
        <v>189127</v>
      </c>
      <c r="E9" s="5">
        <v>190996</v>
      </c>
      <c r="F9">
        <v>3.4</v>
      </c>
      <c r="G9">
        <v>8.4</v>
      </c>
      <c r="H9" s="6">
        <f>AVERAGE(F2:F9)</f>
        <v>2.8374999999999999</v>
      </c>
      <c r="I9" s="6">
        <f t="shared" ref="I9:I72" si="2">AVERAGE(G2:G9)</f>
        <v>2.0125000000000002</v>
      </c>
      <c r="J9" s="7"/>
      <c r="K9" s="7"/>
      <c r="L9" s="7"/>
      <c r="M9" s="7"/>
      <c r="N9" s="7"/>
      <c r="O9" s="7"/>
      <c r="P9" s="6"/>
      <c r="Q9" s="6"/>
    </row>
    <row r="10" spans="1:17" x14ac:dyDescent="0.2">
      <c r="A10" s="6" t="str">
        <f t="shared" si="0"/>
        <v>1998 T1</v>
      </c>
      <c r="B10" s="6" t="str">
        <f t="shared" si="1"/>
        <v>T1</v>
      </c>
      <c r="C10" s="5">
        <v>1998</v>
      </c>
      <c r="D10" s="5">
        <v>185451</v>
      </c>
      <c r="E10" s="5">
        <v>178513</v>
      </c>
      <c r="F10">
        <v>2.8</v>
      </c>
      <c r="G10">
        <v>6.6</v>
      </c>
      <c r="H10" s="6">
        <f t="shared" ref="H10:H73" si="3">AVERAGE(F3:F10)</f>
        <v>2.875</v>
      </c>
      <c r="I10" s="6">
        <f t="shared" si="2"/>
        <v>3.9874999999999998</v>
      </c>
      <c r="J10" s="7"/>
      <c r="K10" s="7"/>
      <c r="L10" s="7"/>
      <c r="M10" s="7"/>
      <c r="N10" s="7"/>
      <c r="O10" s="7"/>
      <c r="P10" s="6"/>
      <c r="Q10" s="6"/>
    </row>
    <row r="11" spans="1:17" x14ac:dyDescent="0.2">
      <c r="A11" s="6" t="str">
        <f t="shared" si="0"/>
        <v>1998 T2</v>
      </c>
      <c r="B11" s="6" t="str">
        <f t="shared" si="1"/>
        <v>T2</v>
      </c>
      <c r="C11" s="5">
        <v>1998</v>
      </c>
      <c r="D11" s="5">
        <v>188480</v>
      </c>
      <c r="E11" s="5">
        <v>187904</v>
      </c>
      <c r="F11">
        <v>2</v>
      </c>
      <c r="G11">
        <v>4.4000000000000004</v>
      </c>
      <c r="H11" s="6">
        <f t="shared" si="3"/>
        <v>2.8624999999999998</v>
      </c>
      <c r="I11" s="6">
        <f t="shared" si="2"/>
        <v>5.7625000000000002</v>
      </c>
      <c r="J11" s="7"/>
      <c r="K11" s="7"/>
      <c r="L11" s="7"/>
      <c r="M11" s="7"/>
      <c r="N11" s="7"/>
      <c r="O11" s="7"/>
      <c r="P11" s="6"/>
      <c r="Q11" s="6"/>
    </row>
    <row r="12" spans="1:17" x14ac:dyDescent="0.2">
      <c r="A12" s="6" t="str">
        <f t="shared" si="0"/>
        <v>1998 T3</v>
      </c>
      <c r="B12" s="6" t="str">
        <f t="shared" si="1"/>
        <v>T3</v>
      </c>
      <c r="C12" s="5">
        <v>1998</v>
      </c>
      <c r="D12" s="5">
        <v>188600</v>
      </c>
      <c r="E12" s="5">
        <v>193932</v>
      </c>
      <c r="F12">
        <v>1.6</v>
      </c>
      <c r="G12">
        <v>1.9</v>
      </c>
      <c r="H12" s="6">
        <f t="shared" si="3"/>
        <v>2.7750000000000004</v>
      </c>
      <c r="I12" s="6">
        <f t="shared" si="2"/>
        <v>6.55</v>
      </c>
      <c r="J12" s="7"/>
      <c r="K12" s="7"/>
      <c r="L12" s="7"/>
      <c r="M12" s="7"/>
      <c r="N12" s="7"/>
      <c r="O12" s="7"/>
      <c r="P12" s="6"/>
      <c r="Q12" s="6"/>
    </row>
    <row r="13" spans="1:17" x14ac:dyDescent="0.2">
      <c r="A13" s="6" t="str">
        <f t="shared" si="0"/>
        <v>1998 T4</v>
      </c>
      <c r="B13" s="6" t="str">
        <f t="shared" si="1"/>
        <v>T4</v>
      </c>
      <c r="C13" s="5">
        <v>1998</v>
      </c>
      <c r="D13" s="5">
        <v>186365</v>
      </c>
      <c r="E13" s="5">
        <v>188256</v>
      </c>
      <c r="F13">
        <v>0.3</v>
      </c>
      <c r="G13">
        <v>-0.2</v>
      </c>
      <c r="H13" s="6">
        <f t="shared" si="3"/>
        <v>2.5375000000000001</v>
      </c>
      <c r="I13" s="6">
        <f t="shared" si="2"/>
        <v>6.3749999999999991</v>
      </c>
      <c r="J13" s="7"/>
      <c r="K13" s="7"/>
      <c r="L13" s="7"/>
      <c r="M13" s="7"/>
      <c r="N13" s="7"/>
      <c r="O13" s="7"/>
      <c r="P13" s="6"/>
      <c r="Q13" s="6"/>
    </row>
    <row r="14" spans="1:17" x14ac:dyDescent="0.2">
      <c r="A14" s="6" t="str">
        <f t="shared" si="0"/>
        <v>1999 T1</v>
      </c>
      <c r="B14" s="6" t="str">
        <f t="shared" si="1"/>
        <v>T1</v>
      </c>
      <c r="C14" s="5">
        <v>1999</v>
      </c>
      <c r="D14" s="5">
        <v>186953</v>
      </c>
      <c r="E14" s="5">
        <v>179883</v>
      </c>
      <c r="F14">
        <v>0.3</v>
      </c>
      <c r="G14">
        <v>-3</v>
      </c>
      <c r="H14" s="6">
        <f t="shared" si="3"/>
        <v>2.1750000000000003</v>
      </c>
      <c r="I14" s="6">
        <f t="shared" si="2"/>
        <v>5.0749999999999993</v>
      </c>
      <c r="J14" s="7"/>
      <c r="K14" s="7"/>
      <c r="L14" s="7"/>
      <c r="M14" s="7"/>
      <c r="N14" s="7"/>
      <c r="O14" s="7"/>
      <c r="P14" s="6"/>
      <c r="Q14" s="6"/>
    </row>
    <row r="15" spans="1:17" x14ac:dyDescent="0.2">
      <c r="A15" s="6" t="str">
        <f t="shared" si="0"/>
        <v>1999 T2</v>
      </c>
      <c r="B15" s="6" t="str">
        <f t="shared" si="1"/>
        <v>T2</v>
      </c>
      <c r="C15" s="5">
        <v>1999</v>
      </c>
      <c r="D15" s="5">
        <v>187400</v>
      </c>
      <c r="E15" s="5">
        <v>187151</v>
      </c>
      <c r="F15">
        <v>-0.2</v>
      </c>
      <c r="G15">
        <v>-6.2</v>
      </c>
      <c r="H15" s="6">
        <f t="shared" si="3"/>
        <v>1.6500000000000001</v>
      </c>
      <c r="I15" s="6">
        <f t="shared" si="2"/>
        <v>2.8624999999999994</v>
      </c>
      <c r="J15" s="7"/>
      <c r="K15" s="7"/>
      <c r="L15" s="7"/>
      <c r="M15" s="7"/>
      <c r="N15" s="7"/>
      <c r="O15" s="7"/>
      <c r="P15" s="6"/>
      <c r="Q15" s="6"/>
    </row>
    <row r="16" spans="1:17" x14ac:dyDescent="0.2">
      <c r="A16" s="6" t="str">
        <f t="shared" si="0"/>
        <v>1999 T3</v>
      </c>
      <c r="B16" s="6" t="str">
        <f t="shared" si="1"/>
        <v>T3</v>
      </c>
      <c r="C16" s="5">
        <v>1999</v>
      </c>
      <c r="D16" s="5">
        <v>187735</v>
      </c>
      <c r="E16" s="5">
        <v>192737</v>
      </c>
      <c r="F16">
        <v>-0.4</v>
      </c>
      <c r="G16">
        <v>-8.8000000000000007</v>
      </c>
      <c r="H16" s="6">
        <f t="shared" si="3"/>
        <v>1.2250000000000001</v>
      </c>
      <c r="I16" s="6">
        <f t="shared" si="2"/>
        <v>0.38749999999999973</v>
      </c>
      <c r="J16" s="7"/>
      <c r="K16" s="7"/>
      <c r="L16" s="7"/>
      <c r="M16" s="7"/>
      <c r="N16" s="7"/>
      <c r="O16" s="7"/>
      <c r="P16" s="6"/>
      <c r="Q16" s="6"/>
    </row>
    <row r="17" spans="1:17" x14ac:dyDescent="0.2">
      <c r="A17" s="6" t="str">
        <f t="shared" si="0"/>
        <v>1999 T4</v>
      </c>
      <c r="B17" s="6" t="str">
        <f t="shared" si="1"/>
        <v>T4</v>
      </c>
      <c r="C17" s="5">
        <v>1999</v>
      </c>
      <c r="D17" s="5">
        <v>190367</v>
      </c>
      <c r="E17" s="5">
        <v>192337</v>
      </c>
      <c r="F17">
        <v>0.5</v>
      </c>
      <c r="G17">
        <v>-8.9</v>
      </c>
      <c r="H17" s="6">
        <f t="shared" si="3"/>
        <v>0.86249999999999993</v>
      </c>
      <c r="I17" s="6">
        <f t="shared" si="2"/>
        <v>-1.7749999999999999</v>
      </c>
      <c r="J17" s="7"/>
      <c r="K17" s="7"/>
      <c r="L17" s="7"/>
      <c r="M17" s="7"/>
      <c r="N17" s="7"/>
      <c r="O17" s="7"/>
      <c r="P17" s="6"/>
      <c r="Q17" s="6"/>
    </row>
    <row r="18" spans="1:17" x14ac:dyDescent="0.2">
      <c r="A18" s="6" t="str">
        <f t="shared" si="0"/>
        <v>2000 T1</v>
      </c>
      <c r="B18" s="6" t="str">
        <f t="shared" si="1"/>
        <v>T1</v>
      </c>
      <c r="C18" s="5">
        <v>2000</v>
      </c>
      <c r="D18" s="5">
        <v>192347</v>
      </c>
      <c r="E18" s="5">
        <v>187799</v>
      </c>
      <c r="F18">
        <v>1.3</v>
      </c>
      <c r="G18">
        <v>-7</v>
      </c>
      <c r="H18" s="6">
        <f t="shared" si="3"/>
        <v>0.67499999999999993</v>
      </c>
      <c r="I18" s="6">
        <f t="shared" si="2"/>
        <v>-3.4750000000000001</v>
      </c>
      <c r="J18" s="7"/>
      <c r="K18" s="7"/>
      <c r="L18" s="7"/>
      <c r="M18" s="7"/>
      <c r="N18" s="7"/>
      <c r="O18" s="7"/>
      <c r="P18" s="6"/>
      <c r="Q18" s="6"/>
    </row>
    <row r="19" spans="1:17" x14ac:dyDescent="0.2">
      <c r="A19" s="6" t="str">
        <f t="shared" si="0"/>
        <v>2000 T2</v>
      </c>
      <c r="B19" s="6" t="str">
        <f t="shared" si="1"/>
        <v>T2</v>
      </c>
      <c r="C19" s="5">
        <v>2000</v>
      </c>
      <c r="D19" s="5">
        <v>195068</v>
      </c>
      <c r="E19" s="5">
        <v>194597</v>
      </c>
      <c r="F19">
        <v>2.4</v>
      </c>
      <c r="G19">
        <v>-3.4</v>
      </c>
      <c r="H19" s="6">
        <f t="shared" si="3"/>
        <v>0.72500000000000009</v>
      </c>
      <c r="I19" s="6">
        <f t="shared" si="2"/>
        <v>-4.45</v>
      </c>
      <c r="J19" s="7"/>
      <c r="K19" s="7"/>
      <c r="L19" s="7"/>
      <c r="M19" s="7"/>
      <c r="N19" s="7"/>
      <c r="O19" s="7"/>
      <c r="P19" s="6"/>
      <c r="Q19" s="6"/>
    </row>
    <row r="20" spans="1:17" x14ac:dyDescent="0.2">
      <c r="A20" s="6" t="str">
        <f t="shared" si="0"/>
        <v>2000 T3</v>
      </c>
      <c r="B20" s="6" t="str">
        <f t="shared" si="1"/>
        <v>T3</v>
      </c>
      <c r="C20" s="5">
        <v>2000</v>
      </c>
      <c r="D20" s="5">
        <v>197331</v>
      </c>
      <c r="E20" s="5">
        <v>201535</v>
      </c>
      <c r="F20">
        <v>3.8</v>
      </c>
      <c r="G20">
        <v>1.3</v>
      </c>
      <c r="H20" s="6">
        <f t="shared" si="3"/>
        <v>1</v>
      </c>
      <c r="I20" s="6">
        <f t="shared" si="2"/>
        <v>-4.5250000000000004</v>
      </c>
      <c r="J20" s="7"/>
      <c r="K20" s="7"/>
      <c r="L20" s="7"/>
      <c r="M20" s="7"/>
      <c r="N20" s="7"/>
      <c r="O20" s="7"/>
      <c r="P20" s="6"/>
      <c r="Q20" s="6"/>
    </row>
    <row r="21" spans="1:17" x14ac:dyDescent="0.2">
      <c r="A21" s="6" t="str">
        <f t="shared" si="0"/>
        <v>2000 T4</v>
      </c>
      <c r="B21" s="6" t="str">
        <f t="shared" si="1"/>
        <v>T4</v>
      </c>
      <c r="C21" s="5">
        <v>2000</v>
      </c>
      <c r="D21" s="5">
        <v>199752</v>
      </c>
      <c r="E21" s="5">
        <v>201180</v>
      </c>
      <c r="F21">
        <v>4.4000000000000004</v>
      </c>
      <c r="G21">
        <v>4.8</v>
      </c>
      <c r="H21" s="6">
        <f t="shared" si="3"/>
        <v>1.5125</v>
      </c>
      <c r="I21" s="6">
        <f t="shared" si="2"/>
        <v>-3.9</v>
      </c>
      <c r="J21" s="7"/>
      <c r="K21" s="7"/>
      <c r="L21" s="7"/>
      <c r="M21" s="7"/>
      <c r="N21" s="7"/>
      <c r="O21" s="7"/>
      <c r="P21" s="6"/>
      <c r="Q21" s="6"/>
    </row>
    <row r="22" spans="1:17" x14ac:dyDescent="0.2">
      <c r="A22" s="6" t="str">
        <f t="shared" si="0"/>
        <v>2001 T1</v>
      </c>
      <c r="B22" s="6" t="str">
        <f t="shared" si="1"/>
        <v>T1</v>
      </c>
      <c r="C22" s="5">
        <v>2001</v>
      </c>
      <c r="D22" s="5">
        <v>200567</v>
      </c>
      <c r="E22" s="5">
        <v>194326</v>
      </c>
      <c r="F22">
        <v>4.2</v>
      </c>
      <c r="G22">
        <v>7.4</v>
      </c>
      <c r="H22" s="6">
        <f t="shared" si="3"/>
        <v>2</v>
      </c>
      <c r="I22" s="6">
        <f t="shared" si="2"/>
        <v>-2.5999999999999996</v>
      </c>
      <c r="J22" s="7"/>
      <c r="K22" s="7"/>
      <c r="L22" s="7"/>
      <c r="M22" s="7"/>
      <c r="N22" s="7"/>
      <c r="O22" s="7"/>
      <c r="P22" s="6"/>
      <c r="Q22" s="6"/>
    </row>
    <row r="23" spans="1:17" x14ac:dyDescent="0.2">
      <c r="A23" s="6" t="str">
        <f t="shared" si="0"/>
        <v>2001 T2</v>
      </c>
      <c r="B23" s="6" t="str">
        <f t="shared" si="1"/>
        <v>T2</v>
      </c>
      <c r="C23" s="5">
        <v>2001</v>
      </c>
      <c r="D23" s="5">
        <v>199541</v>
      </c>
      <c r="E23" s="5">
        <v>199123</v>
      </c>
      <c r="F23">
        <v>3.7</v>
      </c>
      <c r="G23">
        <v>6.9</v>
      </c>
      <c r="H23" s="6">
        <f t="shared" si="3"/>
        <v>2.4874999999999998</v>
      </c>
      <c r="I23" s="6">
        <f t="shared" si="2"/>
        <v>-0.96249999999999991</v>
      </c>
      <c r="J23" s="7"/>
      <c r="K23" s="7"/>
      <c r="L23" s="7"/>
      <c r="M23" s="7"/>
      <c r="N23" s="7"/>
      <c r="O23" s="7"/>
      <c r="P23" s="6"/>
      <c r="Q23" s="6"/>
    </row>
    <row r="24" spans="1:17" x14ac:dyDescent="0.2">
      <c r="A24" s="6" t="str">
        <f t="shared" si="0"/>
        <v>2001 T3</v>
      </c>
      <c r="B24" s="6" t="str">
        <f t="shared" si="1"/>
        <v>T3</v>
      </c>
      <c r="C24" s="5">
        <v>2001</v>
      </c>
      <c r="D24" s="5">
        <v>198471</v>
      </c>
      <c r="E24" s="5">
        <v>202464</v>
      </c>
      <c r="F24">
        <v>2.7</v>
      </c>
      <c r="G24">
        <v>5.4</v>
      </c>
      <c r="H24" s="6">
        <f t="shared" si="3"/>
        <v>2.875</v>
      </c>
      <c r="I24" s="6">
        <f t="shared" si="2"/>
        <v>0.81250000000000022</v>
      </c>
      <c r="J24" s="7"/>
      <c r="K24" s="7"/>
      <c r="L24" s="7"/>
      <c r="M24" s="7"/>
      <c r="N24" s="7"/>
      <c r="O24" s="7"/>
      <c r="P24" s="6"/>
      <c r="Q24" s="6"/>
    </row>
    <row r="25" spans="1:17" x14ac:dyDescent="0.2">
      <c r="A25" s="6" t="str">
        <f t="shared" si="0"/>
        <v>2001 T4</v>
      </c>
      <c r="B25" s="6" t="str">
        <f t="shared" si="1"/>
        <v>T4</v>
      </c>
      <c r="C25" s="5">
        <v>2001</v>
      </c>
      <c r="D25" s="5">
        <v>197969</v>
      </c>
      <c r="E25" s="5">
        <v>200110</v>
      </c>
      <c r="F25">
        <v>1.4</v>
      </c>
      <c r="G25">
        <v>1.3</v>
      </c>
      <c r="H25" s="6">
        <f t="shared" si="3"/>
        <v>2.9874999999999998</v>
      </c>
      <c r="I25" s="6">
        <f t="shared" si="2"/>
        <v>2.0874999999999999</v>
      </c>
      <c r="J25" s="7"/>
      <c r="K25" s="7"/>
      <c r="L25" s="7"/>
      <c r="M25" s="7"/>
      <c r="N25" s="7"/>
      <c r="O25" s="7"/>
      <c r="P25" s="6"/>
      <c r="Q25" s="6"/>
    </row>
    <row r="26" spans="1:17" x14ac:dyDescent="0.2">
      <c r="A26" s="6" t="str">
        <f t="shared" si="0"/>
        <v>2002 T1</v>
      </c>
      <c r="B26" s="6" t="str">
        <f t="shared" si="1"/>
        <v>T1</v>
      </c>
      <c r="C26" s="5">
        <v>2002</v>
      </c>
      <c r="D26" s="5">
        <v>202517</v>
      </c>
      <c r="E26" s="5">
        <v>195252</v>
      </c>
      <c r="F26">
        <v>0.7</v>
      </c>
      <c r="G26">
        <v>-3.1</v>
      </c>
      <c r="H26" s="6">
        <f t="shared" si="3"/>
        <v>2.9124999999999996</v>
      </c>
      <c r="I26" s="6">
        <f t="shared" si="2"/>
        <v>2.5749999999999997</v>
      </c>
      <c r="J26" s="7"/>
      <c r="K26" s="7"/>
      <c r="L26" s="7"/>
      <c r="M26" s="7"/>
      <c r="N26" s="7"/>
      <c r="O26" s="7"/>
      <c r="P26" s="6"/>
      <c r="Q26" s="6"/>
    </row>
    <row r="27" spans="1:17" x14ac:dyDescent="0.2">
      <c r="A27" s="6" t="str">
        <f t="shared" si="0"/>
        <v>2002 T2</v>
      </c>
      <c r="B27" s="6" t="str">
        <f t="shared" si="1"/>
        <v>T2</v>
      </c>
      <c r="C27" s="5">
        <v>2002</v>
      </c>
      <c r="D27" s="5">
        <v>203630</v>
      </c>
      <c r="E27" s="5">
        <v>203699</v>
      </c>
      <c r="F27">
        <v>0.7</v>
      </c>
      <c r="G27">
        <v>-4.5999999999999996</v>
      </c>
      <c r="H27" s="6">
        <f t="shared" si="3"/>
        <v>2.6999999999999993</v>
      </c>
      <c r="I27" s="6">
        <f t="shared" si="2"/>
        <v>2.4249999999999998</v>
      </c>
      <c r="J27" s="7"/>
      <c r="K27" s="7"/>
      <c r="L27" s="7"/>
      <c r="M27" s="7"/>
      <c r="N27" s="7"/>
      <c r="O27" s="7"/>
      <c r="P27" s="6"/>
      <c r="Q27" s="6"/>
    </row>
    <row r="28" spans="1:17" x14ac:dyDescent="0.2">
      <c r="A28" s="6" t="str">
        <f t="shared" si="0"/>
        <v>2002 T3</v>
      </c>
      <c r="B28" s="6" t="str">
        <f t="shared" si="1"/>
        <v>T3</v>
      </c>
      <c r="C28" s="5">
        <v>2002</v>
      </c>
      <c r="D28" s="5">
        <v>206189</v>
      </c>
      <c r="E28" s="5">
        <v>210916</v>
      </c>
      <c r="F28">
        <v>1.6</v>
      </c>
      <c r="G28">
        <v>-5</v>
      </c>
      <c r="H28" s="6">
        <f t="shared" si="3"/>
        <v>2.4249999999999998</v>
      </c>
      <c r="I28" s="6">
        <f t="shared" si="2"/>
        <v>1.6375000000000002</v>
      </c>
      <c r="J28" s="7"/>
      <c r="K28" s="7"/>
      <c r="L28" s="7"/>
      <c r="M28" s="7"/>
      <c r="N28" s="7"/>
      <c r="O28" s="7"/>
      <c r="P28" s="6"/>
      <c r="Q28" s="6"/>
    </row>
    <row r="29" spans="1:17" x14ac:dyDescent="0.2">
      <c r="A29" s="6" t="str">
        <f t="shared" si="0"/>
        <v>2002 T4</v>
      </c>
      <c r="B29" s="6" t="str">
        <f t="shared" si="1"/>
        <v>T4</v>
      </c>
      <c r="C29" s="5">
        <v>2002</v>
      </c>
      <c r="D29" s="5">
        <v>208268</v>
      </c>
      <c r="E29" s="5">
        <v>210461</v>
      </c>
      <c r="F29">
        <v>3.1</v>
      </c>
      <c r="G29">
        <v>-1.4</v>
      </c>
      <c r="H29" s="6">
        <f t="shared" si="3"/>
        <v>2.2625000000000002</v>
      </c>
      <c r="I29" s="6">
        <f t="shared" si="2"/>
        <v>0.86250000000000027</v>
      </c>
      <c r="J29" s="7"/>
      <c r="K29" s="7"/>
      <c r="L29" s="7"/>
      <c r="M29" s="7"/>
      <c r="N29" s="7"/>
      <c r="O29" s="7"/>
      <c r="P29" s="6"/>
      <c r="Q29" s="6"/>
    </row>
    <row r="30" spans="1:17" x14ac:dyDescent="0.2">
      <c r="A30" s="6" t="str">
        <f t="shared" si="0"/>
        <v>2003 T1</v>
      </c>
      <c r="B30" s="6" t="str">
        <f t="shared" si="1"/>
        <v>T1</v>
      </c>
      <c r="C30" s="5">
        <v>2003</v>
      </c>
      <c r="D30" s="5">
        <v>207354</v>
      </c>
      <c r="E30" s="5">
        <v>200460</v>
      </c>
      <c r="F30">
        <v>3.6</v>
      </c>
      <c r="G30">
        <v>1.3</v>
      </c>
      <c r="H30" s="6">
        <f t="shared" si="3"/>
        <v>2.1875</v>
      </c>
      <c r="I30" s="6">
        <f t="shared" si="2"/>
        <v>0.10000000000000028</v>
      </c>
      <c r="J30" s="7"/>
      <c r="K30" s="7"/>
      <c r="L30" s="7"/>
      <c r="M30" s="7"/>
      <c r="N30" s="7"/>
      <c r="O30" s="7"/>
      <c r="P30" s="6"/>
      <c r="Q30" s="6"/>
    </row>
    <row r="31" spans="1:17" x14ac:dyDescent="0.2">
      <c r="A31" s="6" t="str">
        <f t="shared" si="0"/>
        <v>2003 T2</v>
      </c>
      <c r="B31" s="6" t="str">
        <f t="shared" si="1"/>
        <v>T2</v>
      </c>
      <c r="C31" s="5">
        <v>2003</v>
      </c>
      <c r="D31" s="5">
        <v>205567</v>
      </c>
      <c r="E31" s="5">
        <v>205291</v>
      </c>
      <c r="F31">
        <v>3.2</v>
      </c>
      <c r="G31">
        <v>0.7</v>
      </c>
      <c r="H31" s="6">
        <f t="shared" si="3"/>
        <v>2.125</v>
      </c>
      <c r="I31" s="6">
        <f t="shared" si="2"/>
        <v>-0.67500000000000004</v>
      </c>
      <c r="J31" s="7"/>
      <c r="K31" s="7"/>
      <c r="L31" s="7"/>
      <c r="M31" s="7"/>
      <c r="N31" s="7"/>
      <c r="O31" s="7"/>
      <c r="P31" s="6"/>
      <c r="Q31" s="6"/>
    </row>
    <row r="32" spans="1:17" x14ac:dyDescent="0.2">
      <c r="A32" s="6" t="str">
        <f t="shared" si="0"/>
        <v>2003 T3</v>
      </c>
      <c r="B32" s="6" t="str">
        <f t="shared" si="1"/>
        <v>T3</v>
      </c>
      <c r="C32" s="5">
        <v>2003</v>
      </c>
      <c r="D32" s="5">
        <v>207544</v>
      </c>
      <c r="E32" s="5">
        <v>212237</v>
      </c>
      <c r="F32">
        <v>2.2999999999999998</v>
      </c>
      <c r="G32">
        <v>-0.9</v>
      </c>
      <c r="H32" s="6">
        <f t="shared" si="3"/>
        <v>2.0750000000000002</v>
      </c>
      <c r="I32" s="6">
        <f t="shared" si="2"/>
        <v>-1.4624999999999999</v>
      </c>
      <c r="J32" s="7"/>
      <c r="K32" s="7"/>
      <c r="L32" s="7"/>
      <c r="M32" s="7"/>
      <c r="N32" s="7"/>
      <c r="O32" s="7"/>
      <c r="P32" s="6"/>
      <c r="Q32" s="6"/>
    </row>
    <row r="33" spans="1:17" x14ac:dyDescent="0.2">
      <c r="A33" s="6" t="str">
        <f t="shared" si="0"/>
        <v>2003 T4</v>
      </c>
      <c r="B33" s="6" t="str">
        <f t="shared" si="1"/>
        <v>T4</v>
      </c>
      <c r="C33" s="5">
        <v>2003</v>
      </c>
      <c r="D33" s="5">
        <v>209688</v>
      </c>
      <c r="E33" s="5">
        <v>211700</v>
      </c>
      <c r="F33">
        <v>1.1000000000000001</v>
      </c>
      <c r="G33">
        <v>-4</v>
      </c>
      <c r="H33" s="6">
        <f t="shared" si="3"/>
        <v>2.0375000000000001</v>
      </c>
      <c r="I33" s="6">
        <f t="shared" si="2"/>
        <v>-2.125</v>
      </c>
      <c r="J33" s="7"/>
      <c r="K33" s="7"/>
      <c r="L33" s="7"/>
      <c r="M33" s="7"/>
      <c r="N33" s="7"/>
      <c r="O33" s="7"/>
      <c r="P33" s="6"/>
      <c r="Q33" s="6"/>
    </row>
    <row r="34" spans="1:17" x14ac:dyDescent="0.2">
      <c r="A34" s="6" t="str">
        <f t="shared" si="0"/>
        <v>2004 T1</v>
      </c>
      <c r="B34" s="6" t="str">
        <f t="shared" si="1"/>
        <v>T1</v>
      </c>
      <c r="C34" s="5">
        <v>2004</v>
      </c>
      <c r="D34" s="5">
        <v>212622</v>
      </c>
      <c r="E34" s="5">
        <v>208234</v>
      </c>
      <c r="F34">
        <v>1.4</v>
      </c>
      <c r="G34">
        <v>-4.5</v>
      </c>
      <c r="H34" s="6">
        <f t="shared" si="3"/>
        <v>2.125</v>
      </c>
      <c r="I34" s="6">
        <f t="shared" si="2"/>
        <v>-2.2999999999999998</v>
      </c>
      <c r="J34" s="7"/>
      <c r="K34" s="7"/>
      <c r="L34" s="7"/>
      <c r="M34" s="7"/>
      <c r="N34" s="7"/>
      <c r="O34" s="7"/>
      <c r="P34" s="6"/>
      <c r="Q34" s="6"/>
    </row>
    <row r="35" spans="1:17" x14ac:dyDescent="0.2">
      <c r="A35" s="6" t="str">
        <f t="shared" si="0"/>
        <v>2004 T2</v>
      </c>
      <c r="B35" s="6" t="str">
        <f t="shared" si="1"/>
        <v>T2</v>
      </c>
      <c r="C35" s="5">
        <v>2004</v>
      </c>
      <c r="D35" s="5">
        <v>218444</v>
      </c>
      <c r="E35" s="5">
        <v>218241</v>
      </c>
      <c r="F35">
        <v>2.8</v>
      </c>
      <c r="G35">
        <v>0</v>
      </c>
      <c r="H35" s="6">
        <f t="shared" si="3"/>
        <v>2.3875000000000002</v>
      </c>
      <c r="I35" s="6">
        <f t="shared" si="2"/>
        <v>-1.7250000000000001</v>
      </c>
      <c r="J35" s="7"/>
      <c r="K35" s="7"/>
      <c r="L35" s="7"/>
      <c r="M35" s="7"/>
      <c r="N35" s="7"/>
      <c r="O35" s="7"/>
      <c r="P35" s="6"/>
      <c r="Q35" s="6"/>
    </row>
    <row r="36" spans="1:17" x14ac:dyDescent="0.2">
      <c r="A36" s="6" t="str">
        <f t="shared" si="0"/>
        <v>2004 T3</v>
      </c>
      <c r="B36" s="6" t="str">
        <f t="shared" si="1"/>
        <v>T3</v>
      </c>
      <c r="C36" s="5">
        <v>2004</v>
      </c>
      <c r="D36" s="5">
        <v>221217</v>
      </c>
      <c r="E36" s="5">
        <v>226157</v>
      </c>
      <c r="F36">
        <v>4.3</v>
      </c>
      <c r="G36">
        <v>5.3</v>
      </c>
      <c r="H36" s="6">
        <f t="shared" si="3"/>
        <v>2.7250000000000001</v>
      </c>
      <c r="I36" s="6">
        <f t="shared" si="2"/>
        <v>-0.43750000000000011</v>
      </c>
      <c r="J36" s="7"/>
      <c r="K36" s="7"/>
      <c r="L36" s="7"/>
      <c r="M36" s="7"/>
      <c r="N36" s="7"/>
      <c r="O36" s="7"/>
      <c r="P36" s="6"/>
      <c r="Q36" s="6"/>
    </row>
    <row r="37" spans="1:17" x14ac:dyDescent="0.2">
      <c r="A37" s="6" t="str">
        <f t="shared" si="0"/>
        <v>2004 T4</v>
      </c>
      <c r="B37" s="6" t="str">
        <f t="shared" si="1"/>
        <v>T4</v>
      </c>
      <c r="C37" s="5">
        <v>2004</v>
      </c>
      <c r="D37" s="5">
        <v>222909</v>
      </c>
      <c r="E37" s="5">
        <v>224845</v>
      </c>
      <c r="F37">
        <v>5.8</v>
      </c>
      <c r="G37">
        <v>8.5</v>
      </c>
      <c r="H37" s="6">
        <f t="shared" si="3"/>
        <v>3.0625000000000004</v>
      </c>
      <c r="I37" s="6">
        <f t="shared" si="2"/>
        <v>0.79999999999999993</v>
      </c>
      <c r="J37" s="7"/>
      <c r="K37" s="7"/>
      <c r="L37" s="7"/>
      <c r="M37" s="7"/>
      <c r="N37" s="7"/>
      <c r="O37" s="7"/>
      <c r="P37" s="6"/>
      <c r="Q37" s="6"/>
    </row>
    <row r="38" spans="1:17" x14ac:dyDescent="0.2">
      <c r="A38" s="6" t="str">
        <f t="shared" si="0"/>
        <v>2005 T1</v>
      </c>
      <c r="B38" s="6" t="str">
        <f t="shared" si="1"/>
        <v>T1</v>
      </c>
      <c r="C38" s="5">
        <v>2005</v>
      </c>
      <c r="D38" s="5">
        <v>224544</v>
      </c>
      <c r="E38" s="5">
        <v>216947</v>
      </c>
      <c r="F38">
        <v>5.8</v>
      </c>
      <c r="G38">
        <v>8.6</v>
      </c>
      <c r="H38" s="6">
        <f t="shared" si="3"/>
        <v>3.3375000000000004</v>
      </c>
      <c r="I38" s="6">
        <f t="shared" si="2"/>
        <v>1.7124999999999999</v>
      </c>
      <c r="J38" s="7"/>
      <c r="K38" s="7"/>
      <c r="L38" s="7"/>
      <c r="M38" s="7"/>
      <c r="N38" s="7"/>
      <c r="O38" s="7"/>
      <c r="P38" s="6"/>
      <c r="Q38" s="6"/>
    </row>
    <row r="39" spans="1:17" x14ac:dyDescent="0.2">
      <c r="A39" s="6" t="str">
        <f t="shared" si="0"/>
        <v>2005 T2</v>
      </c>
      <c r="B39" s="6" t="str">
        <f t="shared" si="1"/>
        <v>T2</v>
      </c>
      <c r="C39" s="5">
        <v>2005</v>
      </c>
      <c r="D39" s="5">
        <v>227620</v>
      </c>
      <c r="E39" s="5">
        <v>228007</v>
      </c>
      <c r="F39">
        <v>5.4</v>
      </c>
      <c r="G39">
        <v>6.3</v>
      </c>
      <c r="H39" s="6">
        <f t="shared" si="3"/>
        <v>3.6124999999999998</v>
      </c>
      <c r="I39" s="6">
        <f t="shared" si="2"/>
        <v>2.4125000000000001</v>
      </c>
      <c r="J39" s="7"/>
      <c r="K39" s="7"/>
      <c r="L39" s="7"/>
      <c r="M39" s="7"/>
      <c r="N39" s="7"/>
      <c r="O39" s="7"/>
      <c r="P39" s="6"/>
      <c r="Q39" s="6"/>
    </row>
    <row r="40" spans="1:17" x14ac:dyDescent="0.2">
      <c r="A40" s="6" t="str">
        <f t="shared" si="0"/>
        <v>2005 T3</v>
      </c>
      <c r="B40" s="6" t="str">
        <f t="shared" si="1"/>
        <v>T3</v>
      </c>
      <c r="C40" s="5">
        <v>2005</v>
      </c>
      <c r="D40" s="5">
        <v>225936</v>
      </c>
      <c r="E40" s="5">
        <v>230941</v>
      </c>
      <c r="F40">
        <v>4.2</v>
      </c>
      <c r="G40">
        <v>3</v>
      </c>
      <c r="H40" s="6">
        <f t="shared" si="3"/>
        <v>3.85</v>
      </c>
      <c r="I40" s="6">
        <f t="shared" si="2"/>
        <v>2.9</v>
      </c>
      <c r="J40" s="7"/>
      <c r="K40" s="7"/>
      <c r="L40" s="7"/>
      <c r="M40" s="7"/>
      <c r="N40" s="7"/>
      <c r="O40" s="7"/>
      <c r="P40" s="6"/>
      <c r="Q40" s="6"/>
    </row>
    <row r="41" spans="1:17" x14ac:dyDescent="0.2">
      <c r="A41" s="6" t="str">
        <f t="shared" si="0"/>
        <v>2005 T4</v>
      </c>
      <c r="B41" s="6" t="str">
        <f t="shared" si="1"/>
        <v>T4</v>
      </c>
      <c r="C41" s="5">
        <v>2005</v>
      </c>
      <c r="D41" s="5">
        <v>228713</v>
      </c>
      <c r="E41" s="5">
        <v>229680</v>
      </c>
      <c r="F41">
        <v>3.2</v>
      </c>
      <c r="G41">
        <v>2</v>
      </c>
      <c r="H41" s="6">
        <f t="shared" si="3"/>
        <v>4.1124999999999998</v>
      </c>
      <c r="I41" s="6">
        <f t="shared" si="2"/>
        <v>3.65</v>
      </c>
      <c r="J41" s="7"/>
      <c r="K41" s="7"/>
      <c r="L41" s="7"/>
      <c r="M41" s="7"/>
      <c r="N41" s="7"/>
      <c r="O41" s="7"/>
      <c r="P41" s="6"/>
      <c r="Q41" s="6"/>
    </row>
    <row r="42" spans="1:17" x14ac:dyDescent="0.2">
      <c r="A42" s="6" t="str">
        <f t="shared" si="0"/>
        <v>2006 T1</v>
      </c>
      <c r="B42" s="6" t="str">
        <f t="shared" si="1"/>
        <v>T1</v>
      </c>
      <c r="C42" s="5">
        <v>2006</v>
      </c>
      <c r="D42" s="5">
        <v>232675</v>
      </c>
      <c r="E42" s="5">
        <v>226230</v>
      </c>
      <c r="F42">
        <v>3.2</v>
      </c>
      <c r="G42">
        <v>3.7</v>
      </c>
      <c r="H42" s="6">
        <f t="shared" si="3"/>
        <v>4.3375000000000004</v>
      </c>
      <c r="I42" s="6">
        <f t="shared" si="2"/>
        <v>4.6750000000000007</v>
      </c>
      <c r="J42" s="7"/>
      <c r="K42" s="7"/>
      <c r="L42" s="7"/>
      <c r="M42" s="7"/>
      <c r="N42" s="7"/>
      <c r="O42" s="7"/>
      <c r="P42" s="6"/>
      <c r="Q42" s="6"/>
    </row>
    <row r="43" spans="1:17" x14ac:dyDescent="0.2">
      <c r="A43" s="6" t="str">
        <f t="shared" si="0"/>
        <v>2006 T2</v>
      </c>
      <c r="B43" s="6" t="str">
        <f t="shared" si="1"/>
        <v>T2</v>
      </c>
      <c r="C43" s="5">
        <v>2006</v>
      </c>
      <c r="D43" s="5">
        <v>233233</v>
      </c>
      <c r="E43" s="5">
        <v>233213</v>
      </c>
      <c r="F43">
        <v>2.7</v>
      </c>
      <c r="G43">
        <v>3.9</v>
      </c>
      <c r="H43" s="6">
        <f t="shared" si="3"/>
        <v>4.3249999999999993</v>
      </c>
      <c r="I43" s="6">
        <f t="shared" si="2"/>
        <v>5.1625000000000005</v>
      </c>
      <c r="J43" s="7"/>
      <c r="K43" s="7"/>
      <c r="L43" s="7"/>
      <c r="M43" s="7"/>
      <c r="N43" s="7"/>
      <c r="O43" s="7"/>
      <c r="P43" s="6"/>
      <c r="Q43" s="6"/>
    </row>
    <row r="44" spans="1:17" x14ac:dyDescent="0.2">
      <c r="A44" s="6" t="str">
        <f t="shared" si="0"/>
        <v>2006 T3</v>
      </c>
      <c r="B44" s="6" t="str">
        <f t="shared" si="1"/>
        <v>T3</v>
      </c>
      <c r="C44" s="5">
        <v>2006</v>
      </c>
      <c r="D44" s="5">
        <v>237003</v>
      </c>
      <c r="E44" s="5">
        <v>241316</v>
      </c>
      <c r="F44">
        <v>3.3</v>
      </c>
      <c r="G44">
        <v>5.0999999999999996</v>
      </c>
      <c r="H44" s="6">
        <f t="shared" si="3"/>
        <v>4.1999999999999993</v>
      </c>
      <c r="I44" s="6">
        <f t="shared" si="2"/>
        <v>5.1375000000000002</v>
      </c>
      <c r="J44" s="7"/>
      <c r="K44" s="7"/>
      <c r="L44" s="7"/>
      <c r="M44" s="7"/>
      <c r="N44" s="7"/>
      <c r="O44" s="7"/>
      <c r="P44" s="6"/>
      <c r="Q44" s="6"/>
    </row>
    <row r="45" spans="1:17" x14ac:dyDescent="0.2">
      <c r="A45" s="6" t="str">
        <f t="shared" si="0"/>
        <v>2006 T4</v>
      </c>
      <c r="B45" s="6" t="str">
        <f t="shared" si="1"/>
        <v>T4</v>
      </c>
      <c r="C45" s="5">
        <v>2006</v>
      </c>
      <c r="D45" s="5">
        <v>239810</v>
      </c>
      <c r="E45" s="5">
        <v>240694</v>
      </c>
      <c r="F45">
        <v>4</v>
      </c>
      <c r="G45">
        <v>6.7</v>
      </c>
      <c r="H45" s="6">
        <f t="shared" si="3"/>
        <v>3.9749999999999996</v>
      </c>
      <c r="I45" s="6">
        <f t="shared" si="2"/>
        <v>4.9124999999999996</v>
      </c>
      <c r="J45" s="7"/>
      <c r="K45" s="7"/>
      <c r="L45" s="7"/>
      <c r="M45" s="7"/>
      <c r="N45" s="7"/>
      <c r="O45" s="7"/>
      <c r="P45" s="6"/>
      <c r="Q45" s="6"/>
    </row>
    <row r="46" spans="1:17" x14ac:dyDescent="0.2">
      <c r="A46" s="6" t="str">
        <f t="shared" si="0"/>
        <v>2007 T1</v>
      </c>
      <c r="B46" s="6" t="str">
        <f t="shared" si="1"/>
        <v>T1</v>
      </c>
      <c r="C46" s="5">
        <v>2007</v>
      </c>
      <c r="D46" s="5">
        <v>244642</v>
      </c>
      <c r="E46" s="5">
        <v>237982</v>
      </c>
      <c r="F46">
        <v>4.2</v>
      </c>
      <c r="G46">
        <v>6.3</v>
      </c>
      <c r="H46" s="6">
        <f t="shared" si="3"/>
        <v>3.7749999999999999</v>
      </c>
      <c r="I46" s="6">
        <f t="shared" si="2"/>
        <v>4.625</v>
      </c>
      <c r="J46" s="7"/>
      <c r="K46" s="7"/>
      <c r="L46" s="7"/>
      <c r="M46" s="7"/>
      <c r="N46" s="7"/>
      <c r="O46" s="7"/>
      <c r="P46" s="6"/>
      <c r="Q46" s="6"/>
    </row>
    <row r="47" spans="1:17" x14ac:dyDescent="0.2">
      <c r="A47" s="6" t="str">
        <f t="shared" si="0"/>
        <v>2007 T2</v>
      </c>
      <c r="B47" s="6" t="str">
        <f t="shared" si="1"/>
        <v>T2</v>
      </c>
      <c r="C47" s="5">
        <v>2007</v>
      </c>
      <c r="D47" s="5">
        <v>248442</v>
      </c>
      <c r="E47" s="5">
        <v>248459</v>
      </c>
      <c r="F47">
        <v>5.3</v>
      </c>
      <c r="G47">
        <v>8.5</v>
      </c>
      <c r="H47" s="6">
        <f t="shared" si="3"/>
        <v>3.7625000000000002</v>
      </c>
      <c r="I47" s="6">
        <f t="shared" si="2"/>
        <v>4.9000000000000004</v>
      </c>
      <c r="J47" s="7"/>
      <c r="K47" s="7"/>
      <c r="L47" s="7"/>
      <c r="M47" s="7"/>
      <c r="N47" s="7"/>
      <c r="O47" s="7"/>
      <c r="P47" s="6"/>
      <c r="Q47" s="6"/>
    </row>
    <row r="48" spans="1:17" x14ac:dyDescent="0.2">
      <c r="A48" s="6" t="str">
        <f t="shared" si="0"/>
        <v>2007 T3</v>
      </c>
      <c r="B48" s="6" t="str">
        <f t="shared" si="1"/>
        <v>T3</v>
      </c>
      <c r="C48" s="5">
        <v>2007</v>
      </c>
      <c r="D48" s="5">
        <v>250959</v>
      </c>
      <c r="E48" s="5">
        <v>255482</v>
      </c>
      <c r="F48">
        <v>5.6</v>
      </c>
      <c r="G48">
        <v>10.7</v>
      </c>
      <c r="H48" s="6">
        <f t="shared" si="3"/>
        <v>3.9375</v>
      </c>
      <c r="I48" s="6">
        <f t="shared" si="2"/>
        <v>5.8625000000000007</v>
      </c>
      <c r="J48" s="7"/>
      <c r="K48" s="7"/>
      <c r="L48" s="7"/>
      <c r="M48" s="7"/>
      <c r="N48" s="7"/>
      <c r="O48" s="7"/>
      <c r="P48" s="6"/>
      <c r="Q48" s="6"/>
    </row>
    <row r="49" spans="1:17" x14ac:dyDescent="0.2">
      <c r="A49" s="6" t="str">
        <f t="shared" si="0"/>
        <v>2007 T4</v>
      </c>
      <c r="B49" s="6" t="str">
        <f t="shared" si="1"/>
        <v>T4</v>
      </c>
      <c r="C49" s="5">
        <v>2007</v>
      </c>
      <c r="D49" s="5">
        <v>254912</v>
      </c>
      <c r="E49" s="5">
        <v>256675</v>
      </c>
      <c r="F49">
        <v>6.1</v>
      </c>
      <c r="G49">
        <v>12</v>
      </c>
      <c r="H49" s="6">
        <f t="shared" si="3"/>
        <v>4.3</v>
      </c>
      <c r="I49" s="6">
        <f t="shared" si="2"/>
        <v>7.1125000000000007</v>
      </c>
      <c r="J49" s="7"/>
      <c r="K49" s="7"/>
      <c r="L49" s="7"/>
      <c r="M49" s="7"/>
      <c r="N49" s="7"/>
      <c r="O49" s="7"/>
      <c r="P49" s="6"/>
      <c r="Q49" s="6"/>
    </row>
    <row r="50" spans="1:17" x14ac:dyDescent="0.2">
      <c r="A50" s="6" t="str">
        <f t="shared" si="0"/>
        <v>2008 T1</v>
      </c>
      <c r="B50" s="6" t="str">
        <f t="shared" si="1"/>
        <v>T1</v>
      </c>
      <c r="C50" s="5">
        <v>2008</v>
      </c>
      <c r="D50" s="5">
        <v>257772</v>
      </c>
      <c r="E50" s="5">
        <v>252636</v>
      </c>
      <c r="F50">
        <v>6.3</v>
      </c>
      <c r="G50">
        <v>13.1</v>
      </c>
      <c r="H50" s="6">
        <f t="shared" si="3"/>
        <v>4.6875</v>
      </c>
      <c r="I50" s="6">
        <f t="shared" si="2"/>
        <v>8.2874999999999996</v>
      </c>
      <c r="J50" s="7"/>
      <c r="K50" s="7"/>
      <c r="L50" s="7"/>
      <c r="M50" s="7"/>
      <c r="N50" s="7"/>
      <c r="O50" s="7"/>
      <c r="P50" s="6"/>
      <c r="Q50" s="6"/>
    </row>
    <row r="51" spans="1:17" x14ac:dyDescent="0.2">
      <c r="A51" s="6" t="str">
        <f t="shared" si="0"/>
        <v>2008 T2</v>
      </c>
      <c r="B51" s="6" t="str">
        <f t="shared" si="1"/>
        <v>T2</v>
      </c>
      <c r="C51" s="5">
        <v>2008</v>
      </c>
      <c r="D51" s="5">
        <v>263751</v>
      </c>
      <c r="E51" s="5">
        <v>264202</v>
      </c>
      <c r="F51">
        <v>6.3</v>
      </c>
      <c r="G51">
        <v>13.4</v>
      </c>
      <c r="H51" s="6">
        <f t="shared" si="3"/>
        <v>5.1374999999999993</v>
      </c>
      <c r="I51" s="6">
        <f t="shared" si="2"/>
        <v>9.4749999999999996</v>
      </c>
      <c r="J51" s="7"/>
      <c r="K51" s="7"/>
      <c r="L51" s="7"/>
      <c r="M51" s="7"/>
      <c r="N51" s="7"/>
      <c r="O51" s="7"/>
      <c r="P51" s="6"/>
      <c r="Q51" s="6"/>
    </row>
    <row r="52" spans="1:17" x14ac:dyDescent="0.2">
      <c r="A52" s="6" t="str">
        <f t="shared" si="0"/>
        <v>2008 T3</v>
      </c>
      <c r="B52" s="6" t="str">
        <f t="shared" si="1"/>
        <v>T3</v>
      </c>
      <c r="C52" s="5">
        <v>2008</v>
      </c>
      <c r="D52" s="5">
        <v>267637</v>
      </c>
      <c r="E52" s="5">
        <v>273317</v>
      </c>
      <c r="F52">
        <v>6.5</v>
      </c>
      <c r="G52">
        <v>14.4</v>
      </c>
      <c r="H52" s="6">
        <f t="shared" si="3"/>
        <v>5.5375000000000005</v>
      </c>
      <c r="I52" s="6">
        <f t="shared" si="2"/>
        <v>10.637500000000001</v>
      </c>
      <c r="J52" s="7"/>
      <c r="K52" s="7"/>
      <c r="L52" s="7"/>
      <c r="M52" s="7"/>
      <c r="N52" s="7"/>
      <c r="O52" s="7"/>
      <c r="P52" s="6"/>
      <c r="Q52" s="6"/>
    </row>
    <row r="53" spans="1:17" x14ac:dyDescent="0.2">
      <c r="A53" s="6" t="str">
        <f t="shared" si="0"/>
        <v>2008 T4</v>
      </c>
      <c r="B53" s="6" t="str">
        <f t="shared" si="1"/>
        <v>T4</v>
      </c>
      <c r="C53" s="5">
        <v>2008</v>
      </c>
      <c r="D53" s="5">
        <v>257533</v>
      </c>
      <c r="E53" s="5">
        <v>259315</v>
      </c>
      <c r="F53">
        <v>5.0999999999999996</v>
      </c>
      <c r="G53">
        <v>12.3</v>
      </c>
      <c r="H53" s="6">
        <f t="shared" si="3"/>
        <v>5.6749999999999998</v>
      </c>
      <c r="I53" s="6">
        <f t="shared" si="2"/>
        <v>11.3375</v>
      </c>
      <c r="J53" s="7"/>
      <c r="K53" s="7"/>
      <c r="L53" s="7"/>
      <c r="M53" s="7"/>
      <c r="N53" s="7"/>
      <c r="O53" s="7"/>
      <c r="P53" s="6"/>
      <c r="Q53" s="6"/>
    </row>
    <row r="54" spans="1:17" x14ac:dyDescent="0.2">
      <c r="A54" s="6" t="str">
        <f t="shared" si="0"/>
        <v>2009 T1</v>
      </c>
      <c r="B54" s="6" t="str">
        <f t="shared" si="1"/>
        <v>T1</v>
      </c>
      <c r="C54" s="5">
        <v>2009</v>
      </c>
      <c r="D54" s="5">
        <v>253890</v>
      </c>
      <c r="E54" s="5">
        <v>246507</v>
      </c>
      <c r="F54">
        <v>3</v>
      </c>
      <c r="G54">
        <v>6.9</v>
      </c>
      <c r="H54" s="6">
        <f t="shared" si="3"/>
        <v>5.5250000000000004</v>
      </c>
      <c r="I54" s="6">
        <f t="shared" si="2"/>
        <v>11.4125</v>
      </c>
      <c r="J54" s="7"/>
      <c r="K54" s="7"/>
      <c r="L54" s="7"/>
      <c r="M54" s="7"/>
      <c r="N54" s="7"/>
      <c r="O54" s="7"/>
      <c r="P54" s="6"/>
      <c r="Q54" s="6"/>
    </row>
    <row r="55" spans="1:17" x14ac:dyDescent="0.2">
      <c r="A55" s="6" t="str">
        <f t="shared" si="0"/>
        <v>2009 T2</v>
      </c>
      <c r="B55" s="6" t="str">
        <f t="shared" si="1"/>
        <v>T2</v>
      </c>
      <c r="C55" s="5">
        <v>2009</v>
      </c>
      <c r="D55" s="5">
        <v>258527</v>
      </c>
      <c r="E55" s="5">
        <v>258381</v>
      </c>
      <c r="F55">
        <v>0.8</v>
      </c>
      <c r="G55">
        <v>1.3</v>
      </c>
      <c r="H55" s="6">
        <f t="shared" si="3"/>
        <v>4.9624999999999995</v>
      </c>
      <c r="I55" s="6">
        <f t="shared" si="2"/>
        <v>10.512499999999999</v>
      </c>
      <c r="J55" s="7"/>
      <c r="K55" s="7"/>
      <c r="L55" s="7"/>
      <c r="M55" s="7"/>
      <c r="N55" s="7"/>
      <c r="O55" s="7"/>
      <c r="P55" s="6"/>
      <c r="Q55" s="6"/>
    </row>
    <row r="56" spans="1:17" x14ac:dyDescent="0.2">
      <c r="A56" s="6" t="str">
        <f t="shared" si="0"/>
        <v>2009 T3</v>
      </c>
      <c r="B56" s="6" t="str">
        <f t="shared" si="1"/>
        <v>T3</v>
      </c>
      <c r="C56" s="5">
        <v>2009</v>
      </c>
      <c r="D56" s="5">
        <v>264588</v>
      </c>
      <c r="E56" s="5">
        <v>270139</v>
      </c>
      <c r="F56">
        <v>-1.2</v>
      </c>
      <c r="G56">
        <v>-4.0999999999999996</v>
      </c>
      <c r="H56" s="6">
        <f t="shared" si="3"/>
        <v>4.1124999999999989</v>
      </c>
      <c r="I56" s="6">
        <f t="shared" si="2"/>
        <v>8.6625000000000014</v>
      </c>
      <c r="J56" s="7"/>
      <c r="K56" s="7"/>
      <c r="L56" s="7"/>
      <c r="M56" s="7"/>
      <c r="N56" s="7"/>
      <c r="O56" s="7"/>
      <c r="P56" s="6"/>
      <c r="Q56" s="6"/>
    </row>
    <row r="57" spans="1:17" x14ac:dyDescent="0.2">
      <c r="A57" s="6" t="str">
        <f t="shared" si="0"/>
        <v>2009 T4</v>
      </c>
      <c r="B57" s="6" t="str">
        <f t="shared" si="1"/>
        <v>T4</v>
      </c>
      <c r="C57" s="5">
        <v>2009</v>
      </c>
      <c r="D57" s="5">
        <v>271324</v>
      </c>
      <c r="E57" s="5">
        <v>273122</v>
      </c>
      <c r="F57">
        <v>-0.1</v>
      </c>
      <c r="G57">
        <v>-2.1</v>
      </c>
      <c r="H57" s="6">
        <f t="shared" si="3"/>
        <v>3.3375000000000004</v>
      </c>
      <c r="I57" s="6">
        <f t="shared" si="2"/>
        <v>6.8999999999999995</v>
      </c>
      <c r="J57" s="7"/>
      <c r="K57" s="7"/>
      <c r="L57" s="7"/>
      <c r="M57" s="7"/>
      <c r="N57" s="7"/>
      <c r="O57" s="7"/>
      <c r="P57" s="6"/>
      <c r="Q57" s="6"/>
    </row>
    <row r="58" spans="1:17" x14ac:dyDescent="0.2">
      <c r="A58" s="6" t="str">
        <f t="shared" si="0"/>
        <v>2010 T1</v>
      </c>
      <c r="B58" s="6" t="str">
        <f t="shared" si="1"/>
        <v>T1</v>
      </c>
      <c r="C58" s="5">
        <v>2010</v>
      </c>
      <c r="D58" s="5">
        <v>277433</v>
      </c>
      <c r="E58" s="5">
        <v>269208</v>
      </c>
      <c r="F58">
        <v>2.6</v>
      </c>
      <c r="G58">
        <v>6.2</v>
      </c>
      <c r="H58" s="6">
        <f t="shared" si="3"/>
        <v>2.875</v>
      </c>
      <c r="I58" s="6">
        <f t="shared" si="2"/>
        <v>6.0374999999999996</v>
      </c>
      <c r="J58" s="7">
        <f t="shared" ref="J58:J66" si="4">AVERAGE($F$58:$F$77)</f>
        <v>3.5549999999999997</v>
      </c>
      <c r="K58" s="7"/>
      <c r="L58" s="7"/>
      <c r="M58" s="7">
        <f t="shared" ref="M58:M78" si="5">AVERAGE($G$58:$G$77)</f>
        <v>6.1899999999999995</v>
      </c>
      <c r="N58" s="7"/>
      <c r="O58" s="7"/>
      <c r="P58" s="6">
        <f t="shared" ref="P58:P66" si="6">AVERAGEIFS(F$2:F$107,$C$2:$C$107,$C58)</f>
        <v>5.7249999999999996</v>
      </c>
      <c r="Q58" s="6">
        <f t="shared" ref="Q58:Q65" si="7">AVERAGEIFS(G$2:G$107,$C$2:$C$107,$C58)</f>
        <v>14.4</v>
      </c>
    </row>
    <row r="59" spans="1:17" x14ac:dyDescent="0.2">
      <c r="A59" s="6" t="str">
        <f t="shared" si="0"/>
        <v>2010 T2</v>
      </c>
      <c r="B59" s="6" t="str">
        <f t="shared" si="1"/>
        <v>T2</v>
      </c>
      <c r="C59" s="5">
        <v>2010</v>
      </c>
      <c r="D59" s="5">
        <v>280158</v>
      </c>
      <c r="E59" s="5">
        <v>280390</v>
      </c>
      <c r="F59">
        <v>5.3</v>
      </c>
      <c r="G59">
        <v>14</v>
      </c>
      <c r="H59" s="6">
        <f t="shared" si="3"/>
        <v>2.7500000000000004</v>
      </c>
      <c r="I59" s="6">
        <f t="shared" si="2"/>
        <v>6.1124999999999998</v>
      </c>
      <c r="J59" s="7">
        <f t="shared" si="4"/>
        <v>3.5549999999999997</v>
      </c>
      <c r="K59" s="7"/>
      <c r="L59" s="7"/>
      <c r="M59" s="7">
        <f t="shared" si="5"/>
        <v>6.1899999999999995</v>
      </c>
      <c r="N59" s="7"/>
      <c r="O59" s="7"/>
      <c r="P59" s="6">
        <f t="shared" si="6"/>
        <v>5.7249999999999996</v>
      </c>
      <c r="Q59" s="6">
        <f t="shared" si="7"/>
        <v>14.4</v>
      </c>
    </row>
    <row r="60" spans="1:17" x14ac:dyDescent="0.2">
      <c r="A60" s="6" t="str">
        <f t="shared" si="0"/>
        <v>2010 T3</v>
      </c>
      <c r="B60" s="6" t="str">
        <f t="shared" si="1"/>
        <v>T3</v>
      </c>
      <c r="C60" s="5">
        <v>2010</v>
      </c>
      <c r="D60" s="5">
        <v>283033</v>
      </c>
      <c r="E60" s="5">
        <v>288798</v>
      </c>
      <c r="F60">
        <v>7.5</v>
      </c>
      <c r="G60">
        <v>19.5</v>
      </c>
      <c r="H60" s="6">
        <f t="shared" si="3"/>
        <v>2.875</v>
      </c>
      <c r="I60" s="6">
        <f t="shared" si="2"/>
        <v>6.7500000000000009</v>
      </c>
      <c r="J60" s="7">
        <f t="shared" si="4"/>
        <v>3.5549999999999997</v>
      </c>
      <c r="K60" s="7"/>
      <c r="L60" s="7"/>
      <c r="M60" s="7">
        <f t="shared" si="5"/>
        <v>6.1899999999999995</v>
      </c>
      <c r="N60" s="7"/>
      <c r="O60" s="7"/>
      <c r="P60" s="6">
        <f t="shared" si="6"/>
        <v>5.7249999999999996</v>
      </c>
      <c r="Q60" s="6">
        <f t="shared" si="7"/>
        <v>14.4</v>
      </c>
    </row>
    <row r="61" spans="1:17" x14ac:dyDescent="0.2">
      <c r="A61" s="6" t="str">
        <f t="shared" si="0"/>
        <v>2010 T4</v>
      </c>
      <c r="B61" s="6" t="str">
        <f t="shared" si="1"/>
        <v>T4</v>
      </c>
      <c r="C61" s="5">
        <v>2010</v>
      </c>
      <c r="D61" s="5">
        <v>286929</v>
      </c>
      <c r="E61" s="5">
        <v>288661</v>
      </c>
      <c r="F61">
        <v>7.5</v>
      </c>
      <c r="G61">
        <v>17.899999999999999</v>
      </c>
      <c r="H61" s="6">
        <f t="shared" si="3"/>
        <v>3.1749999999999998</v>
      </c>
      <c r="I61" s="6">
        <f t="shared" si="2"/>
        <v>7.45</v>
      </c>
      <c r="J61" s="7">
        <f t="shared" si="4"/>
        <v>3.5549999999999997</v>
      </c>
      <c r="K61" s="7"/>
      <c r="L61" s="7"/>
      <c r="M61" s="7">
        <f t="shared" si="5"/>
        <v>6.1899999999999995</v>
      </c>
      <c r="N61" s="7"/>
      <c r="O61" s="7"/>
      <c r="P61" s="6">
        <f t="shared" si="6"/>
        <v>5.7249999999999996</v>
      </c>
      <c r="Q61" s="6">
        <f t="shared" si="7"/>
        <v>14.4</v>
      </c>
    </row>
    <row r="62" spans="1:17" x14ac:dyDescent="0.2">
      <c r="A62" s="6" t="str">
        <f t="shared" si="0"/>
        <v>2011 T1</v>
      </c>
      <c r="B62" s="6" t="str">
        <f t="shared" si="1"/>
        <v>T1</v>
      </c>
      <c r="C62" s="5">
        <v>2011</v>
      </c>
      <c r="D62" s="5">
        <v>290983</v>
      </c>
      <c r="E62" s="5">
        <v>283194</v>
      </c>
      <c r="F62">
        <v>6.6</v>
      </c>
      <c r="G62">
        <v>13.1</v>
      </c>
      <c r="H62" s="6">
        <f t="shared" si="3"/>
        <v>3.625</v>
      </c>
      <c r="I62" s="6">
        <f t="shared" si="2"/>
        <v>8.2249999999999996</v>
      </c>
      <c r="J62" s="7">
        <f t="shared" si="4"/>
        <v>3.5549999999999997</v>
      </c>
      <c r="K62" s="7"/>
      <c r="L62" s="7"/>
      <c r="M62" s="7">
        <f t="shared" si="5"/>
        <v>6.1899999999999995</v>
      </c>
      <c r="N62" s="7"/>
      <c r="O62" s="7"/>
      <c r="P62" s="6">
        <f t="shared" si="6"/>
        <v>5.25</v>
      </c>
      <c r="Q62" s="6">
        <f t="shared" si="7"/>
        <v>9.2749999999999986</v>
      </c>
    </row>
    <row r="63" spans="1:17" x14ac:dyDescent="0.2">
      <c r="A63" s="6" t="str">
        <f t="shared" si="0"/>
        <v>2011 T2</v>
      </c>
      <c r="B63" s="6" t="str">
        <f t="shared" si="1"/>
        <v>T2</v>
      </c>
      <c r="C63" s="5">
        <v>2011</v>
      </c>
      <c r="D63" s="5">
        <v>293843</v>
      </c>
      <c r="E63" s="5">
        <v>293569</v>
      </c>
      <c r="F63">
        <v>5.6</v>
      </c>
      <c r="G63">
        <v>9.8000000000000007</v>
      </c>
      <c r="H63" s="6">
        <f t="shared" si="3"/>
        <v>4.2250000000000005</v>
      </c>
      <c r="I63" s="6">
        <f t="shared" si="2"/>
        <v>9.2874999999999996</v>
      </c>
      <c r="J63" s="7">
        <f t="shared" si="4"/>
        <v>3.5549999999999997</v>
      </c>
      <c r="K63" s="7"/>
      <c r="L63" s="7"/>
      <c r="M63" s="7">
        <f t="shared" si="5"/>
        <v>6.1899999999999995</v>
      </c>
      <c r="N63" s="7"/>
      <c r="O63" s="7"/>
      <c r="P63" s="6">
        <f t="shared" si="6"/>
        <v>5.25</v>
      </c>
      <c r="Q63" s="6">
        <f t="shared" si="7"/>
        <v>9.2749999999999986</v>
      </c>
    </row>
    <row r="64" spans="1:17" x14ac:dyDescent="0.2">
      <c r="A64" s="6" t="str">
        <f t="shared" si="0"/>
        <v>2011 T3</v>
      </c>
      <c r="B64" s="6" t="str">
        <f t="shared" si="1"/>
        <v>T3</v>
      </c>
      <c r="C64" s="5">
        <v>2011</v>
      </c>
      <c r="D64" s="5">
        <v>293224</v>
      </c>
      <c r="E64" s="5">
        <v>299014</v>
      </c>
      <c r="F64">
        <v>4.8</v>
      </c>
      <c r="G64">
        <v>7.4</v>
      </c>
      <c r="H64" s="6">
        <f t="shared" si="3"/>
        <v>4.9749999999999996</v>
      </c>
      <c r="I64" s="6">
        <f t="shared" si="2"/>
        <v>10.725</v>
      </c>
      <c r="J64" s="7">
        <f t="shared" si="4"/>
        <v>3.5549999999999997</v>
      </c>
      <c r="K64" s="7"/>
      <c r="L64" s="7"/>
      <c r="M64" s="7">
        <f t="shared" si="5"/>
        <v>6.1899999999999995</v>
      </c>
      <c r="N64" s="7"/>
      <c r="O64" s="7"/>
      <c r="P64" s="6">
        <f t="shared" si="6"/>
        <v>5.25</v>
      </c>
      <c r="Q64" s="6">
        <f t="shared" si="7"/>
        <v>9.2749999999999986</v>
      </c>
    </row>
    <row r="65" spans="1:17" x14ac:dyDescent="0.2">
      <c r="A65" s="6" t="str">
        <f t="shared" si="0"/>
        <v>2011 T4</v>
      </c>
      <c r="B65" s="6" t="str">
        <f t="shared" si="1"/>
        <v>T4</v>
      </c>
      <c r="C65" s="5">
        <v>2011</v>
      </c>
      <c r="D65" s="5">
        <v>295609</v>
      </c>
      <c r="E65" s="5">
        <v>296073</v>
      </c>
      <c r="F65">
        <v>4</v>
      </c>
      <c r="G65">
        <v>6.8</v>
      </c>
      <c r="H65" s="6">
        <f t="shared" si="3"/>
        <v>5.4874999999999998</v>
      </c>
      <c r="I65" s="6">
        <f t="shared" si="2"/>
        <v>11.8375</v>
      </c>
      <c r="J65" s="7">
        <f t="shared" si="4"/>
        <v>3.5549999999999997</v>
      </c>
      <c r="K65" s="7"/>
      <c r="L65" s="7"/>
      <c r="M65" s="7">
        <f t="shared" si="5"/>
        <v>6.1899999999999995</v>
      </c>
      <c r="N65" s="7"/>
      <c r="O65" s="7"/>
      <c r="P65" s="6">
        <f t="shared" si="6"/>
        <v>5.25</v>
      </c>
      <c r="Q65" s="6">
        <f t="shared" si="7"/>
        <v>9.2749999999999986</v>
      </c>
    </row>
    <row r="66" spans="1:17" x14ac:dyDescent="0.2">
      <c r="A66" s="6" t="str">
        <f t="shared" si="0"/>
        <v>2012 T1</v>
      </c>
      <c r="B66" s="6" t="str">
        <f t="shared" si="1"/>
        <v>T1</v>
      </c>
      <c r="C66" s="5">
        <v>2012</v>
      </c>
      <c r="D66" s="5">
        <v>291808</v>
      </c>
      <c r="E66" s="5">
        <v>288028</v>
      </c>
      <c r="F66">
        <v>3.1</v>
      </c>
      <c r="G66">
        <v>5.6</v>
      </c>
      <c r="H66" s="6">
        <f t="shared" si="3"/>
        <v>5.55</v>
      </c>
      <c r="I66" s="6">
        <f t="shared" si="2"/>
        <v>11.762499999999999</v>
      </c>
      <c r="J66" s="7">
        <f t="shared" si="4"/>
        <v>3.5549999999999997</v>
      </c>
      <c r="K66" s="7"/>
      <c r="L66" s="7"/>
      <c r="M66" s="7">
        <f t="shared" si="5"/>
        <v>6.1899999999999995</v>
      </c>
      <c r="N66" s="7"/>
      <c r="O66" s="7"/>
      <c r="P66" s="6">
        <f t="shared" si="6"/>
        <v>2.2750000000000004</v>
      </c>
      <c r="Q66" s="6">
        <f t="shared" ref="Q66:Q106" si="8">AVERAGEIFS(G$2:G$107,$C$2:$C$107,$C66)</f>
        <v>3.0750000000000002</v>
      </c>
    </row>
    <row r="67" spans="1:17" x14ac:dyDescent="0.2">
      <c r="A67" s="6" t="str">
        <f t="shared" ref="A67:A106" si="9">C67 &amp; " "&amp; B67</f>
        <v>2012 T2</v>
      </c>
      <c r="B67" s="6" t="str">
        <f t="shared" si="1"/>
        <v>T2</v>
      </c>
      <c r="C67" s="5">
        <v>2012</v>
      </c>
      <c r="D67" s="5">
        <v>296830</v>
      </c>
      <c r="E67" s="5">
        <v>296465</v>
      </c>
      <c r="F67">
        <v>2.2000000000000002</v>
      </c>
      <c r="G67">
        <v>3.9</v>
      </c>
      <c r="H67" s="6">
        <f t="shared" si="3"/>
        <v>5.1625000000000005</v>
      </c>
      <c r="I67" s="6">
        <f t="shared" si="2"/>
        <v>10.5</v>
      </c>
      <c r="J67" s="7">
        <f t="shared" ref="J67:J78" si="10">AVERAGE($F$58:$F$77)</f>
        <v>3.5549999999999997</v>
      </c>
      <c r="K67" s="7"/>
      <c r="L67" s="7"/>
      <c r="M67" s="7">
        <f t="shared" si="5"/>
        <v>6.1899999999999995</v>
      </c>
      <c r="N67" s="7"/>
      <c r="O67" s="7"/>
      <c r="P67" s="6">
        <f t="shared" ref="P67:P106" si="11">AVERAGEIFS(F$2:F$107,$C$2:$C$107,$C67)</f>
        <v>2.2750000000000004</v>
      </c>
      <c r="Q67" s="6">
        <f t="shared" si="8"/>
        <v>3.0750000000000002</v>
      </c>
    </row>
    <row r="68" spans="1:17" x14ac:dyDescent="0.2">
      <c r="A68" s="6" t="str">
        <f t="shared" si="9"/>
        <v>2012 T3</v>
      </c>
      <c r="B68" s="6" t="str">
        <f t="shared" si="1"/>
        <v>T3</v>
      </c>
      <c r="C68" s="5">
        <v>2012</v>
      </c>
      <c r="D68" s="5">
        <v>301932</v>
      </c>
      <c r="E68" s="5">
        <v>306446</v>
      </c>
      <c r="F68">
        <v>1.9</v>
      </c>
      <c r="G68">
        <v>2</v>
      </c>
      <c r="H68" s="6">
        <f t="shared" si="3"/>
        <v>4.4625000000000004</v>
      </c>
      <c r="I68" s="6">
        <f t="shared" si="2"/>
        <v>8.3125</v>
      </c>
      <c r="J68" s="7">
        <f t="shared" si="10"/>
        <v>3.5549999999999997</v>
      </c>
      <c r="K68" s="7"/>
      <c r="L68" s="7"/>
      <c r="M68" s="7">
        <f t="shared" si="5"/>
        <v>6.1899999999999995</v>
      </c>
      <c r="N68" s="7"/>
      <c r="O68" s="7"/>
      <c r="P68" s="6">
        <f t="shared" si="11"/>
        <v>2.2750000000000004</v>
      </c>
      <c r="Q68" s="6">
        <f t="shared" si="8"/>
        <v>3.0750000000000002</v>
      </c>
    </row>
    <row r="69" spans="1:17" x14ac:dyDescent="0.2">
      <c r="A69" s="6" t="str">
        <f t="shared" si="9"/>
        <v>2012 T4</v>
      </c>
      <c r="B69" s="6" t="str">
        <f t="shared" si="1"/>
        <v>T4</v>
      </c>
      <c r="C69" s="5">
        <v>2012</v>
      </c>
      <c r="D69" s="5">
        <v>301991</v>
      </c>
      <c r="E69" s="5">
        <v>303424</v>
      </c>
      <c r="F69">
        <v>1.9</v>
      </c>
      <c r="G69">
        <v>0.8</v>
      </c>
      <c r="H69" s="6">
        <f t="shared" si="3"/>
        <v>3.7624999999999997</v>
      </c>
      <c r="I69" s="6">
        <f t="shared" si="2"/>
        <v>6.1749999999999989</v>
      </c>
      <c r="J69" s="7">
        <f t="shared" si="10"/>
        <v>3.5549999999999997</v>
      </c>
      <c r="K69" s="7"/>
      <c r="L69" s="7"/>
      <c r="M69" s="7">
        <f t="shared" si="5"/>
        <v>6.1899999999999995</v>
      </c>
      <c r="N69" s="7"/>
      <c r="O69" s="7"/>
      <c r="P69" s="6">
        <f t="shared" si="11"/>
        <v>2.2750000000000004</v>
      </c>
      <c r="Q69" s="6">
        <f t="shared" si="8"/>
        <v>3.0750000000000002</v>
      </c>
    </row>
    <row r="70" spans="1:17" x14ac:dyDescent="0.2">
      <c r="A70" s="6" t="str">
        <f t="shared" si="9"/>
        <v>2013 T1</v>
      </c>
      <c r="B70" s="6" t="str">
        <f t="shared" si="1"/>
        <v>T1</v>
      </c>
      <c r="C70" s="5">
        <v>2013</v>
      </c>
      <c r="D70" s="5">
        <v>303283</v>
      </c>
      <c r="E70" s="5">
        <v>295866</v>
      </c>
      <c r="F70">
        <v>2.2000000000000002</v>
      </c>
      <c r="G70">
        <v>0.8</v>
      </c>
      <c r="H70" s="6">
        <f t="shared" si="3"/>
        <v>3.2124999999999995</v>
      </c>
      <c r="I70" s="6">
        <f t="shared" si="2"/>
        <v>4.6374999999999993</v>
      </c>
      <c r="J70" s="7">
        <f t="shared" si="10"/>
        <v>3.5549999999999997</v>
      </c>
      <c r="K70" s="7"/>
      <c r="L70" s="7"/>
      <c r="M70" s="7">
        <f t="shared" si="5"/>
        <v>6.1899999999999995</v>
      </c>
      <c r="N70" s="7"/>
      <c r="O70" s="7"/>
      <c r="P70" s="6">
        <f t="shared" si="11"/>
        <v>2.7749999999999999</v>
      </c>
      <c r="Q70" s="6">
        <f t="shared" si="8"/>
        <v>3.5250000000000004</v>
      </c>
    </row>
    <row r="71" spans="1:17" x14ac:dyDescent="0.2">
      <c r="A71" s="6" t="str">
        <f t="shared" si="9"/>
        <v>2013 T2</v>
      </c>
      <c r="B71" s="6" t="str">
        <f t="shared" ref="B71:B106" si="12">B67</f>
        <v>T2</v>
      </c>
      <c r="C71" s="5">
        <v>2013</v>
      </c>
      <c r="D71" s="5">
        <v>308402</v>
      </c>
      <c r="E71" s="5">
        <v>308389</v>
      </c>
      <c r="F71">
        <v>2.9</v>
      </c>
      <c r="G71">
        <v>2.6</v>
      </c>
      <c r="H71" s="6">
        <f t="shared" si="3"/>
        <v>2.8749999999999996</v>
      </c>
      <c r="I71" s="6">
        <f t="shared" si="2"/>
        <v>3.7374999999999998</v>
      </c>
      <c r="J71" s="7">
        <f t="shared" si="10"/>
        <v>3.5549999999999997</v>
      </c>
      <c r="K71" s="7"/>
      <c r="L71" s="7"/>
      <c r="M71" s="7">
        <f t="shared" si="5"/>
        <v>6.1899999999999995</v>
      </c>
      <c r="N71" s="7"/>
      <c r="O71" s="7"/>
      <c r="P71" s="6">
        <f t="shared" si="11"/>
        <v>2.7749999999999999</v>
      </c>
      <c r="Q71" s="6">
        <f t="shared" si="8"/>
        <v>3.5250000000000004</v>
      </c>
    </row>
    <row r="72" spans="1:17" x14ac:dyDescent="0.2">
      <c r="A72" s="6" t="str">
        <f t="shared" si="9"/>
        <v>2013 T3</v>
      </c>
      <c r="B72" s="6" t="str">
        <f t="shared" si="12"/>
        <v>T3</v>
      </c>
      <c r="C72" s="5">
        <v>2013</v>
      </c>
      <c r="D72" s="5">
        <v>309431</v>
      </c>
      <c r="E72" s="5">
        <v>314900</v>
      </c>
      <c r="F72">
        <v>3</v>
      </c>
      <c r="G72">
        <v>4.9000000000000004</v>
      </c>
      <c r="H72" s="6">
        <f t="shared" si="3"/>
        <v>2.65</v>
      </c>
      <c r="I72" s="6">
        <f t="shared" si="2"/>
        <v>3.4249999999999998</v>
      </c>
      <c r="J72" s="7">
        <f t="shared" si="10"/>
        <v>3.5549999999999997</v>
      </c>
      <c r="K72" s="7"/>
      <c r="L72" s="7"/>
      <c r="M72" s="7">
        <f t="shared" si="5"/>
        <v>6.1899999999999995</v>
      </c>
      <c r="N72" s="7"/>
      <c r="O72" s="7"/>
      <c r="P72" s="6">
        <f t="shared" si="11"/>
        <v>2.7749999999999999</v>
      </c>
      <c r="Q72" s="6">
        <f t="shared" si="8"/>
        <v>3.5250000000000004</v>
      </c>
    </row>
    <row r="73" spans="1:17" x14ac:dyDescent="0.2">
      <c r="A73" s="6" t="str">
        <f t="shared" si="9"/>
        <v>2013 T4</v>
      </c>
      <c r="B73" s="6" t="str">
        <f t="shared" si="12"/>
        <v>T4</v>
      </c>
      <c r="C73" s="5">
        <v>2013</v>
      </c>
      <c r="D73" s="5">
        <v>309809</v>
      </c>
      <c r="E73" s="5">
        <v>311097</v>
      </c>
      <c r="F73">
        <v>3</v>
      </c>
      <c r="G73">
        <v>5.8</v>
      </c>
      <c r="H73" s="6">
        <f t="shared" si="3"/>
        <v>2.5250000000000004</v>
      </c>
      <c r="I73" s="6">
        <f t="shared" ref="I73:I106" si="13">AVERAGE(G66:G73)</f>
        <v>3.3000000000000003</v>
      </c>
      <c r="J73" s="7">
        <f t="shared" si="10"/>
        <v>3.5549999999999997</v>
      </c>
      <c r="K73" s="7"/>
      <c r="L73" s="7"/>
      <c r="M73" s="7">
        <f t="shared" si="5"/>
        <v>6.1899999999999995</v>
      </c>
      <c r="N73" s="7"/>
      <c r="O73" s="7"/>
      <c r="P73" s="6">
        <f t="shared" si="11"/>
        <v>2.7749999999999999</v>
      </c>
      <c r="Q73" s="6">
        <f t="shared" si="8"/>
        <v>3.5250000000000004</v>
      </c>
    </row>
    <row r="74" spans="1:17" x14ac:dyDescent="0.2">
      <c r="A74" s="6" t="str">
        <f t="shared" si="9"/>
        <v>2014 T1</v>
      </c>
      <c r="B74" s="6" t="str">
        <f t="shared" si="12"/>
        <v>T1</v>
      </c>
      <c r="C74" s="5">
        <v>2014</v>
      </c>
      <c r="D74" s="5">
        <v>312515</v>
      </c>
      <c r="E74" s="5">
        <v>306130</v>
      </c>
      <c r="F74">
        <v>3.2</v>
      </c>
      <c r="G74">
        <v>6.1</v>
      </c>
      <c r="H74" s="6">
        <f t="shared" ref="H74:H106" si="14">AVERAGE(F67:F74)</f>
        <v>2.5375000000000001</v>
      </c>
      <c r="I74" s="6">
        <f t="shared" si="13"/>
        <v>3.3624999999999998</v>
      </c>
      <c r="J74" s="7">
        <f t="shared" si="10"/>
        <v>3.5549999999999997</v>
      </c>
      <c r="K74" s="7"/>
      <c r="L74" s="7"/>
      <c r="M74" s="7">
        <f t="shared" si="5"/>
        <v>6.1899999999999995</v>
      </c>
      <c r="N74" s="7"/>
      <c r="O74" s="7"/>
      <c r="P74" s="6">
        <f t="shared" si="11"/>
        <v>1.7500000000000002</v>
      </c>
      <c r="Q74" s="6">
        <f t="shared" si="8"/>
        <v>0.6749999999999996</v>
      </c>
    </row>
    <row r="75" spans="1:17" x14ac:dyDescent="0.2">
      <c r="A75" s="6" t="str">
        <f t="shared" si="9"/>
        <v>2014 T2</v>
      </c>
      <c r="B75" s="6" t="str">
        <f t="shared" si="12"/>
        <v>T2</v>
      </c>
      <c r="C75" s="5">
        <v>2014</v>
      </c>
      <c r="D75" s="5">
        <v>307815</v>
      </c>
      <c r="E75" s="5">
        <v>307046</v>
      </c>
      <c r="F75">
        <v>2.1</v>
      </c>
      <c r="G75">
        <v>2.2999999999999998</v>
      </c>
      <c r="H75" s="6">
        <f t="shared" si="14"/>
        <v>2.5250000000000004</v>
      </c>
      <c r="I75" s="6">
        <f t="shared" si="13"/>
        <v>3.1625000000000001</v>
      </c>
      <c r="J75" s="7">
        <f t="shared" si="10"/>
        <v>3.5549999999999997</v>
      </c>
      <c r="K75" s="7"/>
      <c r="L75" s="7"/>
      <c r="M75" s="7">
        <f t="shared" si="5"/>
        <v>6.1899999999999995</v>
      </c>
      <c r="N75" s="7"/>
      <c r="O75" s="7"/>
      <c r="P75" s="6">
        <f t="shared" si="11"/>
        <v>1.7500000000000002</v>
      </c>
      <c r="Q75" s="6">
        <f t="shared" si="8"/>
        <v>0.6749999999999996</v>
      </c>
    </row>
    <row r="76" spans="1:17" x14ac:dyDescent="0.2">
      <c r="A76" s="6" t="str">
        <f t="shared" si="9"/>
        <v>2014 T3</v>
      </c>
      <c r="B76" s="6" t="str">
        <f t="shared" si="12"/>
        <v>T3</v>
      </c>
      <c r="C76" s="5">
        <v>2014</v>
      </c>
      <c r="D76" s="5">
        <v>307745</v>
      </c>
      <c r="E76" s="5">
        <v>312889</v>
      </c>
      <c r="F76">
        <v>1.2</v>
      </c>
      <c r="G76">
        <v>-1.5</v>
      </c>
      <c r="H76" s="6">
        <f t="shared" si="14"/>
        <v>2.4375</v>
      </c>
      <c r="I76" s="6">
        <f t="shared" si="13"/>
        <v>2.7250000000000001</v>
      </c>
      <c r="J76" s="7">
        <f t="shared" si="10"/>
        <v>3.5549999999999997</v>
      </c>
      <c r="K76" s="7"/>
      <c r="L76" s="7"/>
      <c r="M76" s="7">
        <f t="shared" si="5"/>
        <v>6.1899999999999995</v>
      </c>
      <c r="N76" s="7"/>
      <c r="O76" s="7"/>
      <c r="P76" s="6">
        <f t="shared" si="11"/>
        <v>1.7500000000000002</v>
      </c>
      <c r="Q76" s="6">
        <f t="shared" si="8"/>
        <v>0.6749999999999996</v>
      </c>
    </row>
    <row r="77" spans="1:17" x14ac:dyDescent="0.2">
      <c r="A77" s="6" t="str">
        <f t="shared" si="9"/>
        <v>2014 T4</v>
      </c>
      <c r="B77" s="6" t="str">
        <f t="shared" si="12"/>
        <v>T4</v>
      </c>
      <c r="C77" s="5">
        <v>2014</v>
      </c>
      <c r="D77" s="5">
        <v>309304</v>
      </c>
      <c r="E77" s="5">
        <v>310387</v>
      </c>
      <c r="F77">
        <v>0.5</v>
      </c>
      <c r="G77">
        <v>-4.2</v>
      </c>
      <c r="H77" s="6">
        <f t="shared" si="14"/>
        <v>2.2625000000000002</v>
      </c>
      <c r="I77" s="6">
        <f t="shared" si="13"/>
        <v>2.1000000000000005</v>
      </c>
      <c r="J77" s="7">
        <f t="shared" si="10"/>
        <v>3.5549999999999997</v>
      </c>
      <c r="K77" s="7"/>
      <c r="L77" s="7"/>
      <c r="M77" s="7">
        <f t="shared" si="5"/>
        <v>6.1899999999999995</v>
      </c>
      <c r="N77" s="7"/>
      <c r="O77" s="7"/>
      <c r="P77" s="6">
        <f t="shared" si="11"/>
        <v>1.7500000000000002</v>
      </c>
      <c r="Q77" s="6">
        <f t="shared" si="8"/>
        <v>0.6749999999999996</v>
      </c>
    </row>
    <row r="78" spans="1:17" x14ac:dyDescent="0.2">
      <c r="A78" s="6" t="str">
        <f t="shared" si="9"/>
        <v>2015 T1</v>
      </c>
      <c r="B78" s="6" t="str">
        <f t="shared" si="12"/>
        <v>T1</v>
      </c>
      <c r="C78" s="5">
        <v>2015</v>
      </c>
      <c r="D78" s="5">
        <v>307185</v>
      </c>
      <c r="E78" s="5">
        <v>301174</v>
      </c>
      <c r="F78">
        <v>-0.7</v>
      </c>
      <c r="G78">
        <v>-7.4</v>
      </c>
      <c r="H78" s="6">
        <f t="shared" si="14"/>
        <v>1.9000000000000001</v>
      </c>
      <c r="I78" s="6">
        <f t="shared" si="13"/>
        <v>1.075</v>
      </c>
      <c r="J78" s="7">
        <f t="shared" si="10"/>
        <v>3.5549999999999997</v>
      </c>
      <c r="K78" s="7">
        <f t="shared" ref="K78:K86" si="15">AVERAGE($F$78:$F$85)</f>
        <v>-3.0000000000000004</v>
      </c>
      <c r="L78" s="7"/>
      <c r="M78" s="7">
        <f t="shared" si="5"/>
        <v>6.1899999999999995</v>
      </c>
      <c r="N78" s="7">
        <f t="shared" ref="N78:N86" si="16">AVERAGE($G$78:$G$85)</f>
        <v>-12.5375</v>
      </c>
      <c r="O78" s="7"/>
      <c r="P78" s="6">
        <f t="shared" si="11"/>
        <v>-1.925</v>
      </c>
      <c r="Q78" s="6">
        <f t="shared" si="8"/>
        <v>-10.200000000000001</v>
      </c>
    </row>
    <row r="79" spans="1:17" x14ac:dyDescent="0.2">
      <c r="A79" s="6" t="str">
        <f t="shared" si="9"/>
        <v>2015 T2</v>
      </c>
      <c r="B79" s="6" t="str">
        <f t="shared" si="12"/>
        <v>T2</v>
      </c>
      <c r="C79" s="5">
        <v>2015</v>
      </c>
      <c r="D79" s="5">
        <v>299205</v>
      </c>
      <c r="E79" s="5">
        <v>298633</v>
      </c>
      <c r="F79">
        <v>-1.3</v>
      </c>
      <c r="G79">
        <v>-8.8000000000000007</v>
      </c>
      <c r="H79" s="6">
        <f t="shared" si="14"/>
        <v>1.3749999999999998</v>
      </c>
      <c r="I79" s="6">
        <f t="shared" si="13"/>
        <v>-0.35000000000000031</v>
      </c>
      <c r="J79" s="7"/>
      <c r="K79" s="7">
        <f t="shared" si="15"/>
        <v>-3.0000000000000004</v>
      </c>
      <c r="L79" s="7"/>
      <c r="M79" s="7"/>
      <c r="N79" s="7">
        <f t="shared" si="16"/>
        <v>-12.5375</v>
      </c>
      <c r="O79" s="7"/>
      <c r="P79" s="6">
        <f t="shared" si="11"/>
        <v>-1.925</v>
      </c>
      <c r="Q79" s="6">
        <f t="shared" si="8"/>
        <v>-10.200000000000001</v>
      </c>
    </row>
    <row r="80" spans="1:17" x14ac:dyDescent="0.2">
      <c r="A80" s="6" t="str">
        <f t="shared" si="9"/>
        <v>2015 T3</v>
      </c>
      <c r="B80" s="6" t="str">
        <f t="shared" si="12"/>
        <v>T3</v>
      </c>
      <c r="C80" s="5">
        <v>2015</v>
      </c>
      <c r="D80" s="5">
        <v>294779</v>
      </c>
      <c r="E80" s="5">
        <v>299551</v>
      </c>
      <c r="F80">
        <v>-2.2000000000000002</v>
      </c>
      <c r="G80">
        <v>-10.7</v>
      </c>
      <c r="H80" s="6">
        <f t="shared" si="14"/>
        <v>0.72499999999999998</v>
      </c>
      <c r="I80" s="6">
        <f t="shared" si="13"/>
        <v>-2.2999999999999998</v>
      </c>
      <c r="J80" s="7"/>
      <c r="K80" s="7">
        <f t="shared" si="15"/>
        <v>-3.0000000000000004</v>
      </c>
      <c r="L80" s="7"/>
      <c r="M80" s="7"/>
      <c r="N80" s="7">
        <f t="shared" si="16"/>
        <v>-12.5375</v>
      </c>
      <c r="O80" s="7"/>
      <c r="P80" s="6">
        <f t="shared" si="11"/>
        <v>-1.925</v>
      </c>
      <c r="Q80" s="6">
        <f t="shared" si="8"/>
        <v>-10.200000000000001</v>
      </c>
    </row>
    <row r="81" spans="1:17" x14ac:dyDescent="0.2">
      <c r="A81" s="6" t="str">
        <f t="shared" si="9"/>
        <v>2015 T4</v>
      </c>
      <c r="B81" s="6" t="str">
        <f t="shared" si="12"/>
        <v>T4</v>
      </c>
      <c r="C81" s="5">
        <v>2015</v>
      </c>
      <c r="D81" s="5">
        <v>292457</v>
      </c>
      <c r="E81" s="5">
        <v>293252</v>
      </c>
      <c r="F81">
        <v>-3.5</v>
      </c>
      <c r="G81">
        <v>-13.9</v>
      </c>
      <c r="H81" s="6">
        <f t="shared" si="14"/>
        <v>-8.7499999999999911E-2</v>
      </c>
      <c r="I81" s="6">
        <f t="shared" si="13"/>
        <v>-4.7625000000000002</v>
      </c>
      <c r="J81" s="7"/>
      <c r="K81" s="7">
        <f t="shared" si="15"/>
        <v>-3.0000000000000004</v>
      </c>
      <c r="L81" s="7"/>
      <c r="M81" s="7"/>
      <c r="N81" s="7">
        <f t="shared" si="16"/>
        <v>-12.5375</v>
      </c>
      <c r="O81" s="7"/>
      <c r="P81" s="6">
        <f t="shared" si="11"/>
        <v>-1.925</v>
      </c>
      <c r="Q81" s="6">
        <f t="shared" si="8"/>
        <v>-10.200000000000001</v>
      </c>
    </row>
    <row r="82" spans="1:17" x14ac:dyDescent="0.2">
      <c r="A82" s="6" t="str">
        <f t="shared" si="9"/>
        <v>2016 T1</v>
      </c>
      <c r="B82" s="6" t="str">
        <f t="shared" si="12"/>
        <v>T1</v>
      </c>
      <c r="C82" s="5">
        <v>2016</v>
      </c>
      <c r="D82" s="5">
        <v>287764</v>
      </c>
      <c r="E82" s="5">
        <v>285693</v>
      </c>
      <c r="F82">
        <v>-4.4000000000000004</v>
      </c>
      <c r="G82">
        <v>-16.3</v>
      </c>
      <c r="H82" s="6">
        <f t="shared" si="14"/>
        <v>-1.0375000000000001</v>
      </c>
      <c r="I82" s="6">
        <f t="shared" si="13"/>
        <v>-7.5625</v>
      </c>
      <c r="J82" s="7"/>
      <c r="K82" s="7">
        <f t="shared" si="15"/>
        <v>-3.0000000000000004</v>
      </c>
      <c r="L82" s="7"/>
      <c r="M82" s="7"/>
      <c r="N82" s="7">
        <f t="shared" si="16"/>
        <v>-12.5375</v>
      </c>
      <c r="O82" s="7"/>
      <c r="P82" s="6">
        <f t="shared" si="11"/>
        <v>-4.0750000000000002</v>
      </c>
      <c r="Q82" s="6">
        <f t="shared" si="8"/>
        <v>-14.875</v>
      </c>
    </row>
    <row r="83" spans="1:17" x14ac:dyDescent="0.2">
      <c r="A83" s="6" t="str">
        <f t="shared" si="9"/>
        <v>2016 T2</v>
      </c>
      <c r="B83" s="6" t="str">
        <f t="shared" si="12"/>
        <v>T2</v>
      </c>
      <c r="C83" s="5">
        <v>2016</v>
      </c>
      <c r="D83" s="5">
        <v>289364</v>
      </c>
      <c r="E83" s="5">
        <v>289017</v>
      </c>
      <c r="F83">
        <v>-4.5</v>
      </c>
      <c r="G83">
        <v>-16</v>
      </c>
      <c r="H83" s="6">
        <f t="shared" si="14"/>
        <v>-1.8625</v>
      </c>
      <c r="I83" s="6">
        <f t="shared" si="13"/>
        <v>-9.85</v>
      </c>
      <c r="J83" s="7"/>
      <c r="K83" s="7">
        <f t="shared" si="15"/>
        <v>-3.0000000000000004</v>
      </c>
      <c r="L83" s="7"/>
      <c r="M83" s="7"/>
      <c r="N83" s="7">
        <f t="shared" si="16"/>
        <v>-12.5375</v>
      </c>
      <c r="O83" s="7"/>
      <c r="P83" s="6">
        <f t="shared" si="11"/>
        <v>-4.0750000000000002</v>
      </c>
      <c r="Q83" s="6">
        <f t="shared" si="8"/>
        <v>-14.875</v>
      </c>
    </row>
    <row r="84" spans="1:17" x14ac:dyDescent="0.2">
      <c r="A84" s="6" t="str">
        <f t="shared" si="9"/>
        <v>2016 T3</v>
      </c>
      <c r="B84" s="6" t="str">
        <f t="shared" si="12"/>
        <v>T3</v>
      </c>
      <c r="C84" s="5">
        <v>2016</v>
      </c>
      <c r="D84" s="5">
        <v>287615</v>
      </c>
      <c r="E84" s="5">
        <v>292200</v>
      </c>
      <c r="F84">
        <v>-4.0999999999999996</v>
      </c>
      <c r="G84">
        <v>-15.1</v>
      </c>
      <c r="H84" s="6">
        <f t="shared" si="14"/>
        <v>-2.5250000000000004</v>
      </c>
      <c r="I84" s="6">
        <f t="shared" si="13"/>
        <v>-11.549999999999999</v>
      </c>
      <c r="J84" s="7"/>
      <c r="K84" s="7">
        <f t="shared" si="15"/>
        <v>-3.0000000000000004</v>
      </c>
      <c r="L84" s="7"/>
      <c r="M84" s="7"/>
      <c r="N84" s="7">
        <f t="shared" si="16"/>
        <v>-12.5375</v>
      </c>
      <c r="O84" s="7"/>
      <c r="P84" s="6">
        <f t="shared" si="11"/>
        <v>-4.0750000000000002</v>
      </c>
      <c r="Q84" s="6">
        <f t="shared" si="8"/>
        <v>-14.875</v>
      </c>
    </row>
    <row r="85" spans="1:17" x14ac:dyDescent="0.2">
      <c r="A85" s="6" t="str">
        <f t="shared" si="9"/>
        <v>2016 T4</v>
      </c>
      <c r="B85" s="6" t="str">
        <f t="shared" si="12"/>
        <v>T4</v>
      </c>
      <c r="C85" s="5">
        <v>2016</v>
      </c>
      <c r="D85" s="5">
        <v>287006</v>
      </c>
      <c r="E85" s="5">
        <v>286632</v>
      </c>
      <c r="F85">
        <v>-3.3</v>
      </c>
      <c r="G85">
        <v>-12.1</v>
      </c>
      <c r="H85" s="6">
        <f t="shared" si="14"/>
        <v>-3.0000000000000004</v>
      </c>
      <c r="I85" s="6">
        <f t="shared" si="13"/>
        <v>-12.5375</v>
      </c>
      <c r="J85" s="7"/>
      <c r="K85" s="7">
        <f t="shared" si="15"/>
        <v>-3.0000000000000004</v>
      </c>
      <c r="L85" s="7"/>
      <c r="M85" s="7"/>
      <c r="N85" s="7">
        <f t="shared" si="16"/>
        <v>-12.5375</v>
      </c>
      <c r="O85" s="7"/>
      <c r="P85" s="6">
        <f t="shared" si="11"/>
        <v>-4.0750000000000002</v>
      </c>
      <c r="Q85" s="6">
        <f t="shared" si="8"/>
        <v>-14.875</v>
      </c>
    </row>
    <row r="86" spans="1:17" x14ac:dyDescent="0.2">
      <c r="A86" s="6" t="str">
        <f t="shared" si="9"/>
        <v>2017 T1</v>
      </c>
      <c r="B86" s="6" t="str">
        <f t="shared" si="12"/>
        <v>T1</v>
      </c>
      <c r="C86" s="5">
        <v>2017</v>
      </c>
      <c r="D86" s="5">
        <v>290238</v>
      </c>
      <c r="E86" s="5">
        <v>286523</v>
      </c>
      <c r="F86">
        <v>-1.9</v>
      </c>
      <c r="G86">
        <v>-8.6999999999999993</v>
      </c>
      <c r="H86" s="6">
        <f t="shared" si="14"/>
        <v>-3.15</v>
      </c>
      <c r="I86" s="6">
        <f t="shared" si="13"/>
        <v>-12.7</v>
      </c>
      <c r="J86" s="7"/>
      <c r="K86" s="7">
        <f t="shared" si="15"/>
        <v>-3.0000000000000004</v>
      </c>
      <c r="L86" s="7">
        <f t="shared" ref="L86:L98" si="17">AVERAGE($F$86:$F$97)</f>
        <v>0.96666666666666667</v>
      </c>
      <c r="M86" s="7"/>
      <c r="N86" s="7">
        <f t="shared" si="16"/>
        <v>-12.5375</v>
      </c>
      <c r="O86" s="7">
        <f t="shared" ref="O86:O98" si="18">AVERAGE($G$86:$G$97)</f>
        <v>0.63333333333333308</v>
      </c>
      <c r="P86" s="6">
        <f t="shared" si="11"/>
        <v>-0.34999999999999992</v>
      </c>
      <c r="Q86" s="6">
        <f t="shared" si="8"/>
        <v>-6.15</v>
      </c>
    </row>
    <row r="87" spans="1:17" x14ac:dyDescent="0.2">
      <c r="A87" s="6" t="str">
        <f t="shared" si="9"/>
        <v>2017 T2</v>
      </c>
      <c r="B87" s="6" t="str">
        <f t="shared" si="12"/>
        <v>T2</v>
      </c>
      <c r="C87" s="5">
        <v>2017</v>
      </c>
      <c r="D87" s="5">
        <v>292395</v>
      </c>
      <c r="E87" s="5">
        <v>291313</v>
      </c>
      <c r="F87">
        <v>-0.9</v>
      </c>
      <c r="G87">
        <v>-7.9</v>
      </c>
      <c r="H87" s="6">
        <f t="shared" si="14"/>
        <v>-3.1</v>
      </c>
      <c r="I87" s="6">
        <f t="shared" si="13"/>
        <v>-12.5875</v>
      </c>
      <c r="J87" s="7"/>
      <c r="K87" s="7"/>
      <c r="L87" s="7">
        <f t="shared" si="17"/>
        <v>0.96666666666666667</v>
      </c>
      <c r="M87" s="7"/>
      <c r="N87" s="7"/>
      <c r="O87" s="7">
        <f t="shared" si="18"/>
        <v>0.63333333333333308</v>
      </c>
      <c r="P87" s="6">
        <f t="shared" si="11"/>
        <v>-0.34999999999999992</v>
      </c>
      <c r="Q87" s="6">
        <f t="shared" si="8"/>
        <v>-6.15</v>
      </c>
    </row>
    <row r="88" spans="1:17" x14ac:dyDescent="0.2">
      <c r="A88" s="6" t="str">
        <f t="shared" si="9"/>
        <v>2017 T3</v>
      </c>
      <c r="B88" s="6" t="str">
        <f t="shared" si="12"/>
        <v>T3</v>
      </c>
      <c r="C88" s="5">
        <v>2017</v>
      </c>
      <c r="D88" s="5">
        <v>293285</v>
      </c>
      <c r="E88" s="5">
        <v>296992</v>
      </c>
      <c r="F88">
        <v>0.1</v>
      </c>
      <c r="G88">
        <v>-5.4</v>
      </c>
      <c r="H88" s="6">
        <f t="shared" si="14"/>
        <v>-2.8124999999999996</v>
      </c>
      <c r="I88" s="6">
        <f t="shared" si="13"/>
        <v>-11.925000000000002</v>
      </c>
      <c r="J88" s="7"/>
      <c r="K88" s="7"/>
      <c r="L88" s="7">
        <f t="shared" si="17"/>
        <v>0.96666666666666667</v>
      </c>
      <c r="M88" s="7"/>
      <c r="N88" s="7"/>
      <c r="O88" s="7">
        <f t="shared" si="18"/>
        <v>0.63333333333333308</v>
      </c>
      <c r="P88" s="6">
        <f t="shared" si="11"/>
        <v>-0.34999999999999992</v>
      </c>
      <c r="Q88" s="6">
        <f t="shared" si="8"/>
        <v>-6.15</v>
      </c>
    </row>
    <row r="89" spans="1:17" x14ac:dyDescent="0.2">
      <c r="A89" s="6" t="str">
        <f t="shared" si="9"/>
        <v>2017 T4</v>
      </c>
      <c r="B89" s="6" t="str">
        <f t="shared" si="12"/>
        <v>T4</v>
      </c>
      <c r="C89" s="5">
        <v>2017</v>
      </c>
      <c r="D89" s="5">
        <v>294509</v>
      </c>
      <c r="E89" s="5">
        <v>293973</v>
      </c>
      <c r="F89">
        <v>1.3</v>
      </c>
      <c r="G89">
        <v>-2.6</v>
      </c>
      <c r="H89" s="6">
        <f t="shared" si="14"/>
        <v>-2.2124999999999995</v>
      </c>
      <c r="I89" s="6">
        <f t="shared" si="13"/>
        <v>-10.512500000000001</v>
      </c>
      <c r="J89" s="7"/>
      <c r="K89" s="7"/>
      <c r="L89" s="7">
        <f t="shared" si="17"/>
        <v>0.96666666666666667</v>
      </c>
      <c r="M89" s="7"/>
      <c r="N89" s="7"/>
      <c r="O89" s="7">
        <f t="shared" si="18"/>
        <v>0.63333333333333308</v>
      </c>
      <c r="P89" s="6">
        <f t="shared" si="11"/>
        <v>-0.34999999999999992</v>
      </c>
      <c r="Q89" s="6">
        <f t="shared" si="8"/>
        <v>-6.15</v>
      </c>
    </row>
    <row r="90" spans="1:17" x14ac:dyDescent="0.2">
      <c r="A90" s="6" t="str">
        <f t="shared" si="9"/>
        <v>2018 T1</v>
      </c>
      <c r="B90" s="6" t="str">
        <f t="shared" si="12"/>
        <v>T1</v>
      </c>
      <c r="C90" s="5">
        <v>2018</v>
      </c>
      <c r="D90" s="5">
        <v>296093</v>
      </c>
      <c r="E90" s="5">
        <v>291882</v>
      </c>
      <c r="F90">
        <v>1.7</v>
      </c>
      <c r="G90">
        <v>-0.5</v>
      </c>
      <c r="H90" s="6">
        <f t="shared" si="14"/>
        <v>-1.45</v>
      </c>
      <c r="I90" s="6">
        <f t="shared" si="13"/>
        <v>-8.5374999999999996</v>
      </c>
      <c r="J90" s="7"/>
      <c r="K90" s="7"/>
      <c r="L90" s="7">
        <f t="shared" si="17"/>
        <v>0.96666666666666667</v>
      </c>
      <c r="M90" s="7"/>
      <c r="N90" s="7"/>
      <c r="O90" s="7">
        <f t="shared" si="18"/>
        <v>0.63333333333333308</v>
      </c>
      <c r="P90" s="6">
        <f t="shared" si="11"/>
        <v>1.8499999999999999</v>
      </c>
      <c r="Q90" s="6">
        <f t="shared" si="8"/>
        <v>3.1</v>
      </c>
    </row>
    <row r="91" spans="1:17" x14ac:dyDescent="0.2">
      <c r="A91" s="6" t="str">
        <f t="shared" si="9"/>
        <v>2018 T2</v>
      </c>
      <c r="B91" s="6" t="str">
        <f t="shared" si="12"/>
        <v>T2</v>
      </c>
      <c r="C91" s="5">
        <v>2018</v>
      </c>
      <c r="D91" s="5">
        <v>296581</v>
      </c>
      <c r="E91" s="5">
        <v>295940</v>
      </c>
      <c r="F91">
        <v>1.9</v>
      </c>
      <c r="G91">
        <v>2.5</v>
      </c>
      <c r="H91" s="6">
        <f t="shared" si="14"/>
        <v>-0.64999999999999991</v>
      </c>
      <c r="I91" s="6">
        <f t="shared" si="13"/>
        <v>-6.2249999999999996</v>
      </c>
      <c r="J91" s="7"/>
      <c r="K91" s="7"/>
      <c r="L91" s="7">
        <f t="shared" si="17"/>
        <v>0.96666666666666667</v>
      </c>
      <c r="M91" s="7"/>
      <c r="N91" s="7"/>
      <c r="O91" s="7">
        <f t="shared" si="18"/>
        <v>0.63333333333333308</v>
      </c>
      <c r="P91" s="6">
        <f t="shared" si="11"/>
        <v>1.8499999999999999</v>
      </c>
      <c r="Q91" s="6">
        <f t="shared" si="8"/>
        <v>3.1</v>
      </c>
    </row>
    <row r="92" spans="1:17" x14ac:dyDescent="0.2">
      <c r="A92" s="6" t="str">
        <f t="shared" si="9"/>
        <v>2018 T3</v>
      </c>
      <c r="B92" s="6" t="str">
        <f t="shared" si="12"/>
        <v>T3</v>
      </c>
      <c r="C92" s="5">
        <v>2018</v>
      </c>
      <c r="D92" s="5">
        <v>299267</v>
      </c>
      <c r="E92" s="5">
        <v>303107</v>
      </c>
      <c r="F92">
        <v>2</v>
      </c>
      <c r="G92">
        <v>5.2</v>
      </c>
      <c r="H92" s="6">
        <f t="shared" si="14"/>
        <v>0.11249999999999999</v>
      </c>
      <c r="I92" s="6">
        <f t="shared" si="13"/>
        <v>-3.6874999999999996</v>
      </c>
      <c r="J92" s="7"/>
      <c r="K92" s="7"/>
      <c r="L92" s="7">
        <f t="shared" si="17"/>
        <v>0.96666666666666667</v>
      </c>
      <c r="M92" s="7"/>
      <c r="N92" s="7"/>
      <c r="O92" s="7">
        <f t="shared" si="18"/>
        <v>0.63333333333333308</v>
      </c>
      <c r="P92" s="6">
        <f t="shared" si="11"/>
        <v>1.8499999999999999</v>
      </c>
      <c r="Q92" s="6">
        <f t="shared" si="8"/>
        <v>3.1</v>
      </c>
    </row>
    <row r="93" spans="1:17" x14ac:dyDescent="0.2">
      <c r="A93" s="6" t="str">
        <f t="shared" si="9"/>
        <v>2018 T4</v>
      </c>
      <c r="B93" s="6" t="str">
        <f t="shared" si="12"/>
        <v>T4</v>
      </c>
      <c r="C93" s="5">
        <v>2018</v>
      </c>
      <c r="D93" s="5">
        <v>298254</v>
      </c>
      <c r="E93" s="5">
        <v>298720</v>
      </c>
      <c r="F93">
        <v>1.8</v>
      </c>
      <c r="G93">
        <v>5.2</v>
      </c>
      <c r="H93" s="6">
        <f t="shared" si="14"/>
        <v>0.75</v>
      </c>
      <c r="I93" s="6">
        <f t="shared" si="13"/>
        <v>-1.5250000000000004</v>
      </c>
      <c r="J93" s="7"/>
      <c r="K93" s="7"/>
      <c r="L93" s="7">
        <f t="shared" si="17"/>
        <v>0.96666666666666667</v>
      </c>
      <c r="M93" s="7"/>
      <c r="N93" s="7"/>
      <c r="O93" s="7">
        <f t="shared" si="18"/>
        <v>0.63333333333333308</v>
      </c>
      <c r="P93" s="6">
        <f t="shared" si="11"/>
        <v>1.8499999999999999</v>
      </c>
      <c r="Q93" s="6">
        <f t="shared" si="8"/>
        <v>3.1</v>
      </c>
    </row>
    <row r="94" spans="1:17" x14ac:dyDescent="0.2">
      <c r="A94" s="6" t="str">
        <f t="shared" si="9"/>
        <v>2019 T1</v>
      </c>
      <c r="B94" s="6" t="str">
        <f t="shared" si="12"/>
        <v>T1</v>
      </c>
      <c r="C94" s="5">
        <v>2019</v>
      </c>
      <c r="D94" s="5">
        <v>299365</v>
      </c>
      <c r="E94" s="5">
        <v>294930</v>
      </c>
      <c r="F94">
        <v>1.6</v>
      </c>
      <c r="G94">
        <v>5.0999999999999996</v>
      </c>
      <c r="H94" s="6">
        <f t="shared" si="14"/>
        <v>1.1875</v>
      </c>
      <c r="I94" s="6">
        <f t="shared" si="13"/>
        <v>0.20000000000000007</v>
      </c>
      <c r="J94" s="7"/>
      <c r="K94" s="7"/>
      <c r="L94" s="7">
        <f t="shared" si="17"/>
        <v>0.96666666666666667</v>
      </c>
      <c r="M94" s="7"/>
      <c r="N94" s="7"/>
      <c r="O94" s="7">
        <f t="shared" si="18"/>
        <v>0.63333333333333308</v>
      </c>
      <c r="P94" s="6">
        <f t="shared" si="11"/>
        <v>1.4000000000000001</v>
      </c>
      <c r="Q94" s="6">
        <f t="shared" si="8"/>
        <v>4.95</v>
      </c>
    </row>
    <row r="95" spans="1:17" x14ac:dyDescent="0.2">
      <c r="A95" s="6" t="str">
        <f t="shared" si="9"/>
        <v>2019 T2</v>
      </c>
      <c r="B95" s="6" t="str">
        <f t="shared" si="12"/>
        <v>T2</v>
      </c>
      <c r="C95" s="5">
        <v>2019</v>
      </c>
      <c r="D95" s="5">
        <v>301329</v>
      </c>
      <c r="E95" s="5">
        <v>299768</v>
      </c>
      <c r="F95">
        <v>1.5</v>
      </c>
      <c r="G95">
        <v>5.9</v>
      </c>
      <c r="H95" s="6">
        <f t="shared" si="14"/>
        <v>1.4875</v>
      </c>
      <c r="I95" s="6">
        <f t="shared" si="13"/>
        <v>1.925</v>
      </c>
      <c r="J95" s="7"/>
      <c r="K95" s="7"/>
      <c r="L95" s="7">
        <f t="shared" si="17"/>
        <v>0.96666666666666667</v>
      </c>
      <c r="M95" s="7"/>
      <c r="N95" s="7"/>
      <c r="O95" s="7">
        <f t="shared" si="18"/>
        <v>0.63333333333333308</v>
      </c>
      <c r="P95" s="6">
        <f t="shared" si="11"/>
        <v>1.4000000000000001</v>
      </c>
      <c r="Q95" s="6">
        <f t="shared" si="8"/>
        <v>4.95</v>
      </c>
    </row>
    <row r="96" spans="1:17" x14ac:dyDescent="0.2">
      <c r="A96" s="6" t="str">
        <f t="shared" si="9"/>
        <v>2019 T3</v>
      </c>
      <c r="B96" s="6" t="str">
        <f t="shared" si="12"/>
        <v>T3</v>
      </c>
      <c r="C96" s="5">
        <v>2019</v>
      </c>
      <c r="D96" s="5">
        <v>301501</v>
      </c>
      <c r="E96" s="5">
        <v>306442</v>
      </c>
      <c r="F96">
        <v>1.3</v>
      </c>
      <c r="G96">
        <v>4.8</v>
      </c>
      <c r="H96" s="6">
        <f t="shared" si="14"/>
        <v>1.6375000000000002</v>
      </c>
      <c r="I96" s="6">
        <f t="shared" si="13"/>
        <v>3.2</v>
      </c>
      <c r="J96" s="7"/>
      <c r="K96" s="7"/>
      <c r="L96" s="7">
        <f t="shared" si="17"/>
        <v>0.96666666666666667</v>
      </c>
      <c r="M96" s="7"/>
      <c r="N96" s="7"/>
      <c r="O96" s="7">
        <f t="shared" si="18"/>
        <v>0.63333333333333308</v>
      </c>
      <c r="P96" s="6">
        <f t="shared" si="11"/>
        <v>1.4000000000000001</v>
      </c>
      <c r="Q96" s="6">
        <f t="shared" si="8"/>
        <v>4.95</v>
      </c>
    </row>
    <row r="97" spans="1:17" x14ac:dyDescent="0.2">
      <c r="A97" s="6" t="str">
        <f t="shared" si="9"/>
        <v>2019 T4</v>
      </c>
      <c r="B97" s="6" t="str">
        <f t="shared" si="12"/>
        <v>T4</v>
      </c>
      <c r="C97" s="5">
        <v>2019</v>
      </c>
      <c r="D97" s="5">
        <v>302499</v>
      </c>
      <c r="E97" s="5">
        <v>303032</v>
      </c>
      <c r="F97">
        <v>1.2</v>
      </c>
      <c r="G97">
        <v>4</v>
      </c>
      <c r="H97" s="6">
        <f t="shared" si="14"/>
        <v>1.625</v>
      </c>
      <c r="I97" s="6">
        <f t="shared" si="13"/>
        <v>4.0250000000000004</v>
      </c>
      <c r="J97" s="7"/>
      <c r="K97" s="7"/>
      <c r="L97" s="7">
        <f t="shared" si="17"/>
        <v>0.96666666666666667</v>
      </c>
      <c r="M97" s="7"/>
      <c r="N97" s="7"/>
      <c r="O97" s="7">
        <f t="shared" si="18"/>
        <v>0.63333333333333308</v>
      </c>
      <c r="P97" s="6">
        <f t="shared" si="11"/>
        <v>1.4000000000000001</v>
      </c>
      <c r="Q97" s="6">
        <f t="shared" si="8"/>
        <v>4.95</v>
      </c>
    </row>
    <row r="98" spans="1:17" x14ac:dyDescent="0.2">
      <c r="A98" s="6" t="str">
        <f t="shared" si="9"/>
        <v>2020 T1</v>
      </c>
      <c r="B98" s="6" t="str">
        <f t="shared" si="12"/>
        <v>T1</v>
      </c>
      <c r="C98" s="5">
        <v>2020</v>
      </c>
      <c r="D98" s="5">
        <v>295110</v>
      </c>
      <c r="E98" s="5">
        <v>294560</v>
      </c>
      <c r="F98">
        <v>0.9</v>
      </c>
      <c r="G98">
        <v>5.0999999999999996</v>
      </c>
      <c r="H98" s="6">
        <f t="shared" si="14"/>
        <v>1.5250000000000001</v>
      </c>
      <c r="I98" s="6">
        <f t="shared" si="13"/>
        <v>4.7250000000000005</v>
      </c>
      <c r="J98" s="7"/>
      <c r="K98" s="7"/>
      <c r="L98" s="7">
        <f t="shared" si="17"/>
        <v>0.96666666666666667</v>
      </c>
      <c r="M98" s="7"/>
      <c r="N98" s="7"/>
      <c r="O98" s="7">
        <f t="shared" si="18"/>
        <v>0.63333333333333308</v>
      </c>
      <c r="P98" s="6">
        <f t="shared" si="11"/>
        <v>-2.1</v>
      </c>
      <c r="Q98" s="6">
        <f t="shared" si="8"/>
        <v>0.19999999999999996</v>
      </c>
    </row>
    <row r="99" spans="1:17" x14ac:dyDescent="0.2">
      <c r="A99" s="6" t="str">
        <f t="shared" si="9"/>
        <v>2020 T2</v>
      </c>
      <c r="B99" s="6" t="str">
        <f t="shared" si="12"/>
        <v>T2</v>
      </c>
      <c r="C99" s="5">
        <v>2020</v>
      </c>
      <c r="D99" s="5">
        <v>269231</v>
      </c>
      <c r="E99" s="5">
        <v>267590</v>
      </c>
      <c r="F99">
        <v>-2.1</v>
      </c>
      <c r="G99">
        <v>-0.3</v>
      </c>
      <c r="H99" s="6">
        <f t="shared" si="14"/>
        <v>1.0250000000000001</v>
      </c>
      <c r="I99" s="6">
        <f t="shared" si="13"/>
        <v>4.375</v>
      </c>
      <c r="J99" s="7"/>
      <c r="K99" s="7"/>
      <c r="L99" s="7"/>
      <c r="M99" s="7"/>
      <c r="N99" s="7"/>
      <c r="O99" s="7"/>
      <c r="P99" s="6">
        <f t="shared" si="11"/>
        <v>-2.1</v>
      </c>
      <c r="Q99" s="6">
        <f t="shared" si="8"/>
        <v>0.19999999999999996</v>
      </c>
    </row>
    <row r="100" spans="1:17" x14ac:dyDescent="0.2">
      <c r="A100" s="6" t="str">
        <f t="shared" si="9"/>
        <v>2020 T3</v>
      </c>
      <c r="B100" s="6" t="str">
        <f t="shared" si="12"/>
        <v>T3</v>
      </c>
      <c r="C100" s="5">
        <v>2020</v>
      </c>
      <c r="D100" s="5">
        <v>290479</v>
      </c>
      <c r="E100" s="5">
        <v>295084</v>
      </c>
      <c r="F100">
        <v>-3.3</v>
      </c>
      <c r="G100">
        <v>-3.5</v>
      </c>
      <c r="H100" s="6">
        <f t="shared" si="14"/>
        <v>0.36250000000000016</v>
      </c>
      <c r="I100" s="6">
        <f t="shared" si="13"/>
        <v>3.2875000000000001</v>
      </c>
      <c r="J100" s="7"/>
      <c r="K100" s="7"/>
      <c r="L100" s="7"/>
      <c r="M100" s="7"/>
      <c r="N100" s="7"/>
      <c r="O100" s="7"/>
      <c r="P100" s="6">
        <f t="shared" si="11"/>
        <v>-2.1</v>
      </c>
      <c r="Q100" s="6">
        <f t="shared" si="8"/>
        <v>0.19999999999999996</v>
      </c>
    </row>
    <row r="101" spans="1:17" x14ac:dyDescent="0.2">
      <c r="A101" s="6" t="str">
        <f t="shared" si="9"/>
        <v>2020 T4</v>
      </c>
      <c r="B101" s="6" t="str">
        <f t="shared" si="12"/>
        <v>T4</v>
      </c>
      <c r="C101" s="5">
        <v>2020</v>
      </c>
      <c r="D101" s="5">
        <v>299509</v>
      </c>
      <c r="E101" s="5">
        <v>300231</v>
      </c>
      <c r="F101">
        <v>-3.9</v>
      </c>
      <c r="G101">
        <v>-0.5</v>
      </c>
      <c r="H101" s="6">
        <f t="shared" si="14"/>
        <v>-0.34999999999999992</v>
      </c>
      <c r="I101" s="6">
        <f t="shared" si="13"/>
        <v>2.5749999999999997</v>
      </c>
      <c r="J101" s="7"/>
      <c r="K101" s="7"/>
      <c r="L101" s="7"/>
      <c r="M101" s="7"/>
      <c r="N101" s="7"/>
      <c r="O101" s="7"/>
      <c r="P101" s="6">
        <f t="shared" si="11"/>
        <v>-2.1</v>
      </c>
      <c r="Q101" s="6">
        <f t="shared" si="8"/>
        <v>0.19999999999999996</v>
      </c>
    </row>
    <row r="102" spans="1:17" x14ac:dyDescent="0.2">
      <c r="A102" s="6" t="str">
        <f t="shared" si="9"/>
        <v>2021 T1</v>
      </c>
      <c r="B102" s="6" t="str">
        <f t="shared" si="12"/>
        <v>T1</v>
      </c>
      <c r="C102" s="5">
        <v>2021</v>
      </c>
      <c r="D102" s="5">
        <v>302761</v>
      </c>
      <c r="E102" s="5">
        <v>298350</v>
      </c>
      <c r="F102">
        <v>-3.5</v>
      </c>
      <c r="G102">
        <v>2.2000000000000002</v>
      </c>
      <c r="H102" s="6">
        <f t="shared" si="14"/>
        <v>-0.98749999999999993</v>
      </c>
      <c r="I102" s="6">
        <f t="shared" si="13"/>
        <v>2.2124999999999995</v>
      </c>
      <c r="J102" s="7"/>
      <c r="K102" s="7"/>
      <c r="L102" s="7"/>
      <c r="M102" s="7"/>
      <c r="N102" s="7"/>
      <c r="O102" s="7"/>
      <c r="P102" s="6">
        <f t="shared" si="11"/>
        <v>1.7249999999999999</v>
      </c>
      <c r="Q102" s="6">
        <f t="shared" si="8"/>
        <v>13.149999999999999</v>
      </c>
    </row>
    <row r="103" spans="1:17" x14ac:dyDescent="0.2">
      <c r="A103" s="6" t="str">
        <f t="shared" si="9"/>
        <v>2021 T2</v>
      </c>
      <c r="B103" s="6" t="str">
        <f t="shared" si="12"/>
        <v>T2</v>
      </c>
      <c r="C103" s="5">
        <v>2021</v>
      </c>
      <c r="D103" s="5">
        <v>302105</v>
      </c>
      <c r="E103" s="5">
        <v>300500</v>
      </c>
      <c r="F103">
        <v>1.9</v>
      </c>
      <c r="G103">
        <v>13</v>
      </c>
      <c r="H103" s="6">
        <f t="shared" si="14"/>
        <v>-0.9375</v>
      </c>
      <c r="I103" s="6">
        <f t="shared" si="13"/>
        <v>3.1</v>
      </c>
      <c r="J103" s="7"/>
      <c r="K103" s="7"/>
      <c r="L103" s="7"/>
      <c r="M103" s="7"/>
      <c r="N103" s="7"/>
      <c r="O103" s="7"/>
      <c r="P103" s="6">
        <f t="shared" si="11"/>
        <v>1.7249999999999999</v>
      </c>
      <c r="Q103" s="6">
        <f t="shared" si="8"/>
        <v>13.149999999999999</v>
      </c>
    </row>
    <row r="104" spans="1:17" x14ac:dyDescent="0.2">
      <c r="A104" s="6" t="str">
        <f t="shared" si="9"/>
        <v>2021 T3</v>
      </c>
      <c r="B104" s="6" t="str">
        <f t="shared" si="12"/>
        <v>T3</v>
      </c>
      <c r="C104" s="5">
        <v>2021</v>
      </c>
      <c r="D104" s="5">
        <v>302297</v>
      </c>
      <c r="E104" s="5">
        <v>306899</v>
      </c>
      <c r="F104">
        <v>3.9</v>
      </c>
      <c r="G104">
        <v>20.2</v>
      </c>
      <c r="H104" s="6">
        <f t="shared" si="14"/>
        <v>-0.61249999999999982</v>
      </c>
      <c r="I104" s="6">
        <f t="shared" si="13"/>
        <v>5.0250000000000004</v>
      </c>
      <c r="J104" s="7"/>
      <c r="K104" s="7"/>
      <c r="L104" s="7"/>
      <c r="M104" s="7"/>
      <c r="N104" s="7"/>
      <c r="O104" s="7"/>
      <c r="P104" s="6">
        <f t="shared" si="11"/>
        <v>1.7249999999999999</v>
      </c>
      <c r="Q104" s="6">
        <f t="shared" si="8"/>
        <v>13.149999999999999</v>
      </c>
    </row>
    <row r="105" spans="1:17" x14ac:dyDescent="0.2">
      <c r="A105" s="6" t="str">
        <f t="shared" si="9"/>
        <v>2021 T4</v>
      </c>
      <c r="B105" s="6" t="str">
        <f t="shared" si="12"/>
        <v>T4</v>
      </c>
      <c r="C105" s="5">
        <v>2021</v>
      </c>
      <c r="D105" s="5">
        <v>304299</v>
      </c>
      <c r="E105" s="5">
        <v>305184</v>
      </c>
      <c r="F105">
        <v>4.5999999999999996</v>
      </c>
      <c r="G105">
        <v>17.2</v>
      </c>
      <c r="H105" s="6">
        <f t="shared" si="14"/>
        <v>-0.1875</v>
      </c>
      <c r="I105" s="6">
        <f t="shared" si="13"/>
        <v>6.6750000000000007</v>
      </c>
      <c r="J105" s="7"/>
      <c r="K105" s="7"/>
      <c r="L105" s="7"/>
      <c r="M105" s="7"/>
      <c r="N105" s="7"/>
      <c r="O105" s="7"/>
      <c r="P105" s="6">
        <f t="shared" si="11"/>
        <v>1.7249999999999999</v>
      </c>
      <c r="Q105" s="6">
        <f t="shared" si="8"/>
        <v>13.149999999999999</v>
      </c>
    </row>
    <row r="106" spans="1:17" x14ac:dyDescent="0.2">
      <c r="A106" s="6" t="str">
        <f t="shared" si="9"/>
        <v>2022 T1</v>
      </c>
      <c r="B106" s="6" t="str">
        <f t="shared" si="12"/>
        <v>T1</v>
      </c>
      <c r="C106" s="5">
        <v>2022</v>
      </c>
      <c r="D106" s="5">
        <v>307330</v>
      </c>
      <c r="E106" s="5">
        <v>303391</v>
      </c>
      <c r="F106">
        <v>4.7</v>
      </c>
      <c r="G106">
        <v>10.1</v>
      </c>
      <c r="H106" s="6">
        <f t="shared" si="14"/>
        <v>0.28749999999999998</v>
      </c>
      <c r="I106" s="6">
        <f t="shared" si="13"/>
        <v>7.3</v>
      </c>
      <c r="J106" s="7"/>
      <c r="K106" s="7"/>
      <c r="L106" s="7"/>
      <c r="M106" s="7"/>
      <c r="N106" s="7"/>
      <c r="O106" s="7"/>
      <c r="P106" s="6">
        <f t="shared" si="11"/>
        <v>4.7</v>
      </c>
      <c r="Q106" s="6">
        <f t="shared" si="8"/>
        <v>10.1</v>
      </c>
    </row>
    <row r="107" spans="1:17" x14ac:dyDescent="0.2">
      <c r="D107" s="5"/>
      <c r="E107" s="5"/>
    </row>
    <row r="108" spans="1:17" x14ac:dyDescent="0.2">
      <c r="D108" s="5"/>
      <c r="E108" s="5"/>
    </row>
    <row r="109" spans="1:17" x14ac:dyDescent="0.2">
      <c r="D109" s="5"/>
      <c r="E109" s="5"/>
    </row>
    <row r="110" spans="1:17" x14ac:dyDescent="0.2">
      <c r="D110" s="5"/>
      <c r="E110" s="5"/>
    </row>
    <row r="111" spans="1:17" x14ac:dyDescent="0.2">
      <c r="D111" s="5"/>
      <c r="E111" s="5"/>
    </row>
    <row r="112" spans="1:17" x14ac:dyDescent="0.2">
      <c r="D112" s="5"/>
      <c r="E112" s="5"/>
    </row>
    <row r="113" spans="4:5" x14ac:dyDescent="0.2">
      <c r="D113" s="5"/>
      <c r="E113" s="5"/>
    </row>
    <row r="114" spans="4:5" x14ac:dyDescent="0.2">
      <c r="D114" s="5"/>
      <c r="E114" s="5"/>
    </row>
    <row r="115" spans="4:5" x14ac:dyDescent="0.2">
      <c r="D115" s="5"/>
      <c r="E115" s="5"/>
    </row>
    <row r="116" spans="4:5" x14ac:dyDescent="0.2">
      <c r="D116" s="5"/>
      <c r="E116" s="5"/>
    </row>
    <row r="117" spans="4:5" x14ac:dyDescent="0.2">
      <c r="D117" s="5"/>
      <c r="E117" s="5"/>
    </row>
    <row r="118" spans="4:5" x14ac:dyDescent="0.2">
      <c r="D118" s="5"/>
      <c r="E118" s="5"/>
    </row>
    <row r="119" spans="4:5" x14ac:dyDescent="0.2">
      <c r="D119" s="5"/>
      <c r="E119" s="5"/>
    </row>
    <row r="120" spans="4:5" x14ac:dyDescent="0.2">
      <c r="D120" s="5"/>
      <c r="E120" s="5"/>
    </row>
    <row r="121" spans="4:5" x14ac:dyDescent="0.2">
      <c r="D121" s="5"/>
      <c r="E121" s="5"/>
    </row>
    <row r="122" spans="4:5" x14ac:dyDescent="0.2">
      <c r="D122" s="5"/>
      <c r="E122" s="5"/>
    </row>
    <row r="123" spans="4:5" x14ac:dyDescent="0.2">
      <c r="D123" s="5"/>
      <c r="E123" s="5"/>
    </row>
    <row r="124" spans="4:5" x14ac:dyDescent="0.2">
      <c r="D124" s="5"/>
      <c r="E124" s="5"/>
    </row>
    <row r="125" spans="4:5" x14ac:dyDescent="0.2">
      <c r="D125" s="5"/>
      <c r="E125" s="5"/>
    </row>
    <row r="126" spans="4:5" x14ac:dyDescent="0.2">
      <c r="D126" s="5"/>
      <c r="E126" s="5"/>
    </row>
    <row r="127" spans="4:5" x14ac:dyDescent="0.2">
      <c r="D127" s="5"/>
      <c r="E127" s="5"/>
    </row>
    <row r="128" spans="4:5" x14ac:dyDescent="0.2">
      <c r="D128" s="5"/>
      <c r="E128" s="5"/>
    </row>
    <row r="129" spans="4:5" x14ac:dyDescent="0.2">
      <c r="D129" s="5"/>
      <c r="E129" s="5"/>
    </row>
    <row r="130" spans="4:5" x14ac:dyDescent="0.2">
      <c r="D130" s="5"/>
      <c r="E130" s="5"/>
    </row>
    <row r="131" spans="4:5" x14ac:dyDescent="0.2">
      <c r="D131" s="5"/>
      <c r="E131" s="5"/>
    </row>
    <row r="132" spans="4:5" x14ac:dyDescent="0.2">
      <c r="D132" s="5"/>
      <c r="E132" s="5"/>
    </row>
    <row r="133" spans="4:5" x14ac:dyDescent="0.2">
      <c r="D133" s="5"/>
      <c r="E133" s="5"/>
    </row>
    <row r="134" spans="4:5" x14ac:dyDescent="0.2">
      <c r="D134" s="5"/>
      <c r="E134" s="5"/>
    </row>
    <row r="135" spans="4:5" x14ac:dyDescent="0.2">
      <c r="D135" s="5"/>
      <c r="E135" s="5"/>
    </row>
    <row r="136" spans="4:5" x14ac:dyDescent="0.2">
      <c r="D136" s="5"/>
      <c r="E136" s="5"/>
    </row>
    <row r="137" spans="4:5" x14ac:dyDescent="0.2">
      <c r="D137" s="5"/>
      <c r="E137" s="5"/>
    </row>
    <row r="138" spans="4:5" x14ac:dyDescent="0.2">
      <c r="D138" s="5"/>
      <c r="E138" s="5"/>
    </row>
    <row r="139" spans="4:5" x14ac:dyDescent="0.2">
      <c r="D139" s="5"/>
      <c r="E139" s="5"/>
    </row>
    <row r="140" spans="4:5" x14ac:dyDescent="0.2">
      <c r="D140" s="5"/>
      <c r="E140" s="5"/>
    </row>
    <row r="141" spans="4:5" x14ac:dyDescent="0.2">
      <c r="D141" s="5"/>
      <c r="E141" s="5"/>
    </row>
    <row r="142" spans="4:5" x14ac:dyDescent="0.2">
      <c r="D142" s="5"/>
      <c r="E142" s="5"/>
    </row>
    <row r="143" spans="4:5" x14ac:dyDescent="0.2">
      <c r="D143" s="5"/>
      <c r="E143" s="5"/>
    </row>
    <row r="144" spans="4:5" x14ac:dyDescent="0.2">
      <c r="D144" s="5"/>
      <c r="E144" s="5"/>
    </row>
    <row r="145" spans="4:5" x14ac:dyDescent="0.2">
      <c r="D145" s="5"/>
      <c r="E145" s="5"/>
    </row>
    <row r="146" spans="4:5" x14ac:dyDescent="0.2">
      <c r="D146" s="5"/>
      <c r="E146" s="5"/>
    </row>
    <row r="147" spans="4:5" x14ac:dyDescent="0.2">
      <c r="D147" s="5"/>
      <c r="E147" s="5"/>
    </row>
    <row r="148" spans="4:5" x14ac:dyDescent="0.2">
      <c r="D148" s="5"/>
      <c r="E148" s="5"/>
    </row>
    <row r="149" spans="4:5" x14ac:dyDescent="0.2">
      <c r="D149" s="5"/>
      <c r="E149" s="5"/>
    </row>
    <row r="150" spans="4:5" x14ac:dyDescent="0.2">
      <c r="D150" s="5"/>
      <c r="E150" s="5"/>
    </row>
    <row r="151" spans="4:5" x14ac:dyDescent="0.2">
      <c r="D151" s="5"/>
      <c r="E151" s="5"/>
    </row>
    <row r="152" spans="4:5" x14ac:dyDescent="0.2">
      <c r="D152" s="5"/>
      <c r="E152" s="5"/>
    </row>
    <row r="153" spans="4:5" x14ac:dyDescent="0.2">
      <c r="D153" s="5"/>
      <c r="E153" s="5"/>
    </row>
    <row r="154" spans="4:5" x14ac:dyDescent="0.2">
      <c r="D154" s="5"/>
      <c r="E154" s="5"/>
    </row>
    <row r="155" spans="4:5" x14ac:dyDescent="0.2">
      <c r="D155" s="5"/>
      <c r="E155" s="5"/>
    </row>
    <row r="156" spans="4:5" x14ac:dyDescent="0.2">
      <c r="D156" s="5"/>
      <c r="E156" s="5"/>
    </row>
    <row r="157" spans="4:5" x14ac:dyDescent="0.2">
      <c r="D157" s="5"/>
      <c r="E157" s="5"/>
    </row>
    <row r="158" spans="4:5" x14ac:dyDescent="0.2">
      <c r="D158" s="5"/>
      <c r="E158" s="5"/>
    </row>
    <row r="159" spans="4:5" x14ac:dyDescent="0.2">
      <c r="D159" s="5"/>
      <c r="E159" s="5"/>
    </row>
    <row r="160" spans="4:5" x14ac:dyDescent="0.2">
      <c r="D160" s="5"/>
      <c r="E160" s="5"/>
    </row>
    <row r="161" spans="4:5" x14ac:dyDescent="0.2">
      <c r="D161" s="5"/>
      <c r="E161" s="5"/>
    </row>
    <row r="162" spans="4:5" x14ac:dyDescent="0.2">
      <c r="D162" s="5"/>
      <c r="E162" s="5"/>
    </row>
    <row r="163" spans="4:5" x14ac:dyDescent="0.2">
      <c r="D163" s="5"/>
      <c r="E163" s="5"/>
    </row>
    <row r="164" spans="4:5" x14ac:dyDescent="0.2">
      <c r="D164" s="5"/>
      <c r="E164" s="5"/>
    </row>
    <row r="165" spans="4:5" x14ac:dyDescent="0.2">
      <c r="D165" s="5"/>
      <c r="E165" s="5"/>
    </row>
    <row r="166" spans="4:5" x14ac:dyDescent="0.2">
      <c r="D166" s="5"/>
      <c r="E166" s="5"/>
    </row>
    <row r="167" spans="4:5" x14ac:dyDescent="0.2">
      <c r="D167" s="5"/>
      <c r="E167" s="5"/>
    </row>
    <row r="168" spans="4:5" x14ac:dyDescent="0.2">
      <c r="D168" s="5"/>
      <c r="E168" s="5"/>
    </row>
    <row r="169" spans="4:5" x14ac:dyDescent="0.2">
      <c r="D169" s="5"/>
      <c r="E169" s="5"/>
    </row>
    <row r="170" spans="4:5" x14ac:dyDescent="0.2">
      <c r="D170" s="5"/>
      <c r="E170" s="5"/>
    </row>
    <row r="171" spans="4:5" x14ac:dyDescent="0.2">
      <c r="D171" s="5"/>
      <c r="E171" s="5"/>
    </row>
    <row r="172" spans="4:5" x14ac:dyDescent="0.2">
      <c r="D172" s="5"/>
      <c r="E172" s="5"/>
    </row>
    <row r="173" spans="4:5" x14ac:dyDescent="0.2">
      <c r="D173" s="5"/>
      <c r="E173" s="5"/>
    </row>
    <row r="174" spans="4:5" x14ac:dyDescent="0.2">
      <c r="D174" s="5"/>
      <c r="E174" s="5"/>
    </row>
    <row r="175" spans="4:5" x14ac:dyDescent="0.2">
      <c r="D175" s="5"/>
      <c r="E175" s="5"/>
    </row>
    <row r="176" spans="4:5" x14ac:dyDescent="0.2">
      <c r="D176" s="5"/>
      <c r="E176" s="5"/>
    </row>
    <row r="177" spans="4:5" x14ac:dyDescent="0.2">
      <c r="D177" s="5"/>
      <c r="E177" s="5"/>
    </row>
    <row r="178" spans="4:5" x14ac:dyDescent="0.2">
      <c r="D178" s="5"/>
      <c r="E178" s="5"/>
    </row>
    <row r="179" spans="4:5" x14ac:dyDescent="0.2">
      <c r="D179" s="5"/>
      <c r="E179" s="5"/>
    </row>
    <row r="180" spans="4:5" x14ac:dyDescent="0.2">
      <c r="D180" s="5"/>
      <c r="E180" s="5"/>
    </row>
    <row r="181" spans="4:5" x14ac:dyDescent="0.2">
      <c r="D181" s="5"/>
      <c r="E181" s="5"/>
    </row>
    <row r="182" spans="4:5" x14ac:dyDescent="0.2">
      <c r="D182" s="5"/>
      <c r="E182" s="5"/>
    </row>
    <row r="183" spans="4:5" x14ac:dyDescent="0.2">
      <c r="D183" s="5"/>
      <c r="E183" s="5"/>
    </row>
    <row r="184" spans="4:5" x14ac:dyDescent="0.2">
      <c r="D184" s="5"/>
      <c r="E184" s="5"/>
    </row>
    <row r="185" spans="4:5" x14ac:dyDescent="0.2">
      <c r="D185" s="5"/>
      <c r="E185" s="5"/>
    </row>
    <row r="186" spans="4:5" x14ac:dyDescent="0.2">
      <c r="D186" s="5"/>
      <c r="E186" s="5"/>
    </row>
    <row r="187" spans="4:5" x14ac:dyDescent="0.2">
      <c r="D187" s="5"/>
      <c r="E187" s="5"/>
    </row>
    <row r="188" spans="4:5" x14ac:dyDescent="0.2">
      <c r="D188" s="5"/>
      <c r="E188" s="5"/>
    </row>
    <row r="189" spans="4:5" x14ac:dyDescent="0.2">
      <c r="D189" s="5"/>
      <c r="E189" s="5"/>
    </row>
    <row r="190" spans="4:5" x14ac:dyDescent="0.2">
      <c r="D190" s="5"/>
      <c r="E190" s="5"/>
    </row>
    <row r="191" spans="4:5" x14ac:dyDescent="0.2">
      <c r="D191" s="5"/>
      <c r="E191" s="5"/>
    </row>
    <row r="192" spans="4:5" x14ac:dyDescent="0.2">
      <c r="D192" s="5"/>
      <c r="E192" s="5"/>
    </row>
    <row r="193" spans="4:5" x14ac:dyDescent="0.2">
      <c r="D193" s="5"/>
      <c r="E193" s="5"/>
    </row>
    <row r="194" spans="4:5" x14ac:dyDescent="0.2">
      <c r="D194" s="5"/>
      <c r="E194" s="5"/>
    </row>
    <row r="195" spans="4:5" x14ac:dyDescent="0.2">
      <c r="D195" s="5"/>
      <c r="E195" s="5"/>
    </row>
    <row r="196" spans="4:5" x14ac:dyDescent="0.2">
      <c r="D196" s="5"/>
      <c r="E196" s="5"/>
    </row>
    <row r="197" spans="4:5" x14ac:dyDescent="0.2">
      <c r="D197" s="5"/>
      <c r="E197" s="5"/>
    </row>
    <row r="198" spans="4:5" x14ac:dyDescent="0.2">
      <c r="D198" s="5"/>
      <c r="E198" s="5"/>
    </row>
    <row r="199" spans="4:5" x14ac:dyDescent="0.2">
      <c r="D199" s="5"/>
      <c r="E199" s="5"/>
    </row>
    <row r="200" spans="4:5" x14ac:dyDescent="0.2">
      <c r="D200" s="5"/>
      <c r="E200" s="5"/>
    </row>
    <row r="201" spans="4:5" x14ac:dyDescent="0.2">
      <c r="D201" s="5"/>
      <c r="E201" s="5"/>
    </row>
    <row r="202" spans="4:5" x14ac:dyDescent="0.2">
      <c r="D202" s="5"/>
      <c r="E202" s="5"/>
    </row>
    <row r="203" spans="4:5" x14ac:dyDescent="0.2">
      <c r="D203" s="5"/>
      <c r="E203" s="5"/>
    </row>
    <row r="204" spans="4:5" x14ac:dyDescent="0.2">
      <c r="D204" s="5"/>
      <c r="E204" s="5"/>
    </row>
    <row r="205" spans="4:5" x14ac:dyDescent="0.2">
      <c r="D205" s="5"/>
      <c r="E205" s="5"/>
    </row>
    <row r="206" spans="4:5" x14ac:dyDescent="0.2">
      <c r="D206" s="5"/>
      <c r="E206" s="5"/>
    </row>
    <row r="207" spans="4:5" x14ac:dyDescent="0.2">
      <c r="D207" s="5"/>
      <c r="E207" s="5"/>
    </row>
    <row r="208" spans="4:5" x14ac:dyDescent="0.2">
      <c r="D208" s="5"/>
      <c r="E208" s="5"/>
    </row>
    <row r="209" spans="4:5" x14ac:dyDescent="0.2">
      <c r="D209" s="5"/>
      <c r="E209" s="5"/>
    </row>
    <row r="210" spans="4:5" x14ac:dyDescent="0.2">
      <c r="D210" s="5"/>
      <c r="E210" s="5"/>
    </row>
    <row r="211" spans="4:5" x14ac:dyDescent="0.2">
      <c r="D211" s="5"/>
      <c r="E211" s="5"/>
    </row>
    <row r="212" spans="4:5" x14ac:dyDescent="0.2">
      <c r="D212" s="5"/>
      <c r="E212" s="5"/>
    </row>
    <row r="213" spans="4:5" x14ac:dyDescent="0.2">
      <c r="D213" s="5"/>
      <c r="E213" s="5"/>
    </row>
    <row r="214" spans="4:5" x14ac:dyDescent="0.2">
      <c r="D214" s="5"/>
      <c r="E214" s="5"/>
    </row>
    <row r="215" spans="4:5" x14ac:dyDescent="0.2">
      <c r="D215" s="5"/>
      <c r="E215" s="5"/>
    </row>
    <row r="216" spans="4:5" x14ac:dyDescent="0.2">
      <c r="D216" s="5"/>
      <c r="E216" s="5"/>
    </row>
    <row r="217" spans="4:5" x14ac:dyDescent="0.2">
      <c r="D217" s="5"/>
      <c r="E217" s="5"/>
    </row>
    <row r="218" spans="4:5" x14ac:dyDescent="0.2">
      <c r="D218" s="5"/>
      <c r="E218" s="5"/>
    </row>
    <row r="219" spans="4:5" x14ac:dyDescent="0.2">
      <c r="D219" s="5"/>
      <c r="E219" s="5"/>
    </row>
    <row r="220" spans="4:5" x14ac:dyDescent="0.2">
      <c r="D220" s="5"/>
      <c r="E220" s="5"/>
    </row>
    <row r="221" spans="4:5" x14ac:dyDescent="0.2">
      <c r="D221" s="5"/>
      <c r="E221" s="5"/>
    </row>
    <row r="222" spans="4:5" x14ac:dyDescent="0.2">
      <c r="D222" s="5"/>
      <c r="E222" s="5"/>
    </row>
    <row r="223" spans="4:5" x14ac:dyDescent="0.2">
      <c r="D223" s="5"/>
      <c r="E223" s="5"/>
    </row>
    <row r="224" spans="4:5" x14ac:dyDescent="0.2">
      <c r="D224" s="5"/>
      <c r="E224" s="5"/>
    </row>
    <row r="225" spans="4:5" x14ac:dyDescent="0.2">
      <c r="D225" s="5"/>
      <c r="E225" s="5"/>
    </row>
    <row r="226" spans="4:5" x14ac:dyDescent="0.2">
      <c r="D226" s="5"/>
      <c r="E226" s="5"/>
    </row>
    <row r="227" spans="4:5" x14ac:dyDescent="0.2">
      <c r="D227" s="5"/>
      <c r="E227" s="5"/>
    </row>
    <row r="228" spans="4:5" x14ac:dyDescent="0.2">
      <c r="D228" s="5"/>
      <c r="E228" s="5"/>
    </row>
    <row r="229" spans="4:5" x14ac:dyDescent="0.2">
      <c r="D229" s="5"/>
      <c r="E229" s="5"/>
    </row>
    <row r="230" spans="4:5" x14ac:dyDescent="0.2">
      <c r="D230" s="5"/>
      <c r="E230" s="5"/>
    </row>
    <row r="231" spans="4:5" x14ac:dyDescent="0.2">
      <c r="D231" s="5"/>
      <c r="E231" s="5"/>
    </row>
    <row r="232" spans="4:5" x14ac:dyDescent="0.2">
      <c r="D232" s="5"/>
      <c r="E232" s="5"/>
    </row>
    <row r="233" spans="4:5" x14ac:dyDescent="0.2">
      <c r="D233" s="5"/>
      <c r="E233" s="5"/>
    </row>
    <row r="234" spans="4:5" x14ac:dyDescent="0.2">
      <c r="D234" s="5"/>
      <c r="E234" s="5"/>
    </row>
    <row r="235" spans="4:5" x14ac:dyDescent="0.2">
      <c r="D235" s="5"/>
      <c r="E235" s="5"/>
    </row>
    <row r="236" spans="4:5" x14ac:dyDescent="0.2">
      <c r="D236" s="5"/>
      <c r="E236" s="5"/>
    </row>
    <row r="237" spans="4:5" x14ac:dyDescent="0.2">
      <c r="D237" s="5"/>
      <c r="E237" s="5"/>
    </row>
    <row r="238" spans="4:5" x14ac:dyDescent="0.2">
      <c r="D238" s="5"/>
      <c r="E238" s="5"/>
    </row>
    <row r="239" spans="4:5" x14ac:dyDescent="0.2">
      <c r="D239" s="5"/>
      <c r="E239" s="5"/>
    </row>
    <row r="240" spans="4:5" x14ac:dyDescent="0.2">
      <c r="D240" s="5"/>
      <c r="E240" s="5"/>
    </row>
    <row r="241" spans="4:5" x14ac:dyDescent="0.2">
      <c r="D241" s="5"/>
      <c r="E241" s="5"/>
    </row>
    <row r="242" spans="4:5" x14ac:dyDescent="0.2">
      <c r="D242" s="5"/>
      <c r="E242" s="5"/>
    </row>
    <row r="243" spans="4:5" x14ac:dyDescent="0.2">
      <c r="D243" s="5"/>
      <c r="E243" s="5"/>
    </row>
    <row r="244" spans="4:5" x14ac:dyDescent="0.2">
      <c r="D244" s="5"/>
      <c r="E244" s="5"/>
    </row>
    <row r="245" spans="4:5" x14ac:dyDescent="0.2">
      <c r="D245" s="5"/>
      <c r="E245" s="5"/>
    </row>
    <row r="246" spans="4:5" x14ac:dyDescent="0.2">
      <c r="D246" s="5"/>
      <c r="E246" s="5"/>
    </row>
    <row r="247" spans="4:5" x14ac:dyDescent="0.2">
      <c r="D247" s="5"/>
      <c r="E247" s="5"/>
    </row>
    <row r="248" spans="4:5" x14ac:dyDescent="0.2">
      <c r="D248" s="5"/>
      <c r="E248" s="5"/>
    </row>
    <row r="249" spans="4:5" x14ac:dyDescent="0.2">
      <c r="D249" s="5"/>
      <c r="E249" s="5"/>
    </row>
    <row r="250" spans="4:5" x14ac:dyDescent="0.2">
      <c r="D250" s="5"/>
      <c r="E250" s="5"/>
    </row>
    <row r="251" spans="4:5" x14ac:dyDescent="0.2">
      <c r="D251" s="5"/>
      <c r="E251" s="5"/>
    </row>
    <row r="252" spans="4:5" x14ac:dyDescent="0.2">
      <c r="D252" s="5"/>
      <c r="E252" s="5"/>
    </row>
    <row r="253" spans="4:5" x14ac:dyDescent="0.2">
      <c r="D253" s="5"/>
      <c r="E253" s="5"/>
    </row>
    <row r="254" spans="4:5" x14ac:dyDescent="0.2">
      <c r="D254" s="5"/>
      <c r="E254" s="5"/>
    </row>
    <row r="255" spans="4:5" x14ac:dyDescent="0.2">
      <c r="D255" s="5"/>
      <c r="E255" s="5"/>
    </row>
    <row r="256" spans="4:5" x14ac:dyDescent="0.2">
      <c r="D256" s="5"/>
      <c r="E256" s="5"/>
    </row>
    <row r="257" spans="4:5" x14ac:dyDescent="0.2">
      <c r="D257" s="5"/>
      <c r="E257" s="5"/>
    </row>
    <row r="258" spans="4:5" x14ac:dyDescent="0.2">
      <c r="D258" s="5"/>
      <c r="E258" s="5"/>
    </row>
    <row r="259" spans="4:5" x14ac:dyDescent="0.2">
      <c r="D259" s="5"/>
      <c r="E259" s="5"/>
    </row>
    <row r="260" spans="4:5" x14ac:dyDescent="0.2">
      <c r="D260" s="5"/>
      <c r="E260" s="5"/>
    </row>
    <row r="261" spans="4:5" x14ac:dyDescent="0.2">
      <c r="D261" s="5"/>
      <c r="E261" s="5"/>
    </row>
    <row r="262" spans="4:5" x14ac:dyDescent="0.2">
      <c r="D262" s="5"/>
      <c r="E262" s="5"/>
    </row>
    <row r="263" spans="4:5" x14ac:dyDescent="0.2">
      <c r="D263" s="5"/>
      <c r="E263" s="5"/>
    </row>
    <row r="264" spans="4:5" x14ac:dyDescent="0.2">
      <c r="D264" s="5"/>
      <c r="E264" s="5"/>
    </row>
    <row r="265" spans="4:5" x14ac:dyDescent="0.2">
      <c r="D265" s="5"/>
      <c r="E265" s="5"/>
    </row>
    <row r="266" spans="4:5" x14ac:dyDescent="0.2">
      <c r="D266" s="5"/>
      <c r="E266" s="5"/>
    </row>
    <row r="267" spans="4:5" x14ac:dyDescent="0.2">
      <c r="D267" s="5"/>
      <c r="E267" s="5"/>
    </row>
    <row r="268" spans="4:5" x14ac:dyDescent="0.2">
      <c r="D268" s="5"/>
      <c r="E268" s="5"/>
    </row>
    <row r="269" spans="4:5" x14ac:dyDescent="0.2">
      <c r="D269" s="5"/>
      <c r="E269" s="5"/>
    </row>
    <row r="270" spans="4:5" x14ac:dyDescent="0.2">
      <c r="D270" s="5"/>
      <c r="E270" s="5"/>
    </row>
    <row r="271" spans="4:5" x14ac:dyDescent="0.2">
      <c r="D271" s="5"/>
      <c r="E271" s="5"/>
    </row>
    <row r="272" spans="4:5" x14ac:dyDescent="0.2">
      <c r="D272" s="5"/>
      <c r="E272" s="5"/>
    </row>
    <row r="273" spans="4:5" x14ac:dyDescent="0.2">
      <c r="D273" s="5"/>
      <c r="E273" s="5"/>
    </row>
    <row r="274" spans="4:5" x14ac:dyDescent="0.2">
      <c r="D274" s="5"/>
      <c r="E274" s="5"/>
    </row>
    <row r="275" spans="4:5" x14ac:dyDescent="0.2">
      <c r="D275" s="5"/>
      <c r="E275" s="5"/>
    </row>
    <row r="276" spans="4:5" x14ac:dyDescent="0.2">
      <c r="D276" s="5"/>
      <c r="E276" s="5"/>
    </row>
    <row r="277" spans="4:5" x14ac:dyDescent="0.2">
      <c r="D277" s="5"/>
      <c r="E277" s="5"/>
    </row>
    <row r="278" spans="4:5" x14ac:dyDescent="0.2">
      <c r="D278" s="5"/>
      <c r="E278" s="5"/>
    </row>
    <row r="279" spans="4:5" x14ac:dyDescent="0.2">
      <c r="D279" s="5"/>
      <c r="E279" s="5"/>
    </row>
    <row r="280" spans="4:5" x14ac:dyDescent="0.2">
      <c r="D280" s="5"/>
      <c r="E280" s="5"/>
    </row>
    <row r="281" spans="4:5" x14ac:dyDescent="0.2">
      <c r="D281" s="5"/>
      <c r="E281" s="5"/>
    </row>
    <row r="282" spans="4:5" x14ac:dyDescent="0.2">
      <c r="D282" s="5"/>
      <c r="E282" s="5"/>
    </row>
    <row r="283" spans="4:5" x14ac:dyDescent="0.2">
      <c r="D283" s="5"/>
      <c r="E283" s="5"/>
    </row>
    <row r="284" spans="4:5" x14ac:dyDescent="0.2">
      <c r="D284" s="5"/>
      <c r="E284" s="5"/>
    </row>
    <row r="285" spans="4:5" x14ac:dyDescent="0.2">
      <c r="D285" s="5"/>
      <c r="E285" s="5"/>
    </row>
    <row r="286" spans="4:5" x14ac:dyDescent="0.2">
      <c r="D286" s="5"/>
      <c r="E286" s="5"/>
    </row>
    <row r="287" spans="4:5" x14ac:dyDescent="0.2">
      <c r="D287" s="5"/>
      <c r="E287" s="5"/>
    </row>
    <row r="288" spans="4:5" x14ac:dyDescent="0.2">
      <c r="D288" s="5"/>
      <c r="E288" s="5"/>
    </row>
    <row r="289" spans="4:5" x14ac:dyDescent="0.2">
      <c r="D289" s="5"/>
      <c r="E289" s="5"/>
    </row>
    <row r="290" spans="4:5" x14ac:dyDescent="0.2">
      <c r="D290" s="5"/>
      <c r="E290" s="5"/>
    </row>
    <row r="291" spans="4:5" x14ac:dyDescent="0.2">
      <c r="D291" s="5"/>
      <c r="E291" s="5"/>
    </row>
    <row r="292" spans="4:5" x14ac:dyDescent="0.2">
      <c r="D292" s="5"/>
      <c r="E292" s="5"/>
    </row>
    <row r="293" spans="4:5" x14ac:dyDescent="0.2">
      <c r="D293" s="5"/>
      <c r="E293" s="5"/>
    </row>
    <row r="294" spans="4:5" x14ac:dyDescent="0.2">
      <c r="D294" s="5"/>
      <c r="E294" s="5"/>
    </row>
    <row r="295" spans="4:5" x14ac:dyDescent="0.2">
      <c r="D295" s="5"/>
      <c r="E295" s="5"/>
    </row>
    <row r="296" spans="4:5" x14ac:dyDescent="0.2">
      <c r="D296" s="5"/>
      <c r="E296" s="5"/>
    </row>
    <row r="297" spans="4:5" x14ac:dyDescent="0.2">
      <c r="D297" s="5"/>
      <c r="E297" s="5"/>
    </row>
    <row r="298" spans="4:5" x14ac:dyDescent="0.2">
      <c r="D298" s="5"/>
      <c r="E298" s="5"/>
    </row>
    <row r="299" spans="4:5" x14ac:dyDescent="0.2">
      <c r="D299" s="5"/>
      <c r="E299" s="5"/>
    </row>
    <row r="300" spans="4:5" x14ac:dyDescent="0.2">
      <c r="D300" s="5"/>
      <c r="E300" s="5"/>
    </row>
    <row r="301" spans="4:5" x14ac:dyDescent="0.2">
      <c r="D301" s="5"/>
      <c r="E301" s="5"/>
    </row>
    <row r="302" spans="4:5" x14ac:dyDescent="0.2">
      <c r="D302" s="5"/>
      <c r="E302" s="5"/>
    </row>
    <row r="303" spans="4:5" x14ac:dyDescent="0.2">
      <c r="D303" s="5"/>
      <c r="E303" s="5"/>
    </row>
    <row r="304" spans="4:5" x14ac:dyDescent="0.2">
      <c r="D304" s="5"/>
      <c r="E304" s="5"/>
    </row>
    <row r="305" spans="4:5" x14ac:dyDescent="0.2">
      <c r="D305" s="5"/>
      <c r="E305" s="5"/>
    </row>
    <row r="306" spans="4:5" x14ac:dyDescent="0.2">
      <c r="D306" s="5"/>
      <c r="E306" s="5"/>
    </row>
    <row r="307" spans="4:5" x14ac:dyDescent="0.2">
      <c r="D307" s="5"/>
      <c r="E307" s="5"/>
    </row>
    <row r="308" spans="4:5" x14ac:dyDescent="0.2">
      <c r="D308" s="5"/>
      <c r="E308" s="5"/>
    </row>
    <row r="309" spans="4:5" x14ac:dyDescent="0.2">
      <c r="D309" s="5"/>
      <c r="E309" s="5"/>
    </row>
    <row r="310" spans="4:5" x14ac:dyDescent="0.2">
      <c r="D310" s="5"/>
      <c r="E310" s="5"/>
    </row>
    <row r="311" spans="4:5" x14ac:dyDescent="0.2">
      <c r="D311" s="5"/>
      <c r="E311" s="5"/>
    </row>
    <row r="312" spans="4:5" x14ac:dyDescent="0.2">
      <c r="D312" s="5"/>
      <c r="E312" s="5"/>
    </row>
    <row r="313" spans="4:5" x14ac:dyDescent="0.2">
      <c r="D313" s="5"/>
      <c r="E313" s="5"/>
    </row>
    <row r="314" spans="4:5" x14ac:dyDescent="0.2">
      <c r="D314" s="5"/>
      <c r="E314" s="5"/>
    </row>
    <row r="315" spans="4:5" x14ac:dyDescent="0.2">
      <c r="D315" s="5"/>
      <c r="E315" s="5"/>
    </row>
    <row r="316" spans="4:5" x14ac:dyDescent="0.2">
      <c r="D316" s="5"/>
      <c r="E316" s="5"/>
    </row>
    <row r="317" spans="4:5" x14ac:dyDescent="0.2">
      <c r="D317" s="5"/>
      <c r="E317" s="5"/>
    </row>
    <row r="318" spans="4:5" x14ac:dyDescent="0.2">
      <c r="D318" s="5"/>
      <c r="E318" s="5"/>
    </row>
    <row r="319" spans="4:5" x14ac:dyDescent="0.2">
      <c r="D319" s="5"/>
      <c r="E319" s="5"/>
    </row>
    <row r="320" spans="4:5" x14ac:dyDescent="0.2">
      <c r="D320" s="5"/>
      <c r="E320" s="5"/>
    </row>
    <row r="321" spans="4:5" x14ac:dyDescent="0.2">
      <c r="D321" s="5"/>
      <c r="E321" s="5"/>
    </row>
    <row r="322" spans="4:5" x14ac:dyDescent="0.2">
      <c r="D322" s="5"/>
      <c r="E322" s="5"/>
    </row>
    <row r="323" spans="4:5" x14ac:dyDescent="0.2">
      <c r="D323" s="5"/>
      <c r="E323" s="5"/>
    </row>
    <row r="324" spans="4:5" x14ac:dyDescent="0.2">
      <c r="D324" s="5"/>
      <c r="E324" s="5"/>
    </row>
    <row r="325" spans="4:5" x14ac:dyDescent="0.2">
      <c r="D325" s="5"/>
      <c r="E325" s="5"/>
    </row>
    <row r="326" spans="4:5" x14ac:dyDescent="0.2">
      <c r="D326" s="5"/>
      <c r="E326" s="5"/>
    </row>
    <row r="327" spans="4:5" x14ac:dyDescent="0.2">
      <c r="D327" s="5"/>
      <c r="E327" s="5"/>
    </row>
    <row r="328" spans="4:5" x14ac:dyDescent="0.2">
      <c r="D328" s="5"/>
      <c r="E328" s="5"/>
    </row>
    <row r="329" spans="4:5" x14ac:dyDescent="0.2">
      <c r="D329" s="5"/>
      <c r="E329" s="5"/>
    </row>
    <row r="330" spans="4:5" x14ac:dyDescent="0.2">
      <c r="D330" s="5"/>
      <c r="E330" s="5"/>
    </row>
    <row r="331" spans="4:5" x14ac:dyDescent="0.2">
      <c r="D331" s="5"/>
      <c r="E331" s="5"/>
    </row>
    <row r="332" spans="4:5" x14ac:dyDescent="0.2">
      <c r="D332" s="5"/>
      <c r="E332" s="5"/>
    </row>
    <row r="333" spans="4:5" x14ac:dyDescent="0.2">
      <c r="D333" s="5"/>
      <c r="E333" s="5"/>
    </row>
    <row r="334" spans="4:5" x14ac:dyDescent="0.2">
      <c r="D334" s="5"/>
      <c r="E334" s="5"/>
    </row>
    <row r="335" spans="4:5" x14ac:dyDescent="0.2">
      <c r="D335" s="5"/>
      <c r="E335" s="5"/>
    </row>
    <row r="336" spans="4:5" x14ac:dyDescent="0.2">
      <c r="D336" s="5"/>
      <c r="E336" s="5"/>
    </row>
    <row r="337" spans="4:5" x14ac:dyDescent="0.2">
      <c r="D337" s="5"/>
      <c r="E337" s="5"/>
    </row>
    <row r="338" spans="4:5" x14ac:dyDescent="0.2">
      <c r="D338" s="5"/>
      <c r="E338" s="5"/>
    </row>
    <row r="339" spans="4:5" x14ac:dyDescent="0.2">
      <c r="D339" s="5"/>
      <c r="E339" s="5"/>
    </row>
    <row r="340" spans="4:5" x14ac:dyDescent="0.2">
      <c r="D340" s="5"/>
      <c r="E340" s="5"/>
    </row>
    <row r="341" spans="4:5" x14ac:dyDescent="0.2">
      <c r="D341" s="5"/>
      <c r="E341" s="5"/>
    </row>
    <row r="342" spans="4:5" x14ac:dyDescent="0.2">
      <c r="D342" s="5"/>
      <c r="E342" s="5"/>
    </row>
    <row r="343" spans="4:5" x14ac:dyDescent="0.2">
      <c r="D343" s="5"/>
      <c r="E343" s="5"/>
    </row>
    <row r="344" spans="4:5" x14ac:dyDescent="0.2">
      <c r="D344" s="5"/>
      <c r="E344" s="5"/>
    </row>
    <row r="345" spans="4:5" x14ac:dyDescent="0.2">
      <c r="D345" s="5"/>
      <c r="E345" s="5"/>
    </row>
    <row r="346" spans="4:5" x14ac:dyDescent="0.2">
      <c r="D346" s="5"/>
      <c r="E346" s="5"/>
    </row>
    <row r="347" spans="4:5" x14ac:dyDescent="0.2">
      <c r="D347" s="5"/>
      <c r="E347" s="5"/>
    </row>
    <row r="348" spans="4:5" x14ac:dyDescent="0.2">
      <c r="D348" s="5"/>
      <c r="E348" s="5"/>
    </row>
    <row r="349" spans="4:5" x14ac:dyDescent="0.2">
      <c r="D349" s="5"/>
      <c r="E349" s="5"/>
    </row>
    <row r="350" spans="4:5" x14ac:dyDescent="0.2">
      <c r="D350" s="5"/>
      <c r="E350" s="5"/>
    </row>
    <row r="351" spans="4:5" x14ac:dyDescent="0.2">
      <c r="D351" s="5"/>
      <c r="E351" s="5"/>
    </row>
    <row r="352" spans="4:5" x14ac:dyDescent="0.2">
      <c r="D352" s="5"/>
      <c r="E352" s="5"/>
    </row>
    <row r="353" spans="4:5" x14ac:dyDescent="0.2">
      <c r="D353" s="5"/>
      <c r="E353" s="5"/>
    </row>
    <row r="354" spans="4:5" x14ac:dyDescent="0.2">
      <c r="D354" s="5"/>
      <c r="E354" s="5"/>
    </row>
    <row r="355" spans="4:5" x14ac:dyDescent="0.2">
      <c r="D355" s="5"/>
      <c r="E355" s="5"/>
    </row>
    <row r="356" spans="4:5" x14ac:dyDescent="0.2">
      <c r="D356" s="5"/>
      <c r="E356" s="5"/>
    </row>
    <row r="357" spans="4:5" x14ac:dyDescent="0.2">
      <c r="D357" s="5"/>
      <c r="E357" s="5"/>
    </row>
    <row r="358" spans="4:5" x14ac:dyDescent="0.2">
      <c r="D358" s="5"/>
      <c r="E358" s="5"/>
    </row>
    <row r="359" spans="4:5" x14ac:dyDescent="0.2">
      <c r="D359" s="5"/>
      <c r="E359" s="5"/>
    </row>
    <row r="360" spans="4:5" x14ac:dyDescent="0.2">
      <c r="D360" s="5"/>
      <c r="E360" s="5"/>
    </row>
    <row r="361" spans="4:5" x14ac:dyDescent="0.2">
      <c r="D361" s="5"/>
      <c r="E361" s="5"/>
    </row>
    <row r="362" spans="4:5" x14ac:dyDescent="0.2">
      <c r="D362" s="5"/>
      <c r="E362" s="5"/>
    </row>
    <row r="363" spans="4:5" x14ac:dyDescent="0.2">
      <c r="D363" s="5"/>
      <c r="E363" s="5"/>
    </row>
    <row r="364" spans="4:5" x14ac:dyDescent="0.2">
      <c r="D364" s="5"/>
      <c r="E364" s="5"/>
    </row>
    <row r="365" spans="4:5" x14ac:dyDescent="0.2">
      <c r="D365" s="5"/>
      <c r="E365" s="5"/>
    </row>
    <row r="366" spans="4:5" x14ac:dyDescent="0.2">
      <c r="D366" s="5"/>
      <c r="E366" s="5"/>
    </row>
    <row r="367" spans="4:5" x14ac:dyDescent="0.2">
      <c r="D367" s="5"/>
      <c r="E367" s="5"/>
    </row>
    <row r="368" spans="4:5" x14ac:dyDescent="0.2">
      <c r="D368" s="5"/>
      <c r="E368" s="5"/>
    </row>
    <row r="369" spans="4:5" x14ac:dyDescent="0.2">
      <c r="D369" s="5"/>
      <c r="E369" s="5"/>
    </row>
    <row r="370" spans="4:5" x14ac:dyDescent="0.2">
      <c r="D370" s="5"/>
      <c r="E370" s="5"/>
    </row>
    <row r="371" spans="4:5" x14ac:dyDescent="0.2">
      <c r="D371" s="5"/>
      <c r="E371" s="5"/>
    </row>
    <row r="372" spans="4:5" x14ac:dyDescent="0.2">
      <c r="D372" s="5"/>
      <c r="E372" s="5"/>
    </row>
    <row r="373" spans="4:5" x14ac:dyDescent="0.2">
      <c r="D373" s="5"/>
      <c r="E373" s="5"/>
    </row>
    <row r="374" spans="4:5" x14ac:dyDescent="0.2">
      <c r="D374" s="5"/>
      <c r="E374" s="5"/>
    </row>
    <row r="375" spans="4:5" x14ac:dyDescent="0.2">
      <c r="D375" s="5"/>
      <c r="E375" s="5"/>
    </row>
    <row r="376" spans="4:5" x14ac:dyDescent="0.2">
      <c r="D376" s="5"/>
      <c r="E376" s="5"/>
    </row>
    <row r="377" spans="4:5" x14ac:dyDescent="0.2">
      <c r="D377" s="5"/>
      <c r="E377" s="5"/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8"/>
  <sheetViews>
    <sheetView topLeftCell="A68" workbookViewId="0">
      <selection activeCell="F118" sqref="F118"/>
    </sheetView>
  </sheetViews>
  <sheetFormatPr baseColWidth="10" defaultColWidth="8.83203125" defaultRowHeight="15" x14ac:dyDescent="0.2"/>
  <cols>
    <col min="1" max="1" width="14.33203125" bestFit="1" customWidth="1"/>
    <col min="2" max="11" width="10"/>
  </cols>
  <sheetData>
    <row r="1" spans="1:11" x14ac:dyDescent="0.2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x14ac:dyDescent="0.2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x14ac:dyDescent="0.2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 x14ac:dyDescent="0.2">
      <c r="A4" s="9" t="s">
        <v>3</v>
      </c>
      <c r="B4" s="9" t="s">
        <v>4</v>
      </c>
      <c r="C4" s="9"/>
      <c r="D4" s="9"/>
      <c r="E4" s="9"/>
      <c r="F4" s="9"/>
      <c r="G4" s="9"/>
      <c r="H4" s="9"/>
      <c r="I4" s="9"/>
      <c r="J4" s="9"/>
      <c r="K4" s="9"/>
    </row>
    <row r="5" spans="1:11" x14ac:dyDescent="0.2">
      <c r="A5" s="9"/>
      <c r="B5" s="1" t="s">
        <v>5</v>
      </c>
      <c r="C5" s="1" t="s">
        <v>6</v>
      </c>
      <c r="D5" s="1" t="s">
        <v>7</v>
      </c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</row>
    <row r="6" spans="1:11" x14ac:dyDescent="0.2">
      <c r="A6" s="2" t="s">
        <v>15</v>
      </c>
      <c r="B6" s="3">
        <v>8409</v>
      </c>
      <c r="C6" s="3">
        <v>41680</v>
      </c>
      <c r="D6" s="3">
        <v>103254</v>
      </c>
      <c r="E6" s="3">
        <v>152509</v>
      </c>
      <c r="F6" s="3">
        <v>175706</v>
      </c>
      <c r="G6" s="3">
        <v>110082</v>
      </c>
      <c r="H6" s="3">
        <v>36627</v>
      </c>
      <c r="I6" s="3">
        <v>34591</v>
      </c>
      <c r="J6" s="3">
        <v>13291</v>
      </c>
      <c r="K6" s="3">
        <v>15246</v>
      </c>
    </row>
    <row r="7" spans="1:11" x14ac:dyDescent="0.2">
      <c r="A7" s="2" t="s">
        <v>16</v>
      </c>
      <c r="B7" s="3">
        <v>8536</v>
      </c>
      <c r="C7" s="3">
        <v>40164</v>
      </c>
      <c r="D7" s="3">
        <v>104753</v>
      </c>
      <c r="E7" s="3">
        <v>153639</v>
      </c>
      <c r="F7" s="3">
        <v>177277</v>
      </c>
      <c r="G7" s="3">
        <v>113395</v>
      </c>
      <c r="H7" s="3">
        <v>37219</v>
      </c>
      <c r="I7" s="3">
        <v>35437</v>
      </c>
      <c r="J7" s="3">
        <v>12769</v>
      </c>
      <c r="K7" s="3">
        <v>16665</v>
      </c>
    </row>
    <row r="8" spans="1:11" x14ac:dyDescent="0.2">
      <c r="A8" s="2" t="s">
        <v>17</v>
      </c>
      <c r="B8" s="3">
        <v>8993</v>
      </c>
      <c r="C8" s="3">
        <v>43760</v>
      </c>
      <c r="D8" s="3">
        <v>106559</v>
      </c>
      <c r="E8" s="3">
        <v>159444</v>
      </c>
      <c r="F8" s="3">
        <v>184220</v>
      </c>
      <c r="G8" s="3">
        <v>116637</v>
      </c>
      <c r="H8" s="3">
        <v>38513</v>
      </c>
      <c r="I8" s="3">
        <v>36668</v>
      </c>
      <c r="J8" s="3">
        <v>12687</v>
      </c>
      <c r="K8" s="3">
        <v>17879</v>
      </c>
    </row>
    <row r="9" spans="1:11" x14ac:dyDescent="0.2">
      <c r="A9" s="2" t="s">
        <v>18</v>
      </c>
      <c r="B9" s="3">
        <v>11185</v>
      </c>
      <c r="C9" s="3">
        <v>41098</v>
      </c>
      <c r="D9" s="3">
        <v>104247</v>
      </c>
      <c r="E9" s="3">
        <v>155626</v>
      </c>
      <c r="F9" s="3">
        <v>182329</v>
      </c>
      <c r="G9" s="3">
        <v>122803</v>
      </c>
      <c r="H9" s="3">
        <v>32695</v>
      </c>
      <c r="I9" s="3">
        <v>38219</v>
      </c>
      <c r="J9" s="3">
        <v>13299</v>
      </c>
      <c r="K9" s="3">
        <v>19796</v>
      </c>
    </row>
    <row r="10" spans="1:11" x14ac:dyDescent="0.2">
      <c r="A10" s="2" t="s">
        <v>19</v>
      </c>
      <c r="B10" s="3">
        <v>8995</v>
      </c>
      <c r="C10" s="3">
        <v>43202</v>
      </c>
      <c r="D10" s="3">
        <v>106510</v>
      </c>
      <c r="E10" s="3">
        <v>158427</v>
      </c>
      <c r="F10" s="3">
        <v>184118</v>
      </c>
      <c r="G10" s="3">
        <v>120152</v>
      </c>
      <c r="H10" s="3">
        <v>37060</v>
      </c>
      <c r="I10" s="3">
        <v>38788</v>
      </c>
      <c r="J10" s="3">
        <v>13939</v>
      </c>
      <c r="K10" s="3">
        <v>19832</v>
      </c>
    </row>
    <row r="11" spans="1:11" x14ac:dyDescent="0.2">
      <c r="A11" s="2" t="s">
        <v>20</v>
      </c>
      <c r="B11" s="3">
        <v>8870</v>
      </c>
      <c r="C11" s="3">
        <v>43100</v>
      </c>
      <c r="D11" s="3">
        <v>107005</v>
      </c>
      <c r="E11" s="3">
        <v>159294</v>
      </c>
      <c r="F11" s="3">
        <v>185355</v>
      </c>
      <c r="G11" s="3">
        <v>120171</v>
      </c>
      <c r="H11" s="3">
        <v>36911</v>
      </c>
      <c r="I11" s="3">
        <v>38884</v>
      </c>
      <c r="J11" s="3">
        <v>14806</v>
      </c>
      <c r="K11" s="3">
        <v>20623</v>
      </c>
    </row>
    <row r="12" spans="1:11" x14ac:dyDescent="0.2">
      <c r="A12" s="2" t="s">
        <v>21</v>
      </c>
      <c r="B12" s="3">
        <v>9164</v>
      </c>
      <c r="C12" s="3">
        <v>43925</v>
      </c>
      <c r="D12" s="3">
        <v>107953</v>
      </c>
      <c r="E12" s="3">
        <v>161002</v>
      </c>
      <c r="F12" s="3">
        <v>187672</v>
      </c>
      <c r="G12" s="3">
        <v>119093</v>
      </c>
      <c r="H12" s="3">
        <v>36334</v>
      </c>
      <c r="I12" s="3">
        <v>39856</v>
      </c>
      <c r="J12" s="3">
        <v>15190</v>
      </c>
      <c r="K12" s="3">
        <v>20725</v>
      </c>
    </row>
    <row r="13" spans="1:11" x14ac:dyDescent="0.2">
      <c r="A13" s="2" t="s">
        <v>22</v>
      </c>
      <c r="B13" s="3">
        <v>9995</v>
      </c>
      <c r="C13" s="3">
        <v>43770</v>
      </c>
      <c r="D13" s="3">
        <v>109097</v>
      </c>
      <c r="E13" s="3">
        <v>162489</v>
      </c>
      <c r="F13" s="3">
        <v>189127</v>
      </c>
      <c r="G13" s="3">
        <v>119288</v>
      </c>
      <c r="H13" s="3">
        <v>36569</v>
      </c>
      <c r="I13" s="3">
        <v>39582</v>
      </c>
      <c r="J13" s="3">
        <v>14553</v>
      </c>
      <c r="K13" s="3">
        <v>19448</v>
      </c>
    </row>
    <row r="14" spans="1:11" x14ac:dyDescent="0.2">
      <c r="A14" s="2" t="s">
        <v>23</v>
      </c>
      <c r="B14" s="3">
        <v>8849</v>
      </c>
      <c r="C14" s="3">
        <v>42774</v>
      </c>
      <c r="D14" s="3">
        <v>107859</v>
      </c>
      <c r="E14" s="3">
        <v>159608</v>
      </c>
      <c r="F14" s="3">
        <v>185451</v>
      </c>
      <c r="G14" s="3">
        <v>119539</v>
      </c>
      <c r="H14" s="3">
        <v>37469</v>
      </c>
      <c r="I14" s="3">
        <v>39620</v>
      </c>
      <c r="J14" s="3">
        <v>15313</v>
      </c>
      <c r="K14" s="3">
        <v>21326</v>
      </c>
    </row>
    <row r="15" spans="1:11" x14ac:dyDescent="0.2">
      <c r="A15" s="2" t="s">
        <v>24</v>
      </c>
      <c r="B15" s="3">
        <v>9960</v>
      </c>
      <c r="C15" s="3">
        <v>43357</v>
      </c>
      <c r="D15" s="3">
        <v>109099</v>
      </c>
      <c r="E15" s="3">
        <v>162496</v>
      </c>
      <c r="F15" s="3">
        <v>188480</v>
      </c>
      <c r="G15" s="3">
        <v>118784</v>
      </c>
      <c r="H15" s="3">
        <v>37718</v>
      </c>
      <c r="I15" s="3">
        <v>40201</v>
      </c>
      <c r="J15" s="3">
        <v>15747</v>
      </c>
      <c r="K15" s="3">
        <v>20136</v>
      </c>
    </row>
    <row r="16" spans="1:11" x14ac:dyDescent="0.2">
      <c r="A16" s="2" t="s">
        <v>25</v>
      </c>
      <c r="B16" s="3">
        <v>9710</v>
      </c>
      <c r="C16" s="3">
        <v>42783</v>
      </c>
      <c r="D16" s="3">
        <v>109951</v>
      </c>
      <c r="E16" s="3">
        <v>162438</v>
      </c>
      <c r="F16" s="3">
        <v>188600</v>
      </c>
      <c r="G16" s="3">
        <v>119290</v>
      </c>
      <c r="H16" s="3">
        <v>38373</v>
      </c>
      <c r="I16" s="3">
        <v>39443</v>
      </c>
      <c r="J16" s="3">
        <v>15112</v>
      </c>
      <c r="K16" s="3">
        <v>20288</v>
      </c>
    </row>
    <row r="17" spans="1:11" x14ac:dyDescent="0.2">
      <c r="A17" s="2" t="s">
        <v>26</v>
      </c>
      <c r="B17" s="3">
        <v>9527</v>
      </c>
      <c r="C17" s="3">
        <v>41451</v>
      </c>
      <c r="D17" s="3">
        <v>109813</v>
      </c>
      <c r="E17" s="3">
        <v>160741</v>
      </c>
      <c r="F17" s="3">
        <v>186365</v>
      </c>
      <c r="G17" s="3">
        <v>117707</v>
      </c>
      <c r="H17" s="3">
        <v>38062</v>
      </c>
      <c r="I17" s="3">
        <v>37628</v>
      </c>
      <c r="J17" s="3">
        <v>15110</v>
      </c>
      <c r="K17" s="3">
        <v>19118</v>
      </c>
    </row>
    <row r="18" spans="1:11" x14ac:dyDescent="0.2">
      <c r="A18" s="2" t="s">
        <v>27</v>
      </c>
      <c r="B18" s="3">
        <v>9901</v>
      </c>
      <c r="C18" s="3">
        <v>41259</v>
      </c>
      <c r="D18" s="3">
        <v>110891</v>
      </c>
      <c r="E18" s="3">
        <v>162282</v>
      </c>
      <c r="F18" s="3">
        <v>186953</v>
      </c>
      <c r="G18" s="3">
        <v>118347</v>
      </c>
      <c r="H18" s="3">
        <v>37666</v>
      </c>
      <c r="I18" s="3">
        <v>36422</v>
      </c>
      <c r="J18" s="3">
        <v>15452</v>
      </c>
      <c r="K18" s="3">
        <v>17368</v>
      </c>
    </row>
    <row r="19" spans="1:11" x14ac:dyDescent="0.2">
      <c r="A19" s="2" t="s">
        <v>28</v>
      </c>
      <c r="B19" s="3">
        <v>10072</v>
      </c>
      <c r="C19" s="3">
        <v>41194</v>
      </c>
      <c r="D19" s="3">
        <v>110805</v>
      </c>
      <c r="E19" s="3">
        <v>162367</v>
      </c>
      <c r="F19" s="3">
        <v>187400</v>
      </c>
      <c r="G19" s="3">
        <v>117954</v>
      </c>
      <c r="H19" s="3">
        <v>38077</v>
      </c>
      <c r="I19" s="3">
        <v>35851</v>
      </c>
      <c r="J19" s="3">
        <v>15826</v>
      </c>
      <c r="K19" s="3">
        <v>17120</v>
      </c>
    </row>
    <row r="20" spans="1:11" x14ac:dyDescent="0.2">
      <c r="A20" s="2" t="s">
        <v>29</v>
      </c>
      <c r="B20" s="3">
        <v>10133</v>
      </c>
      <c r="C20" s="3">
        <v>41324</v>
      </c>
      <c r="D20" s="3">
        <v>110984</v>
      </c>
      <c r="E20" s="3">
        <v>162466</v>
      </c>
      <c r="F20" s="3">
        <v>187735</v>
      </c>
      <c r="G20" s="3">
        <v>119336</v>
      </c>
      <c r="H20" s="3">
        <v>38869</v>
      </c>
      <c r="I20" s="3">
        <v>35043</v>
      </c>
      <c r="J20" s="3">
        <v>15534</v>
      </c>
      <c r="K20" s="3">
        <v>16469</v>
      </c>
    </row>
    <row r="21" spans="1:11" x14ac:dyDescent="0.2">
      <c r="A21" s="2" t="s">
        <v>30</v>
      </c>
      <c r="B21" s="3">
        <v>10528</v>
      </c>
      <c r="C21" s="3">
        <v>42123</v>
      </c>
      <c r="D21" s="3">
        <v>112058</v>
      </c>
      <c r="E21" s="3">
        <v>164436</v>
      </c>
      <c r="F21" s="3">
        <v>190367</v>
      </c>
      <c r="G21" s="3">
        <v>121385</v>
      </c>
      <c r="H21" s="3">
        <v>39567</v>
      </c>
      <c r="I21" s="3">
        <v>35698</v>
      </c>
      <c r="J21" s="3">
        <v>17940</v>
      </c>
      <c r="K21" s="3">
        <v>17621</v>
      </c>
    </row>
    <row r="22" spans="1:11" x14ac:dyDescent="0.2">
      <c r="A22" s="2" t="s">
        <v>31</v>
      </c>
      <c r="B22" s="3">
        <v>10455</v>
      </c>
      <c r="C22" s="3">
        <v>42681</v>
      </c>
      <c r="D22" s="3">
        <v>112929</v>
      </c>
      <c r="E22" s="3">
        <v>165887</v>
      </c>
      <c r="F22" s="3">
        <v>192347</v>
      </c>
      <c r="G22" s="3">
        <v>120343</v>
      </c>
      <c r="H22" s="3">
        <v>38921</v>
      </c>
      <c r="I22" s="3">
        <v>35874</v>
      </c>
      <c r="J22" s="3">
        <v>17826</v>
      </c>
      <c r="K22" s="3">
        <v>17526</v>
      </c>
    </row>
    <row r="23" spans="1:11" x14ac:dyDescent="0.2">
      <c r="A23" s="2" t="s">
        <v>32</v>
      </c>
      <c r="B23" s="3">
        <v>10413</v>
      </c>
      <c r="C23" s="3">
        <v>43153</v>
      </c>
      <c r="D23" s="3">
        <v>114516</v>
      </c>
      <c r="E23" s="3">
        <v>168024</v>
      </c>
      <c r="F23" s="3">
        <v>195068</v>
      </c>
      <c r="G23" s="3">
        <v>122869</v>
      </c>
      <c r="H23" s="3">
        <v>38553</v>
      </c>
      <c r="I23" s="3">
        <v>37703</v>
      </c>
      <c r="J23" s="3">
        <v>17968</v>
      </c>
      <c r="K23" s="3">
        <v>18331</v>
      </c>
    </row>
    <row r="24" spans="1:11" x14ac:dyDescent="0.2">
      <c r="A24" s="2" t="s">
        <v>33</v>
      </c>
      <c r="B24" s="3">
        <v>10323</v>
      </c>
      <c r="C24" s="3">
        <v>43318</v>
      </c>
      <c r="D24" s="3">
        <v>115988</v>
      </c>
      <c r="E24" s="3">
        <v>169925</v>
      </c>
      <c r="F24" s="3">
        <v>197331</v>
      </c>
      <c r="G24" s="3">
        <v>125482</v>
      </c>
      <c r="H24" s="3">
        <v>38033</v>
      </c>
      <c r="I24" s="3">
        <v>37483</v>
      </c>
      <c r="J24" s="3">
        <v>19483</v>
      </c>
      <c r="K24" s="3">
        <v>20059</v>
      </c>
    </row>
    <row r="25" spans="1:11" x14ac:dyDescent="0.2">
      <c r="A25" s="2" t="s">
        <v>34</v>
      </c>
      <c r="B25" s="3">
        <v>10387</v>
      </c>
      <c r="C25" s="3">
        <v>44014</v>
      </c>
      <c r="D25" s="3">
        <v>117320</v>
      </c>
      <c r="E25" s="3">
        <v>172154</v>
      </c>
      <c r="F25" s="3">
        <v>199752</v>
      </c>
      <c r="G25" s="3">
        <v>126523</v>
      </c>
      <c r="H25" s="3">
        <v>38430</v>
      </c>
      <c r="I25" s="3">
        <v>38746</v>
      </c>
      <c r="J25" s="3">
        <v>19054</v>
      </c>
      <c r="K25" s="3">
        <v>20747</v>
      </c>
    </row>
    <row r="26" spans="1:11" x14ac:dyDescent="0.2">
      <c r="A26" s="2" t="s">
        <v>35</v>
      </c>
      <c r="B26" s="3">
        <v>10707</v>
      </c>
      <c r="C26" s="3">
        <v>44300</v>
      </c>
      <c r="D26" s="3">
        <v>116821</v>
      </c>
      <c r="E26" s="3">
        <v>172175</v>
      </c>
      <c r="F26" s="3">
        <v>200567</v>
      </c>
      <c r="G26" s="3">
        <v>126287</v>
      </c>
      <c r="H26" s="3">
        <v>39312</v>
      </c>
      <c r="I26" s="3">
        <v>39379</v>
      </c>
      <c r="J26" s="3">
        <v>19711</v>
      </c>
      <c r="K26" s="3">
        <v>21269</v>
      </c>
    </row>
    <row r="27" spans="1:11" x14ac:dyDescent="0.2">
      <c r="A27" s="2" t="s">
        <v>36</v>
      </c>
      <c r="B27" s="3">
        <v>10728</v>
      </c>
      <c r="C27" s="3">
        <v>43479</v>
      </c>
      <c r="D27" s="3">
        <v>118046</v>
      </c>
      <c r="E27" s="3">
        <v>172123</v>
      </c>
      <c r="F27" s="3">
        <v>199541</v>
      </c>
      <c r="G27" s="3">
        <v>126636</v>
      </c>
      <c r="H27" s="3">
        <v>39385</v>
      </c>
      <c r="I27" s="3">
        <v>38711</v>
      </c>
      <c r="J27" s="3">
        <v>20628</v>
      </c>
      <c r="K27" s="3">
        <v>20651</v>
      </c>
    </row>
    <row r="28" spans="1:11" x14ac:dyDescent="0.2">
      <c r="A28" s="2" t="s">
        <v>37</v>
      </c>
      <c r="B28" s="3">
        <v>10971</v>
      </c>
      <c r="C28" s="3">
        <v>42112</v>
      </c>
      <c r="D28" s="3">
        <v>118107</v>
      </c>
      <c r="E28" s="3">
        <v>171438</v>
      </c>
      <c r="F28" s="3">
        <v>198471</v>
      </c>
      <c r="G28" s="3">
        <v>123377</v>
      </c>
      <c r="H28" s="3">
        <v>39402</v>
      </c>
      <c r="I28" s="3">
        <v>37938</v>
      </c>
      <c r="J28" s="3">
        <v>20048</v>
      </c>
      <c r="K28" s="3">
        <v>19079</v>
      </c>
    </row>
    <row r="29" spans="1:11" x14ac:dyDescent="0.2">
      <c r="A29" s="2" t="s">
        <v>38</v>
      </c>
      <c r="B29" s="3">
        <v>11546</v>
      </c>
      <c r="C29" s="3">
        <v>42105</v>
      </c>
      <c r="D29" s="3">
        <v>118415</v>
      </c>
      <c r="E29" s="3">
        <v>171717</v>
      </c>
      <c r="F29" s="3">
        <v>197969</v>
      </c>
      <c r="G29" s="3">
        <v>123883</v>
      </c>
      <c r="H29" s="3">
        <v>39854</v>
      </c>
      <c r="I29" s="3">
        <v>35747</v>
      </c>
      <c r="J29" s="3">
        <v>19567</v>
      </c>
      <c r="K29" s="3">
        <v>17743</v>
      </c>
    </row>
    <row r="30" spans="1:11" x14ac:dyDescent="0.2">
      <c r="A30" s="2" t="s">
        <v>39</v>
      </c>
      <c r="B30" s="3">
        <v>11207</v>
      </c>
      <c r="C30" s="3">
        <v>43798</v>
      </c>
      <c r="D30" s="3">
        <v>120501</v>
      </c>
      <c r="E30" s="3">
        <v>175680</v>
      </c>
      <c r="F30" s="3">
        <v>202517</v>
      </c>
      <c r="G30" s="3">
        <v>126725</v>
      </c>
      <c r="H30" s="3">
        <v>40955</v>
      </c>
      <c r="I30" s="3">
        <v>36570</v>
      </c>
      <c r="J30" s="3">
        <v>20016</v>
      </c>
      <c r="K30" s="3">
        <v>17670</v>
      </c>
    </row>
    <row r="31" spans="1:11" x14ac:dyDescent="0.2">
      <c r="A31" s="2" t="s">
        <v>40</v>
      </c>
      <c r="B31" s="3">
        <v>11474</v>
      </c>
      <c r="C31" s="3">
        <v>44232</v>
      </c>
      <c r="D31" s="3">
        <v>120665</v>
      </c>
      <c r="E31" s="3">
        <v>176479</v>
      </c>
      <c r="F31" s="3">
        <v>203630</v>
      </c>
      <c r="G31" s="3">
        <v>127541</v>
      </c>
      <c r="H31" s="3">
        <v>40970</v>
      </c>
      <c r="I31" s="3">
        <v>36877</v>
      </c>
      <c r="J31" s="3">
        <v>18421</v>
      </c>
      <c r="K31" s="3">
        <v>17197</v>
      </c>
    </row>
    <row r="32" spans="1:11" x14ac:dyDescent="0.2">
      <c r="A32" s="2" t="s">
        <v>41</v>
      </c>
      <c r="B32" s="3">
        <v>12279</v>
      </c>
      <c r="C32" s="3">
        <v>44576</v>
      </c>
      <c r="D32" s="3">
        <v>122114</v>
      </c>
      <c r="E32" s="3">
        <v>178790</v>
      </c>
      <c r="F32" s="3">
        <v>206189</v>
      </c>
      <c r="G32" s="3">
        <v>126645</v>
      </c>
      <c r="H32" s="3">
        <v>41054</v>
      </c>
      <c r="I32" s="3">
        <v>37688</v>
      </c>
      <c r="J32" s="3">
        <v>23326</v>
      </c>
      <c r="K32" s="3">
        <v>16977</v>
      </c>
    </row>
    <row r="33" spans="1:11" x14ac:dyDescent="0.2">
      <c r="A33" s="2" t="s">
        <v>42</v>
      </c>
      <c r="B33" s="3">
        <v>12632</v>
      </c>
      <c r="C33" s="3">
        <v>45917</v>
      </c>
      <c r="D33" s="3">
        <v>122836</v>
      </c>
      <c r="E33" s="3">
        <v>180954</v>
      </c>
      <c r="F33" s="3">
        <v>208268</v>
      </c>
      <c r="G33" s="3">
        <v>125762</v>
      </c>
      <c r="H33" s="3">
        <v>40998</v>
      </c>
      <c r="I33" s="3">
        <v>38373</v>
      </c>
      <c r="J33" s="3">
        <v>23430</v>
      </c>
      <c r="K33" s="3">
        <v>16250</v>
      </c>
    </row>
    <row r="34" spans="1:11" x14ac:dyDescent="0.2">
      <c r="A34" s="2" t="s">
        <v>43</v>
      </c>
      <c r="B34" s="3">
        <v>12920</v>
      </c>
      <c r="C34" s="3">
        <v>43539</v>
      </c>
      <c r="D34" s="3">
        <v>122479</v>
      </c>
      <c r="E34" s="3">
        <v>179651</v>
      </c>
      <c r="F34" s="3">
        <v>207354</v>
      </c>
      <c r="G34" s="3">
        <v>126679</v>
      </c>
      <c r="H34" s="3">
        <v>40661</v>
      </c>
      <c r="I34" s="3">
        <v>37300</v>
      </c>
      <c r="J34" s="3">
        <v>22827</v>
      </c>
      <c r="K34" s="3">
        <v>16676</v>
      </c>
    </row>
    <row r="35" spans="1:11" x14ac:dyDescent="0.2">
      <c r="A35" s="2" t="s">
        <v>44</v>
      </c>
      <c r="B35" s="3">
        <v>12915</v>
      </c>
      <c r="C35" s="3">
        <v>43869</v>
      </c>
      <c r="D35" s="3">
        <v>121682</v>
      </c>
      <c r="E35" s="3">
        <v>178498</v>
      </c>
      <c r="F35" s="3">
        <v>205567</v>
      </c>
      <c r="G35" s="3">
        <v>125038</v>
      </c>
      <c r="H35" s="3">
        <v>41063</v>
      </c>
      <c r="I35" s="3">
        <v>34882</v>
      </c>
      <c r="J35" s="3">
        <v>23517</v>
      </c>
      <c r="K35" s="3">
        <v>16507</v>
      </c>
    </row>
    <row r="36" spans="1:11" x14ac:dyDescent="0.2">
      <c r="A36" s="2" t="s">
        <v>45</v>
      </c>
      <c r="B36" s="3">
        <v>12543</v>
      </c>
      <c r="C36" s="3">
        <v>45379</v>
      </c>
      <c r="D36" s="3">
        <v>122802</v>
      </c>
      <c r="E36" s="3">
        <v>180535</v>
      </c>
      <c r="F36" s="3">
        <v>207544</v>
      </c>
      <c r="G36" s="3">
        <v>125723</v>
      </c>
      <c r="H36" s="3">
        <v>41874</v>
      </c>
      <c r="I36" s="3">
        <v>34992</v>
      </c>
      <c r="J36" s="3">
        <v>23757</v>
      </c>
      <c r="K36" s="3">
        <v>16381</v>
      </c>
    </row>
    <row r="37" spans="1:11" x14ac:dyDescent="0.2">
      <c r="A37" s="2" t="s">
        <v>46</v>
      </c>
      <c r="B37" s="3">
        <v>12762</v>
      </c>
      <c r="C37" s="3">
        <v>45910</v>
      </c>
      <c r="D37" s="3">
        <v>124074</v>
      </c>
      <c r="E37" s="3">
        <v>182104</v>
      </c>
      <c r="F37" s="3">
        <v>209688</v>
      </c>
      <c r="G37" s="3">
        <v>126429</v>
      </c>
      <c r="H37" s="3">
        <v>42962</v>
      </c>
      <c r="I37" s="3">
        <v>36439</v>
      </c>
      <c r="J37" s="3">
        <v>24580</v>
      </c>
      <c r="K37" s="3">
        <v>18056</v>
      </c>
    </row>
    <row r="38" spans="1:11" x14ac:dyDescent="0.2">
      <c r="A38" s="2" t="s">
        <v>47</v>
      </c>
      <c r="B38" s="3">
        <v>12911</v>
      </c>
      <c r="C38" s="3">
        <v>46675</v>
      </c>
      <c r="D38" s="3">
        <v>124947</v>
      </c>
      <c r="E38" s="3">
        <v>184612</v>
      </c>
      <c r="F38" s="3">
        <v>212622</v>
      </c>
      <c r="G38" s="3">
        <v>126323</v>
      </c>
      <c r="H38" s="3">
        <v>42163</v>
      </c>
      <c r="I38" s="3">
        <v>37727</v>
      </c>
      <c r="J38" s="3">
        <v>25973</v>
      </c>
      <c r="K38" s="3">
        <v>17904</v>
      </c>
    </row>
    <row r="39" spans="1:11" x14ac:dyDescent="0.2">
      <c r="A39" s="2" t="s">
        <v>48</v>
      </c>
      <c r="B39" s="3">
        <v>13134</v>
      </c>
      <c r="C39" s="3">
        <v>47804</v>
      </c>
      <c r="D39" s="3">
        <v>128250</v>
      </c>
      <c r="E39" s="3">
        <v>189491</v>
      </c>
      <c r="F39" s="3">
        <v>218444</v>
      </c>
      <c r="G39" s="3">
        <v>129071</v>
      </c>
      <c r="H39" s="3">
        <v>43695</v>
      </c>
      <c r="I39" s="3">
        <v>39110</v>
      </c>
      <c r="J39" s="3">
        <v>26693</v>
      </c>
      <c r="K39" s="3">
        <v>18584</v>
      </c>
    </row>
    <row r="40" spans="1:11" x14ac:dyDescent="0.2">
      <c r="A40" s="2" t="s">
        <v>49</v>
      </c>
      <c r="B40" s="3">
        <v>13133</v>
      </c>
      <c r="C40" s="3">
        <v>49526</v>
      </c>
      <c r="D40" s="3">
        <v>129332</v>
      </c>
      <c r="E40" s="3">
        <v>191844</v>
      </c>
      <c r="F40" s="3">
        <v>221217</v>
      </c>
      <c r="G40" s="3">
        <v>131823</v>
      </c>
      <c r="H40" s="3">
        <v>43672</v>
      </c>
      <c r="I40" s="3">
        <v>39838</v>
      </c>
      <c r="J40" s="3">
        <v>27149</v>
      </c>
      <c r="K40" s="3">
        <v>18519</v>
      </c>
    </row>
    <row r="41" spans="1:11" x14ac:dyDescent="0.2">
      <c r="A41" s="2" t="s">
        <v>50</v>
      </c>
      <c r="B41" s="3">
        <v>12980</v>
      </c>
      <c r="C41" s="3">
        <v>49445</v>
      </c>
      <c r="D41" s="3">
        <v>131592</v>
      </c>
      <c r="E41" s="3">
        <v>193299</v>
      </c>
      <c r="F41" s="3">
        <v>222909</v>
      </c>
      <c r="G41" s="3">
        <v>134684</v>
      </c>
      <c r="H41" s="3">
        <v>43487</v>
      </c>
      <c r="I41" s="3">
        <v>39026</v>
      </c>
      <c r="J41" s="3">
        <v>27910</v>
      </c>
      <c r="K41" s="3">
        <v>19175</v>
      </c>
    </row>
    <row r="42" spans="1:11" x14ac:dyDescent="0.2">
      <c r="A42" s="2" t="s">
        <v>51</v>
      </c>
      <c r="B42" s="3">
        <v>13308</v>
      </c>
      <c r="C42" s="3">
        <v>48952</v>
      </c>
      <c r="D42" s="3">
        <v>132106</v>
      </c>
      <c r="E42" s="3">
        <v>194820</v>
      </c>
      <c r="F42" s="3">
        <v>224544</v>
      </c>
      <c r="G42" s="3">
        <v>134689</v>
      </c>
      <c r="H42" s="3">
        <v>43727</v>
      </c>
      <c r="I42" s="3">
        <v>38829</v>
      </c>
      <c r="J42" s="3">
        <v>29246</v>
      </c>
      <c r="K42" s="3">
        <v>19879</v>
      </c>
    </row>
    <row r="43" spans="1:11" x14ac:dyDescent="0.2">
      <c r="A43" s="2" t="s">
        <v>52</v>
      </c>
      <c r="B43" s="3">
        <v>13480</v>
      </c>
      <c r="C43" s="3">
        <v>49955</v>
      </c>
      <c r="D43" s="3">
        <v>133274</v>
      </c>
      <c r="E43" s="3">
        <v>197272</v>
      </c>
      <c r="F43" s="3">
        <v>227620</v>
      </c>
      <c r="G43" s="3">
        <v>135310</v>
      </c>
      <c r="H43" s="3">
        <v>43957</v>
      </c>
      <c r="I43" s="3">
        <v>39835</v>
      </c>
      <c r="J43" s="3">
        <v>29715</v>
      </c>
      <c r="K43" s="3">
        <v>20221</v>
      </c>
    </row>
    <row r="44" spans="1:11" x14ac:dyDescent="0.2">
      <c r="A44" s="2" t="s">
        <v>53</v>
      </c>
      <c r="B44" s="3">
        <v>12846</v>
      </c>
      <c r="C44" s="3">
        <v>48919</v>
      </c>
      <c r="D44" s="3">
        <v>133996</v>
      </c>
      <c r="E44" s="3">
        <v>195469</v>
      </c>
      <c r="F44" s="3">
        <v>225936</v>
      </c>
      <c r="G44" s="3">
        <v>137497</v>
      </c>
      <c r="H44" s="3">
        <v>44416</v>
      </c>
      <c r="I44" s="3">
        <v>40063</v>
      </c>
      <c r="J44" s="3">
        <v>30091</v>
      </c>
      <c r="K44" s="3">
        <v>19873</v>
      </c>
    </row>
    <row r="45" spans="1:11" x14ac:dyDescent="0.2">
      <c r="A45" s="2" t="s">
        <v>54</v>
      </c>
      <c r="B45" s="3">
        <v>12961</v>
      </c>
      <c r="C45" s="3">
        <v>49534</v>
      </c>
      <c r="D45" s="3">
        <v>135246</v>
      </c>
      <c r="E45" s="3">
        <v>197449</v>
      </c>
      <c r="F45" s="3">
        <v>228713</v>
      </c>
      <c r="G45" s="3">
        <v>139376</v>
      </c>
      <c r="H45" s="3">
        <v>44402</v>
      </c>
      <c r="I45" s="3">
        <v>40012</v>
      </c>
      <c r="J45" s="3">
        <v>30747</v>
      </c>
      <c r="K45" s="3">
        <v>20768</v>
      </c>
    </row>
    <row r="46" spans="1:11" x14ac:dyDescent="0.2">
      <c r="A46" s="2" t="s">
        <v>55</v>
      </c>
      <c r="B46" s="3">
        <v>13401</v>
      </c>
      <c r="C46" s="3">
        <v>50062</v>
      </c>
      <c r="D46" s="3">
        <v>137745</v>
      </c>
      <c r="E46" s="3">
        <v>201178</v>
      </c>
      <c r="F46" s="3">
        <v>232675</v>
      </c>
      <c r="G46" s="3">
        <v>141201</v>
      </c>
      <c r="H46" s="3">
        <v>45009</v>
      </c>
      <c r="I46" s="3">
        <v>41948</v>
      </c>
      <c r="J46" s="3">
        <v>30911</v>
      </c>
      <c r="K46" s="3">
        <v>22169</v>
      </c>
    </row>
    <row r="47" spans="1:11" x14ac:dyDescent="0.2">
      <c r="A47" s="2" t="s">
        <v>56</v>
      </c>
      <c r="B47" s="3">
        <v>13552</v>
      </c>
      <c r="C47" s="3">
        <v>49434</v>
      </c>
      <c r="D47" s="3">
        <v>138415</v>
      </c>
      <c r="E47" s="3">
        <v>201062</v>
      </c>
      <c r="F47" s="3">
        <v>233233</v>
      </c>
      <c r="G47" s="3">
        <v>143121</v>
      </c>
      <c r="H47" s="3">
        <v>45025</v>
      </c>
      <c r="I47" s="3">
        <v>41721</v>
      </c>
      <c r="J47" s="3">
        <v>29138</v>
      </c>
      <c r="K47" s="3">
        <v>22955</v>
      </c>
    </row>
    <row r="48" spans="1:11" x14ac:dyDescent="0.2">
      <c r="A48" s="2" t="s">
        <v>57</v>
      </c>
      <c r="B48" s="3">
        <v>14139</v>
      </c>
      <c r="C48" s="3">
        <v>50237</v>
      </c>
      <c r="D48" s="3">
        <v>140038</v>
      </c>
      <c r="E48" s="3">
        <v>204349</v>
      </c>
      <c r="F48" s="3">
        <v>237003</v>
      </c>
      <c r="G48" s="3">
        <v>144894</v>
      </c>
      <c r="H48" s="3">
        <v>45551</v>
      </c>
      <c r="I48" s="3">
        <v>42249</v>
      </c>
      <c r="J48" s="3">
        <v>33196</v>
      </c>
      <c r="K48" s="3">
        <v>24565</v>
      </c>
    </row>
    <row r="49" spans="1:11" x14ac:dyDescent="0.2">
      <c r="A49" s="2" t="s">
        <v>58</v>
      </c>
      <c r="B49" s="3">
        <v>14213</v>
      </c>
      <c r="C49" s="3">
        <v>51649</v>
      </c>
      <c r="D49" s="3">
        <v>141560</v>
      </c>
      <c r="E49" s="3">
        <v>207332</v>
      </c>
      <c r="F49" s="3">
        <v>239810</v>
      </c>
      <c r="G49" s="3">
        <v>146635</v>
      </c>
      <c r="H49" s="3">
        <v>47220</v>
      </c>
      <c r="I49" s="3">
        <v>43442</v>
      </c>
      <c r="J49" s="3">
        <v>32296</v>
      </c>
      <c r="K49" s="3">
        <v>25358</v>
      </c>
    </row>
    <row r="50" spans="1:11" x14ac:dyDescent="0.2">
      <c r="A50" s="2" t="s">
        <v>59</v>
      </c>
      <c r="B50" s="3">
        <v>13986</v>
      </c>
      <c r="C50" s="3">
        <v>51958</v>
      </c>
      <c r="D50" s="3">
        <v>145430</v>
      </c>
      <c r="E50" s="3">
        <v>211291</v>
      </c>
      <c r="F50" s="3">
        <v>244642</v>
      </c>
      <c r="G50" s="3">
        <v>150239</v>
      </c>
      <c r="H50" s="3">
        <v>46899</v>
      </c>
      <c r="I50" s="3">
        <v>45183</v>
      </c>
      <c r="J50" s="3">
        <v>33001</v>
      </c>
      <c r="K50" s="3">
        <v>26551</v>
      </c>
    </row>
    <row r="51" spans="1:11" x14ac:dyDescent="0.2">
      <c r="A51" s="2" t="s">
        <v>60</v>
      </c>
      <c r="B51" s="3">
        <v>13694</v>
      </c>
      <c r="C51" s="3">
        <v>53713</v>
      </c>
      <c r="D51" s="3">
        <v>146592</v>
      </c>
      <c r="E51" s="3">
        <v>213860</v>
      </c>
      <c r="F51" s="3">
        <v>248442</v>
      </c>
      <c r="G51" s="3">
        <v>151892</v>
      </c>
      <c r="H51" s="3">
        <v>48028</v>
      </c>
      <c r="I51" s="3">
        <v>46877</v>
      </c>
      <c r="J51" s="3">
        <v>32629</v>
      </c>
      <c r="K51" s="3">
        <v>27085</v>
      </c>
    </row>
    <row r="52" spans="1:11" x14ac:dyDescent="0.2">
      <c r="A52" s="2" t="s">
        <v>61</v>
      </c>
      <c r="B52" s="3">
        <v>14729</v>
      </c>
      <c r="C52" s="3">
        <v>53885</v>
      </c>
      <c r="D52" s="3">
        <v>147530</v>
      </c>
      <c r="E52" s="3">
        <v>216206</v>
      </c>
      <c r="F52" s="3">
        <v>250959</v>
      </c>
      <c r="G52" s="3">
        <v>153134</v>
      </c>
      <c r="H52" s="3">
        <v>47771</v>
      </c>
      <c r="I52" s="3">
        <v>48146</v>
      </c>
      <c r="J52" s="3">
        <v>33355</v>
      </c>
      <c r="K52" s="3">
        <v>29189</v>
      </c>
    </row>
    <row r="53" spans="1:11" x14ac:dyDescent="0.2">
      <c r="A53" s="2" t="s">
        <v>62</v>
      </c>
      <c r="B53" s="3">
        <v>14735</v>
      </c>
      <c r="C53" s="3">
        <v>54311</v>
      </c>
      <c r="D53" s="3">
        <v>150470</v>
      </c>
      <c r="E53" s="3">
        <v>219146</v>
      </c>
      <c r="F53" s="3">
        <v>254912</v>
      </c>
      <c r="G53" s="3">
        <v>157050</v>
      </c>
      <c r="H53" s="3">
        <v>47527</v>
      </c>
      <c r="I53" s="3">
        <v>49295</v>
      </c>
      <c r="J53" s="3">
        <v>33412</v>
      </c>
      <c r="K53" s="3">
        <v>29859</v>
      </c>
    </row>
    <row r="54" spans="1:11" x14ac:dyDescent="0.2">
      <c r="A54" s="2" t="s">
        <v>63</v>
      </c>
      <c r="B54" s="3">
        <v>14714</v>
      </c>
      <c r="C54" s="3">
        <v>55758</v>
      </c>
      <c r="D54" s="3">
        <v>151565</v>
      </c>
      <c r="E54" s="3">
        <v>221547</v>
      </c>
      <c r="F54" s="3">
        <v>257772</v>
      </c>
      <c r="G54" s="3">
        <v>159384</v>
      </c>
      <c r="H54" s="3">
        <v>48299</v>
      </c>
      <c r="I54" s="3">
        <v>51233</v>
      </c>
      <c r="J54" s="3">
        <v>33104</v>
      </c>
      <c r="K54" s="3">
        <v>31110</v>
      </c>
    </row>
    <row r="55" spans="1:11" x14ac:dyDescent="0.2">
      <c r="A55" s="2" t="s">
        <v>64</v>
      </c>
      <c r="B55" s="3">
        <v>15191</v>
      </c>
      <c r="C55" s="3">
        <v>56134</v>
      </c>
      <c r="D55" s="3">
        <v>154898</v>
      </c>
      <c r="E55" s="3">
        <v>226274</v>
      </c>
      <c r="F55" s="3">
        <v>263751</v>
      </c>
      <c r="G55" s="3">
        <v>162540</v>
      </c>
      <c r="H55" s="3">
        <v>48238</v>
      </c>
      <c r="I55" s="3">
        <v>52858</v>
      </c>
      <c r="J55" s="3">
        <v>34278</v>
      </c>
      <c r="K55" s="3">
        <v>33495</v>
      </c>
    </row>
    <row r="56" spans="1:11" x14ac:dyDescent="0.2">
      <c r="A56" s="2" t="s">
        <v>65</v>
      </c>
      <c r="B56" s="3">
        <v>15483</v>
      </c>
      <c r="C56" s="3">
        <v>57667</v>
      </c>
      <c r="D56" s="3">
        <v>156512</v>
      </c>
      <c r="E56" s="3">
        <v>229315</v>
      </c>
      <c r="F56" s="3">
        <v>267637</v>
      </c>
      <c r="G56" s="3">
        <v>165561</v>
      </c>
      <c r="H56" s="3">
        <v>49643</v>
      </c>
      <c r="I56" s="3">
        <v>56693</v>
      </c>
      <c r="J56" s="3">
        <v>33469</v>
      </c>
      <c r="K56" s="3">
        <v>34351</v>
      </c>
    </row>
    <row r="57" spans="1:11" x14ac:dyDescent="0.2">
      <c r="A57" s="2" t="s">
        <v>66</v>
      </c>
      <c r="B57" s="3">
        <v>14869</v>
      </c>
      <c r="C57" s="3">
        <v>53103</v>
      </c>
      <c r="D57" s="3">
        <v>153734</v>
      </c>
      <c r="E57" s="3">
        <v>220990</v>
      </c>
      <c r="F57" s="3">
        <v>257533</v>
      </c>
      <c r="G57" s="3">
        <v>162669</v>
      </c>
      <c r="H57" s="3">
        <v>47952</v>
      </c>
      <c r="I57" s="3">
        <v>51906</v>
      </c>
      <c r="J57" s="3">
        <v>31504</v>
      </c>
      <c r="K57" s="3">
        <v>32253</v>
      </c>
    </row>
    <row r="58" spans="1:11" x14ac:dyDescent="0.2">
      <c r="A58" s="2" t="s">
        <v>67</v>
      </c>
      <c r="B58" s="3">
        <v>14465</v>
      </c>
      <c r="C58" s="3">
        <v>49660</v>
      </c>
      <c r="D58" s="3">
        <v>154606</v>
      </c>
      <c r="E58" s="3">
        <v>218562</v>
      </c>
      <c r="F58" s="3">
        <v>253890</v>
      </c>
      <c r="G58" s="3">
        <v>164884</v>
      </c>
      <c r="H58" s="3">
        <v>49838</v>
      </c>
      <c r="I58" s="3">
        <v>45924</v>
      </c>
      <c r="J58" s="3">
        <v>29679</v>
      </c>
      <c r="K58" s="3">
        <v>27730</v>
      </c>
    </row>
    <row r="59" spans="1:11" x14ac:dyDescent="0.2">
      <c r="A59" s="2" t="s">
        <v>68</v>
      </c>
      <c r="B59" s="3">
        <v>14307</v>
      </c>
      <c r="C59" s="3">
        <v>52087</v>
      </c>
      <c r="D59" s="3">
        <v>156133</v>
      </c>
      <c r="E59" s="3">
        <v>222000</v>
      </c>
      <c r="F59" s="3">
        <v>258527</v>
      </c>
      <c r="G59" s="3">
        <v>168998</v>
      </c>
      <c r="H59" s="3">
        <v>49244</v>
      </c>
      <c r="I59" s="3">
        <v>49116</v>
      </c>
      <c r="J59" s="3">
        <v>30689</v>
      </c>
      <c r="K59" s="3">
        <v>29152</v>
      </c>
    </row>
    <row r="60" spans="1:11" x14ac:dyDescent="0.2">
      <c r="A60" s="2" t="s">
        <v>69</v>
      </c>
      <c r="B60" s="3">
        <v>14447</v>
      </c>
      <c r="C60" s="3">
        <v>54122</v>
      </c>
      <c r="D60" s="3">
        <v>158734</v>
      </c>
      <c r="E60" s="3">
        <v>226874</v>
      </c>
      <c r="F60" s="3">
        <v>264588</v>
      </c>
      <c r="G60" s="3">
        <v>172937</v>
      </c>
      <c r="H60" s="3">
        <v>49787</v>
      </c>
      <c r="I60" s="3">
        <v>54459</v>
      </c>
      <c r="J60" s="3">
        <v>30094</v>
      </c>
      <c r="K60" s="3">
        <v>30528</v>
      </c>
    </row>
    <row r="61" spans="1:11" x14ac:dyDescent="0.2">
      <c r="A61" s="2" t="s">
        <v>70</v>
      </c>
      <c r="B61" s="3">
        <v>15055</v>
      </c>
      <c r="C61" s="3">
        <v>56322</v>
      </c>
      <c r="D61" s="3">
        <v>161591</v>
      </c>
      <c r="E61" s="3">
        <v>232338</v>
      </c>
      <c r="F61" s="3">
        <v>271324</v>
      </c>
      <c r="G61" s="3">
        <v>173975</v>
      </c>
      <c r="H61" s="3">
        <v>50961</v>
      </c>
      <c r="I61" s="3">
        <v>58533</v>
      </c>
      <c r="J61" s="3">
        <v>30300</v>
      </c>
      <c r="K61" s="3">
        <v>34218</v>
      </c>
    </row>
    <row r="62" spans="1:11" x14ac:dyDescent="0.2">
      <c r="A62" s="2" t="s">
        <v>71</v>
      </c>
      <c r="B62" s="3">
        <v>15344</v>
      </c>
      <c r="C62" s="3">
        <v>57009</v>
      </c>
      <c r="D62" s="3">
        <v>164330</v>
      </c>
      <c r="E62" s="3">
        <v>237037</v>
      </c>
      <c r="F62" s="3">
        <v>277433</v>
      </c>
      <c r="G62" s="3">
        <v>177139</v>
      </c>
      <c r="H62" s="3">
        <v>51376</v>
      </c>
      <c r="I62" s="3">
        <v>59698</v>
      </c>
      <c r="J62" s="3">
        <v>33496</v>
      </c>
      <c r="K62" s="3">
        <v>38589</v>
      </c>
    </row>
    <row r="63" spans="1:11" x14ac:dyDescent="0.2">
      <c r="A63" s="2" t="s">
        <v>72</v>
      </c>
      <c r="B63" s="3">
        <v>15720</v>
      </c>
      <c r="C63" s="3">
        <v>58519</v>
      </c>
      <c r="D63" s="3">
        <v>165422</v>
      </c>
      <c r="E63" s="3">
        <v>239543</v>
      </c>
      <c r="F63" s="3">
        <v>280158</v>
      </c>
      <c r="G63" s="3">
        <v>178205</v>
      </c>
      <c r="H63" s="3">
        <v>51691</v>
      </c>
      <c r="I63" s="3">
        <v>59991</v>
      </c>
      <c r="J63" s="3">
        <v>33048</v>
      </c>
      <c r="K63" s="3">
        <v>39404</v>
      </c>
    </row>
    <row r="64" spans="1:11" x14ac:dyDescent="0.2">
      <c r="A64" s="2" t="s">
        <v>73</v>
      </c>
      <c r="B64" s="3">
        <v>15372</v>
      </c>
      <c r="C64" s="3">
        <v>58730</v>
      </c>
      <c r="D64" s="3">
        <v>167903</v>
      </c>
      <c r="E64" s="3">
        <v>241453</v>
      </c>
      <c r="F64" s="3">
        <v>283033</v>
      </c>
      <c r="G64" s="3">
        <v>182139</v>
      </c>
      <c r="H64" s="3">
        <v>52195</v>
      </c>
      <c r="I64" s="3">
        <v>62823</v>
      </c>
      <c r="J64" s="3">
        <v>33996</v>
      </c>
      <c r="K64" s="3">
        <v>42308</v>
      </c>
    </row>
    <row r="65" spans="1:11" x14ac:dyDescent="0.2">
      <c r="A65" s="2" t="s">
        <v>74</v>
      </c>
      <c r="B65" s="3">
        <v>15614</v>
      </c>
      <c r="C65" s="3">
        <v>59611</v>
      </c>
      <c r="D65" s="3">
        <v>170072</v>
      </c>
      <c r="E65" s="3">
        <v>244753</v>
      </c>
      <c r="F65" s="3">
        <v>286929</v>
      </c>
      <c r="G65" s="3">
        <v>185724</v>
      </c>
      <c r="H65" s="3">
        <v>52384</v>
      </c>
      <c r="I65" s="3">
        <v>63050</v>
      </c>
      <c r="J65" s="3">
        <v>34256</v>
      </c>
      <c r="K65" s="3">
        <v>42517</v>
      </c>
    </row>
    <row r="66" spans="1:11" x14ac:dyDescent="0.2">
      <c r="A66" s="2" t="s">
        <v>75</v>
      </c>
      <c r="B66" s="3">
        <v>15985</v>
      </c>
      <c r="C66" s="3">
        <v>59744</v>
      </c>
      <c r="D66" s="3">
        <v>171869</v>
      </c>
      <c r="E66" s="3">
        <v>247955</v>
      </c>
      <c r="F66" s="3">
        <v>290983</v>
      </c>
      <c r="G66" s="3">
        <v>188351</v>
      </c>
      <c r="H66" s="3">
        <v>52799</v>
      </c>
      <c r="I66" s="3">
        <v>64070</v>
      </c>
      <c r="J66" s="3">
        <v>34817</v>
      </c>
      <c r="K66" s="3">
        <v>42957</v>
      </c>
    </row>
    <row r="67" spans="1:11" x14ac:dyDescent="0.2">
      <c r="A67" s="2" t="s">
        <v>76</v>
      </c>
      <c r="B67" s="3">
        <v>15848</v>
      </c>
      <c r="C67" s="3">
        <v>61786</v>
      </c>
      <c r="D67" s="3">
        <v>172820</v>
      </c>
      <c r="E67" s="3">
        <v>250172</v>
      </c>
      <c r="F67" s="3">
        <v>293843</v>
      </c>
      <c r="G67" s="3">
        <v>190213</v>
      </c>
      <c r="H67" s="3">
        <v>53311</v>
      </c>
      <c r="I67" s="3">
        <v>65314</v>
      </c>
      <c r="J67" s="3">
        <v>35228</v>
      </c>
      <c r="K67" s="3">
        <v>44743</v>
      </c>
    </row>
    <row r="68" spans="1:11" x14ac:dyDescent="0.2">
      <c r="A68" s="2" t="s">
        <v>77</v>
      </c>
      <c r="B68" s="3">
        <v>16669</v>
      </c>
      <c r="C68" s="3">
        <v>61069</v>
      </c>
      <c r="D68" s="3">
        <v>172714</v>
      </c>
      <c r="E68" s="3">
        <v>249784</v>
      </c>
      <c r="F68" s="3">
        <v>293224</v>
      </c>
      <c r="G68" s="3">
        <v>189542</v>
      </c>
      <c r="H68" s="3">
        <v>53102</v>
      </c>
      <c r="I68" s="3">
        <v>66607</v>
      </c>
      <c r="J68" s="3">
        <v>35852</v>
      </c>
      <c r="K68" s="3">
        <v>45149</v>
      </c>
    </row>
    <row r="69" spans="1:11" x14ac:dyDescent="0.2">
      <c r="A69" s="2" t="s">
        <v>78</v>
      </c>
      <c r="B69" s="3">
        <v>17441</v>
      </c>
      <c r="C69" s="3">
        <v>60887</v>
      </c>
      <c r="D69" s="3">
        <v>173751</v>
      </c>
      <c r="E69" s="3">
        <v>251745</v>
      </c>
      <c r="F69" s="3">
        <v>295609</v>
      </c>
      <c r="G69" s="3">
        <v>190513</v>
      </c>
      <c r="H69" s="3">
        <v>52983</v>
      </c>
      <c r="I69" s="3">
        <v>66511</v>
      </c>
      <c r="J69" s="3">
        <v>36304</v>
      </c>
      <c r="K69" s="3">
        <v>46998</v>
      </c>
    </row>
    <row r="70" spans="1:11" x14ac:dyDescent="0.2">
      <c r="A70" s="2" t="s">
        <v>79</v>
      </c>
      <c r="B70" s="3">
        <v>14037</v>
      </c>
      <c r="C70" s="3">
        <v>61029</v>
      </c>
      <c r="D70" s="3">
        <v>173504</v>
      </c>
      <c r="E70" s="3">
        <v>248038</v>
      </c>
      <c r="F70" s="3">
        <v>291808</v>
      </c>
      <c r="G70" s="3">
        <v>191558</v>
      </c>
      <c r="H70" s="3">
        <v>54047</v>
      </c>
      <c r="I70" s="3">
        <v>65950</v>
      </c>
      <c r="J70" s="3">
        <v>35993</v>
      </c>
      <c r="K70" s="3">
        <v>44572</v>
      </c>
    </row>
    <row r="71" spans="1:11" x14ac:dyDescent="0.2">
      <c r="A71" s="2" t="s">
        <v>80</v>
      </c>
      <c r="B71" s="3">
        <v>15804</v>
      </c>
      <c r="C71" s="3">
        <v>59818</v>
      </c>
      <c r="D71" s="3">
        <v>177055</v>
      </c>
      <c r="E71" s="3">
        <v>252137</v>
      </c>
      <c r="F71" s="3">
        <v>296830</v>
      </c>
      <c r="G71" s="3">
        <v>194674</v>
      </c>
      <c r="H71" s="3">
        <v>54357</v>
      </c>
      <c r="I71" s="3">
        <v>65947</v>
      </c>
      <c r="J71" s="3">
        <v>34683</v>
      </c>
      <c r="K71" s="3">
        <v>45755</v>
      </c>
    </row>
    <row r="72" spans="1:11" x14ac:dyDescent="0.2">
      <c r="A72" s="2" t="s">
        <v>81</v>
      </c>
      <c r="B72" s="3">
        <v>17590</v>
      </c>
      <c r="C72" s="3">
        <v>60725</v>
      </c>
      <c r="D72" s="3">
        <v>178726</v>
      </c>
      <c r="E72" s="3">
        <v>256478</v>
      </c>
      <c r="F72" s="3">
        <v>301932</v>
      </c>
      <c r="G72" s="3">
        <v>197653</v>
      </c>
      <c r="H72" s="3">
        <v>54082</v>
      </c>
      <c r="I72" s="3">
        <v>65792</v>
      </c>
      <c r="J72" s="3">
        <v>35502</v>
      </c>
      <c r="K72" s="3">
        <v>44304</v>
      </c>
    </row>
    <row r="73" spans="1:11" x14ac:dyDescent="0.2">
      <c r="A73" s="2" t="s">
        <v>82</v>
      </c>
      <c r="B73" s="3">
        <v>16635</v>
      </c>
      <c r="C73" s="3">
        <v>60192</v>
      </c>
      <c r="D73" s="3">
        <v>179843</v>
      </c>
      <c r="E73" s="3">
        <v>256091</v>
      </c>
      <c r="F73" s="3">
        <v>301991</v>
      </c>
      <c r="G73" s="3">
        <v>198859</v>
      </c>
      <c r="H73" s="3">
        <v>54566</v>
      </c>
      <c r="I73" s="3">
        <v>67009</v>
      </c>
      <c r="J73" s="3">
        <v>36470</v>
      </c>
      <c r="K73" s="3">
        <v>46475</v>
      </c>
    </row>
    <row r="74" spans="1:11" x14ac:dyDescent="0.2">
      <c r="A74" s="2" t="s">
        <v>83</v>
      </c>
      <c r="B74" s="3">
        <v>16795</v>
      </c>
      <c r="C74" s="3">
        <v>60319</v>
      </c>
      <c r="D74" s="3">
        <v>180491</v>
      </c>
      <c r="E74" s="3">
        <v>257326</v>
      </c>
      <c r="F74" s="3">
        <v>303283</v>
      </c>
      <c r="G74" s="3">
        <v>201132</v>
      </c>
      <c r="H74" s="3">
        <v>54105</v>
      </c>
      <c r="I74" s="3">
        <v>68276</v>
      </c>
      <c r="J74" s="3">
        <v>35342</v>
      </c>
      <c r="K74" s="3">
        <v>48273</v>
      </c>
    </row>
    <row r="75" spans="1:11" x14ac:dyDescent="0.2">
      <c r="A75" s="2" t="s">
        <v>84</v>
      </c>
      <c r="B75" s="3">
        <v>17381</v>
      </c>
      <c r="C75" s="3">
        <v>62238</v>
      </c>
      <c r="D75" s="3">
        <v>182433</v>
      </c>
      <c r="E75" s="3">
        <v>261642</v>
      </c>
      <c r="F75" s="3">
        <v>308402</v>
      </c>
      <c r="G75" s="3">
        <v>202948</v>
      </c>
      <c r="H75" s="3">
        <v>54960</v>
      </c>
      <c r="I75" s="3">
        <v>70821</v>
      </c>
      <c r="J75" s="3">
        <v>36234</v>
      </c>
      <c r="K75" s="3">
        <v>48796</v>
      </c>
    </row>
    <row r="76" spans="1:11" x14ac:dyDescent="0.2">
      <c r="A76" s="2" t="s">
        <v>85</v>
      </c>
      <c r="B76" s="3">
        <v>17327</v>
      </c>
      <c r="C76" s="3">
        <v>62474</v>
      </c>
      <c r="D76" s="3">
        <v>183467</v>
      </c>
      <c r="E76" s="3">
        <v>262365</v>
      </c>
      <c r="F76" s="3">
        <v>309431</v>
      </c>
      <c r="G76" s="3">
        <v>204392</v>
      </c>
      <c r="H76" s="3">
        <v>55347</v>
      </c>
      <c r="I76" s="3">
        <v>70828</v>
      </c>
      <c r="J76" s="3">
        <v>35604</v>
      </c>
      <c r="K76" s="3">
        <v>47856</v>
      </c>
    </row>
    <row r="77" spans="1:11" x14ac:dyDescent="0.2">
      <c r="A77" s="2" t="s">
        <v>86</v>
      </c>
      <c r="B77" s="3">
        <v>17527</v>
      </c>
      <c r="C77" s="3">
        <v>61958</v>
      </c>
      <c r="D77" s="3">
        <v>184117</v>
      </c>
      <c r="E77" s="3">
        <v>262880</v>
      </c>
      <c r="F77" s="3">
        <v>309809</v>
      </c>
      <c r="G77" s="3">
        <v>203487</v>
      </c>
      <c r="H77" s="3">
        <v>55928</v>
      </c>
      <c r="I77" s="3">
        <v>70066</v>
      </c>
      <c r="J77" s="3">
        <v>38102</v>
      </c>
      <c r="K77" s="3">
        <v>47694</v>
      </c>
    </row>
    <row r="78" spans="1:11" x14ac:dyDescent="0.2">
      <c r="A78" s="2" t="s">
        <v>87</v>
      </c>
      <c r="B78" s="3">
        <v>17668</v>
      </c>
      <c r="C78" s="3">
        <v>61953</v>
      </c>
      <c r="D78" s="3">
        <v>185318</v>
      </c>
      <c r="E78" s="3">
        <v>265000</v>
      </c>
      <c r="F78" s="3">
        <v>312515</v>
      </c>
      <c r="G78" s="3">
        <v>208285</v>
      </c>
      <c r="H78" s="3">
        <v>55270</v>
      </c>
      <c r="I78" s="3">
        <v>70061</v>
      </c>
      <c r="J78" s="3">
        <v>35981</v>
      </c>
      <c r="K78" s="3">
        <v>47924</v>
      </c>
    </row>
    <row r="79" spans="1:11" x14ac:dyDescent="0.2">
      <c r="A79" s="2" t="s">
        <v>88</v>
      </c>
      <c r="B79" s="3">
        <v>17379</v>
      </c>
      <c r="C79" s="3">
        <v>60527</v>
      </c>
      <c r="D79" s="3">
        <v>183892</v>
      </c>
      <c r="E79" s="3">
        <v>261028</v>
      </c>
      <c r="F79" s="3">
        <v>307815</v>
      </c>
      <c r="G79" s="3">
        <v>206330</v>
      </c>
      <c r="H79" s="3">
        <v>55622</v>
      </c>
      <c r="I79" s="3">
        <v>67064</v>
      </c>
      <c r="J79" s="3">
        <v>35435</v>
      </c>
      <c r="K79" s="3">
        <v>46935</v>
      </c>
    </row>
    <row r="80" spans="1:11" x14ac:dyDescent="0.2">
      <c r="A80" s="2" t="s">
        <v>89</v>
      </c>
      <c r="B80" s="3">
        <v>17751</v>
      </c>
      <c r="C80" s="3">
        <v>60153</v>
      </c>
      <c r="D80" s="3">
        <v>184178</v>
      </c>
      <c r="E80" s="3">
        <v>261003</v>
      </c>
      <c r="F80" s="3">
        <v>307745</v>
      </c>
      <c r="G80" s="3">
        <v>206696</v>
      </c>
      <c r="H80" s="3">
        <v>55859</v>
      </c>
      <c r="I80" s="3">
        <v>65661</v>
      </c>
      <c r="J80" s="3">
        <v>37114</v>
      </c>
      <c r="K80" s="3">
        <v>48156</v>
      </c>
    </row>
    <row r="81" spans="1:11" x14ac:dyDescent="0.2">
      <c r="A81" s="2" t="s">
        <v>90</v>
      </c>
      <c r="B81" s="3">
        <v>18221</v>
      </c>
      <c r="C81" s="3">
        <v>60614</v>
      </c>
      <c r="D81" s="3">
        <v>184462</v>
      </c>
      <c r="E81" s="3">
        <v>262162</v>
      </c>
      <c r="F81" s="3">
        <v>309304</v>
      </c>
      <c r="G81" s="3">
        <v>208975</v>
      </c>
      <c r="H81" s="3">
        <v>55389</v>
      </c>
      <c r="I81" s="3">
        <v>65537</v>
      </c>
      <c r="J81" s="3">
        <v>34687</v>
      </c>
      <c r="K81" s="3">
        <v>45173</v>
      </c>
    </row>
    <row r="82" spans="1:11" x14ac:dyDescent="0.2">
      <c r="A82" s="2" t="s">
        <v>91</v>
      </c>
      <c r="B82" s="3">
        <v>18642</v>
      </c>
      <c r="C82" s="3">
        <v>59500</v>
      </c>
      <c r="D82" s="3">
        <v>183137</v>
      </c>
      <c r="E82" s="3">
        <v>260720</v>
      </c>
      <c r="F82" s="3">
        <v>307185</v>
      </c>
      <c r="G82" s="3">
        <v>206931</v>
      </c>
      <c r="H82" s="3">
        <v>55140</v>
      </c>
      <c r="I82" s="3">
        <v>63627</v>
      </c>
      <c r="J82" s="3">
        <v>36877</v>
      </c>
      <c r="K82" s="3">
        <v>45106</v>
      </c>
    </row>
    <row r="83" spans="1:11" x14ac:dyDescent="0.2">
      <c r="A83" s="2" t="s">
        <v>92</v>
      </c>
      <c r="B83" s="3">
        <v>18103</v>
      </c>
      <c r="C83" s="3">
        <v>57570</v>
      </c>
      <c r="D83" s="3">
        <v>179775</v>
      </c>
      <c r="E83" s="3">
        <v>254449</v>
      </c>
      <c r="F83" s="3">
        <v>299205</v>
      </c>
      <c r="G83" s="3">
        <v>202134</v>
      </c>
      <c r="H83" s="3">
        <v>54701</v>
      </c>
      <c r="I83" s="3">
        <v>58657</v>
      </c>
      <c r="J83" s="3">
        <v>38340</v>
      </c>
      <c r="K83" s="3">
        <v>42113</v>
      </c>
    </row>
    <row r="84" spans="1:11" x14ac:dyDescent="0.2">
      <c r="A84" s="2" t="s">
        <v>93</v>
      </c>
      <c r="B84" s="3">
        <v>17963</v>
      </c>
      <c r="C84" s="3">
        <v>56555</v>
      </c>
      <c r="D84" s="3">
        <v>177838</v>
      </c>
      <c r="E84" s="3">
        <v>251203</v>
      </c>
      <c r="F84" s="3">
        <v>294779</v>
      </c>
      <c r="G84" s="3">
        <v>198489</v>
      </c>
      <c r="H84" s="3">
        <v>54807</v>
      </c>
      <c r="I84" s="3">
        <v>55818</v>
      </c>
      <c r="J84" s="3">
        <v>38077</v>
      </c>
      <c r="K84" s="3">
        <v>38428</v>
      </c>
    </row>
    <row r="85" spans="1:11" x14ac:dyDescent="0.2">
      <c r="A85" s="2" t="s">
        <v>94</v>
      </c>
      <c r="B85" s="3">
        <v>18367</v>
      </c>
      <c r="C85" s="3">
        <v>55555</v>
      </c>
      <c r="D85" s="3">
        <v>177083</v>
      </c>
      <c r="E85" s="3">
        <v>249805</v>
      </c>
      <c r="F85" s="3">
        <v>292457</v>
      </c>
      <c r="G85" s="3">
        <v>196470</v>
      </c>
      <c r="H85" s="3">
        <v>54318</v>
      </c>
      <c r="I85" s="3">
        <v>52841</v>
      </c>
      <c r="J85" s="3">
        <v>39569</v>
      </c>
      <c r="K85" s="3">
        <v>36206</v>
      </c>
    </row>
    <row r="86" spans="1:11" x14ac:dyDescent="0.2">
      <c r="A86" s="2" t="s">
        <v>95</v>
      </c>
      <c r="B86" s="3">
        <v>17044</v>
      </c>
      <c r="C86" s="3">
        <v>55388</v>
      </c>
      <c r="D86" s="3">
        <v>175280</v>
      </c>
      <c r="E86" s="3">
        <v>245829</v>
      </c>
      <c r="F86" s="3">
        <v>287764</v>
      </c>
      <c r="G86" s="3">
        <v>192975</v>
      </c>
      <c r="H86" s="3">
        <v>55118</v>
      </c>
      <c r="I86" s="3">
        <v>51980</v>
      </c>
      <c r="J86" s="3">
        <v>39689</v>
      </c>
      <c r="K86" s="3">
        <v>34453</v>
      </c>
    </row>
    <row r="87" spans="1:11" x14ac:dyDescent="0.2">
      <c r="A87" s="2" t="s">
        <v>96</v>
      </c>
      <c r="B87" s="3">
        <v>17065</v>
      </c>
      <c r="C87" s="3">
        <v>55168</v>
      </c>
      <c r="D87" s="3">
        <v>175872</v>
      </c>
      <c r="E87" s="3">
        <v>247289</v>
      </c>
      <c r="F87" s="3">
        <v>289364</v>
      </c>
      <c r="G87" s="3">
        <v>193385</v>
      </c>
      <c r="H87" s="3">
        <v>54962</v>
      </c>
      <c r="I87" s="3">
        <v>52254</v>
      </c>
      <c r="J87" s="3">
        <v>39443</v>
      </c>
      <c r="K87" s="3">
        <v>38021</v>
      </c>
    </row>
    <row r="88" spans="1:11" x14ac:dyDescent="0.2">
      <c r="A88" s="2" t="s">
        <v>97</v>
      </c>
      <c r="B88" s="3">
        <v>17346</v>
      </c>
      <c r="C88" s="3">
        <v>54546</v>
      </c>
      <c r="D88" s="3">
        <v>174868</v>
      </c>
      <c r="E88" s="3">
        <v>245826</v>
      </c>
      <c r="F88" s="3">
        <v>287615</v>
      </c>
      <c r="G88" s="3">
        <v>192623</v>
      </c>
      <c r="H88" s="3">
        <v>54760</v>
      </c>
      <c r="I88" s="3">
        <v>49712</v>
      </c>
      <c r="J88" s="3">
        <v>37666</v>
      </c>
      <c r="K88" s="3">
        <v>35592</v>
      </c>
    </row>
    <row r="89" spans="1:11" x14ac:dyDescent="0.2">
      <c r="A89" s="2" t="s">
        <v>98</v>
      </c>
      <c r="B89" s="3">
        <v>18184</v>
      </c>
      <c r="C89" s="3">
        <v>53583</v>
      </c>
      <c r="D89" s="3">
        <v>173957</v>
      </c>
      <c r="E89" s="3">
        <v>245232</v>
      </c>
      <c r="F89" s="3">
        <v>287006</v>
      </c>
      <c r="G89" s="3">
        <v>192037</v>
      </c>
      <c r="H89" s="3">
        <v>54614</v>
      </c>
      <c r="I89" s="3">
        <v>48850</v>
      </c>
      <c r="J89" s="3">
        <v>37422</v>
      </c>
      <c r="K89" s="3">
        <v>37119</v>
      </c>
    </row>
    <row r="90" spans="1:11" x14ac:dyDescent="0.2">
      <c r="A90" s="2" t="s">
        <v>99</v>
      </c>
      <c r="B90" s="3">
        <v>20375</v>
      </c>
      <c r="C90" s="3">
        <v>53963</v>
      </c>
      <c r="D90" s="3">
        <v>174715</v>
      </c>
      <c r="E90" s="3">
        <v>248320</v>
      </c>
      <c r="F90" s="3">
        <v>290238</v>
      </c>
      <c r="G90" s="3">
        <v>193797</v>
      </c>
      <c r="H90" s="3">
        <v>54297</v>
      </c>
      <c r="I90" s="3">
        <v>48687</v>
      </c>
      <c r="J90" s="3">
        <v>39644</v>
      </c>
      <c r="K90" s="3">
        <v>37724</v>
      </c>
    </row>
    <row r="91" spans="1:11" x14ac:dyDescent="0.2">
      <c r="A91" s="2" t="s">
        <v>100</v>
      </c>
      <c r="B91" s="3">
        <v>19731</v>
      </c>
      <c r="C91" s="3">
        <v>54328</v>
      </c>
      <c r="D91" s="3">
        <v>176645</v>
      </c>
      <c r="E91" s="3">
        <v>249750</v>
      </c>
      <c r="F91" s="3">
        <v>292395</v>
      </c>
      <c r="G91" s="3">
        <v>196715</v>
      </c>
      <c r="H91" s="3">
        <v>54412</v>
      </c>
      <c r="I91" s="3">
        <v>48914</v>
      </c>
      <c r="J91" s="3">
        <v>40569</v>
      </c>
      <c r="K91" s="3">
        <v>37890</v>
      </c>
    </row>
    <row r="92" spans="1:11" x14ac:dyDescent="0.2">
      <c r="A92" s="2" t="s">
        <v>101</v>
      </c>
      <c r="B92" s="3">
        <v>19274</v>
      </c>
      <c r="C92" s="3">
        <v>54332</v>
      </c>
      <c r="D92" s="3">
        <v>177623</v>
      </c>
      <c r="E92" s="3">
        <v>250081</v>
      </c>
      <c r="F92" s="3">
        <v>293285</v>
      </c>
      <c r="G92" s="3">
        <v>198767</v>
      </c>
      <c r="H92" s="3">
        <v>54360</v>
      </c>
      <c r="I92" s="3">
        <v>49115</v>
      </c>
      <c r="J92" s="3">
        <v>41611</v>
      </c>
      <c r="K92" s="3">
        <v>39453</v>
      </c>
    </row>
    <row r="93" spans="1:11" x14ac:dyDescent="0.2">
      <c r="A93" s="2" t="s">
        <v>102</v>
      </c>
      <c r="B93" s="3">
        <v>19352</v>
      </c>
      <c r="C93" s="3">
        <v>54931</v>
      </c>
      <c r="D93" s="3">
        <v>178187</v>
      </c>
      <c r="E93" s="3">
        <v>251256</v>
      </c>
      <c r="F93" s="3">
        <v>294509</v>
      </c>
      <c r="G93" s="3">
        <v>199032</v>
      </c>
      <c r="H93" s="3">
        <v>54896</v>
      </c>
      <c r="I93" s="3">
        <v>50811</v>
      </c>
      <c r="J93" s="3">
        <v>40358</v>
      </c>
      <c r="K93" s="3">
        <v>40687</v>
      </c>
    </row>
    <row r="94" spans="1:11" x14ac:dyDescent="0.2">
      <c r="A94" s="2" t="s">
        <v>103</v>
      </c>
      <c r="B94" s="3">
        <v>19720</v>
      </c>
      <c r="C94" s="3">
        <v>55102</v>
      </c>
      <c r="D94" s="3">
        <v>179589</v>
      </c>
      <c r="E94" s="3">
        <v>252724</v>
      </c>
      <c r="F94" s="3">
        <v>296093</v>
      </c>
      <c r="G94" s="3">
        <v>200750</v>
      </c>
      <c r="H94" s="3">
        <v>54844</v>
      </c>
      <c r="I94" s="3">
        <v>50843</v>
      </c>
      <c r="J94" s="3">
        <v>41515</v>
      </c>
      <c r="K94" s="3">
        <v>40122</v>
      </c>
    </row>
    <row r="95" spans="1:11" x14ac:dyDescent="0.2">
      <c r="A95" s="2" t="s">
        <v>104</v>
      </c>
      <c r="B95" s="3">
        <v>19848</v>
      </c>
      <c r="C95" s="3">
        <v>54529</v>
      </c>
      <c r="D95" s="3">
        <v>180047</v>
      </c>
      <c r="E95" s="3">
        <v>253409</v>
      </c>
      <c r="F95" s="3">
        <v>296581</v>
      </c>
      <c r="G95" s="3">
        <v>201257</v>
      </c>
      <c r="H95" s="3">
        <v>55027</v>
      </c>
      <c r="I95" s="3">
        <v>50410</v>
      </c>
      <c r="J95" s="3">
        <v>39777</v>
      </c>
      <c r="K95" s="3">
        <v>40327</v>
      </c>
    </row>
    <row r="96" spans="1:11" x14ac:dyDescent="0.2">
      <c r="A96" s="2" t="s">
        <v>105</v>
      </c>
      <c r="B96" s="3">
        <v>20263</v>
      </c>
      <c r="C96" s="3">
        <v>54909</v>
      </c>
      <c r="D96" s="3">
        <v>181295</v>
      </c>
      <c r="E96" s="3">
        <v>255257</v>
      </c>
      <c r="F96" s="3">
        <v>299267</v>
      </c>
      <c r="G96" s="3">
        <v>202491</v>
      </c>
      <c r="H96" s="3">
        <v>55281</v>
      </c>
      <c r="I96" s="3">
        <v>53595</v>
      </c>
      <c r="J96" s="3">
        <v>42701</v>
      </c>
      <c r="K96" s="3">
        <v>44847</v>
      </c>
    </row>
    <row r="97" spans="1:11" x14ac:dyDescent="0.2">
      <c r="A97" s="2" t="s">
        <v>106</v>
      </c>
      <c r="B97" s="3">
        <v>20466</v>
      </c>
      <c r="C97" s="3">
        <v>54578</v>
      </c>
      <c r="D97" s="3">
        <v>180800</v>
      </c>
      <c r="E97" s="3">
        <v>254870</v>
      </c>
      <c r="F97" s="3">
        <v>298254</v>
      </c>
      <c r="G97" s="3">
        <v>202161</v>
      </c>
      <c r="H97" s="3">
        <v>54513</v>
      </c>
      <c r="I97" s="3">
        <v>52931</v>
      </c>
      <c r="J97" s="3">
        <v>43763</v>
      </c>
      <c r="K97" s="3">
        <v>41213</v>
      </c>
    </row>
    <row r="98" spans="1:11" x14ac:dyDescent="0.2">
      <c r="A98" s="2" t="s">
        <v>107</v>
      </c>
      <c r="B98" s="3">
        <v>19760</v>
      </c>
      <c r="C98" s="3">
        <v>53966</v>
      </c>
      <c r="D98" s="3">
        <v>182767</v>
      </c>
      <c r="E98" s="3">
        <v>255223</v>
      </c>
      <c r="F98" s="3">
        <v>299365</v>
      </c>
      <c r="G98" s="3">
        <v>206032</v>
      </c>
      <c r="H98" s="3">
        <v>54748</v>
      </c>
      <c r="I98" s="3">
        <v>51607</v>
      </c>
      <c r="J98" s="3">
        <v>41763</v>
      </c>
      <c r="K98" s="3">
        <v>39832</v>
      </c>
    </row>
    <row r="99" spans="1:11" x14ac:dyDescent="0.2">
      <c r="A99" s="2" t="s">
        <v>108</v>
      </c>
      <c r="B99" s="3">
        <v>20014</v>
      </c>
      <c r="C99" s="3">
        <v>54706</v>
      </c>
      <c r="D99" s="3">
        <v>183028</v>
      </c>
      <c r="E99" s="3">
        <v>256458</v>
      </c>
      <c r="F99" s="3">
        <v>301329</v>
      </c>
      <c r="G99" s="3">
        <v>206904</v>
      </c>
      <c r="H99" s="3">
        <v>54800</v>
      </c>
      <c r="I99" s="3">
        <v>54926</v>
      </c>
      <c r="J99" s="3">
        <v>39935</v>
      </c>
      <c r="K99" s="3">
        <v>42558</v>
      </c>
    </row>
    <row r="100" spans="1:11" x14ac:dyDescent="0.2">
      <c r="A100" s="2" t="s">
        <v>109</v>
      </c>
      <c r="B100" s="3">
        <v>20515</v>
      </c>
      <c r="C100" s="3">
        <v>54494</v>
      </c>
      <c r="D100" s="3">
        <v>183248</v>
      </c>
      <c r="E100" s="3">
        <v>256634</v>
      </c>
      <c r="F100" s="3">
        <v>301501</v>
      </c>
      <c r="G100" s="3">
        <v>207349</v>
      </c>
      <c r="H100" s="3">
        <v>54664</v>
      </c>
      <c r="I100" s="3">
        <v>56194</v>
      </c>
      <c r="J100" s="3">
        <v>40327</v>
      </c>
      <c r="K100" s="3">
        <v>44819</v>
      </c>
    </row>
    <row r="101" spans="1:11" x14ac:dyDescent="0.2">
      <c r="A101" s="2" t="s">
        <v>110</v>
      </c>
      <c r="B101" s="3">
        <v>20256</v>
      </c>
      <c r="C101" s="3">
        <v>54485</v>
      </c>
      <c r="D101" s="3">
        <v>183606</v>
      </c>
      <c r="E101" s="3">
        <v>257884</v>
      </c>
      <c r="F101" s="3">
        <v>302499</v>
      </c>
      <c r="G101" s="3">
        <v>207315</v>
      </c>
      <c r="H101" s="3">
        <v>54386</v>
      </c>
      <c r="I101" s="3">
        <v>53420</v>
      </c>
      <c r="J101" s="3">
        <v>41611</v>
      </c>
      <c r="K101" s="3">
        <v>41476</v>
      </c>
    </row>
    <row r="102" spans="1:11" x14ac:dyDescent="0.2">
      <c r="A102" s="2" t="s">
        <v>111</v>
      </c>
      <c r="B102" s="3">
        <v>20826</v>
      </c>
      <c r="C102" s="3">
        <v>53485</v>
      </c>
      <c r="D102" s="3">
        <v>180068</v>
      </c>
      <c r="E102" s="3">
        <v>251608</v>
      </c>
      <c r="F102" s="3">
        <v>295110</v>
      </c>
      <c r="G102" s="3">
        <v>202561</v>
      </c>
      <c r="H102" s="3">
        <v>54431</v>
      </c>
      <c r="I102" s="3">
        <v>55238</v>
      </c>
      <c r="J102" s="3">
        <v>40123</v>
      </c>
      <c r="K102" s="3">
        <v>40910</v>
      </c>
    </row>
    <row r="103" spans="1:11" x14ac:dyDescent="0.2">
      <c r="A103" s="2" t="s">
        <v>112</v>
      </c>
      <c r="B103" s="3">
        <v>20900</v>
      </c>
      <c r="C103" s="3">
        <v>47575</v>
      </c>
      <c r="D103" s="3">
        <v>164131</v>
      </c>
      <c r="E103" s="3">
        <v>230394</v>
      </c>
      <c r="F103" s="3">
        <v>269231</v>
      </c>
      <c r="G103" s="3">
        <v>182055</v>
      </c>
      <c r="H103" s="3">
        <v>50056</v>
      </c>
      <c r="I103" s="3">
        <v>47354</v>
      </c>
      <c r="J103" s="3">
        <v>39783</v>
      </c>
      <c r="K103" s="3">
        <v>36474</v>
      </c>
    </row>
    <row r="104" spans="1:11" x14ac:dyDescent="0.2">
      <c r="A104" s="2" t="s">
        <v>113</v>
      </c>
      <c r="B104" s="3">
        <v>20996</v>
      </c>
      <c r="C104" s="3">
        <v>54223</v>
      </c>
      <c r="D104" s="3">
        <v>174541</v>
      </c>
      <c r="E104" s="3">
        <v>247836</v>
      </c>
      <c r="F104" s="3">
        <v>290479</v>
      </c>
      <c r="G104" s="3">
        <v>194724</v>
      </c>
      <c r="H104" s="3">
        <v>51743</v>
      </c>
      <c r="I104" s="3">
        <v>52005</v>
      </c>
      <c r="J104" s="3">
        <v>40071</v>
      </c>
      <c r="K104" s="3">
        <v>33936</v>
      </c>
    </row>
    <row r="105" spans="1:11" x14ac:dyDescent="0.2">
      <c r="A105" s="2" t="s">
        <v>114</v>
      </c>
      <c r="B105" s="3">
        <v>20568</v>
      </c>
      <c r="C105" s="3">
        <v>54980</v>
      </c>
      <c r="D105" s="3">
        <v>179973</v>
      </c>
      <c r="E105" s="3">
        <v>254987</v>
      </c>
      <c r="F105" s="3">
        <v>299509</v>
      </c>
      <c r="G105" s="3">
        <v>200522</v>
      </c>
      <c r="H105" s="3">
        <v>52542</v>
      </c>
      <c r="I105" s="3">
        <v>60429</v>
      </c>
      <c r="J105" s="3">
        <v>40154</v>
      </c>
      <c r="K105" s="3">
        <v>40000</v>
      </c>
    </row>
    <row r="106" spans="1:11" x14ac:dyDescent="0.2">
      <c r="A106" s="2" t="s">
        <v>115</v>
      </c>
      <c r="B106" s="3">
        <v>22066</v>
      </c>
      <c r="C106" s="3">
        <v>55413</v>
      </c>
      <c r="D106" s="3">
        <v>181079</v>
      </c>
      <c r="E106" s="3">
        <v>257531</v>
      </c>
      <c r="F106" s="3">
        <v>302761</v>
      </c>
      <c r="G106" s="3">
        <v>201440</v>
      </c>
      <c r="H106" s="3">
        <v>52402</v>
      </c>
      <c r="I106" s="3">
        <v>65414</v>
      </c>
      <c r="J106" s="3">
        <v>41089</v>
      </c>
      <c r="K106" s="3">
        <v>44537</v>
      </c>
    </row>
    <row r="107" spans="1:11" x14ac:dyDescent="0.2">
      <c r="A107" s="2" t="s">
        <v>116</v>
      </c>
      <c r="B107" s="3">
        <v>20884</v>
      </c>
      <c r="C107" s="3">
        <v>55068</v>
      </c>
      <c r="D107" s="3">
        <v>182176</v>
      </c>
      <c r="E107" s="3">
        <v>257072</v>
      </c>
      <c r="F107" s="3">
        <v>302105</v>
      </c>
      <c r="G107" s="3">
        <v>201427</v>
      </c>
      <c r="H107" s="3">
        <v>52982</v>
      </c>
      <c r="I107" s="3">
        <v>62588</v>
      </c>
      <c r="J107" s="3">
        <v>45302</v>
      </c>
      <c r="K107" s="3">
        <v>43780</v>
      </c>
    </row>
    <row r="108" spans="1:11" x14ac:dyDescent="0.2">
      <c r="A108" s="2" t="s">
        <v>117</v>
      </c>
      <c r="B108" s="3">
        <v>19257</v>
      </c>
      <c r="C108" s="3">
        <v>54933</v>
      </c>
      <c r="D108" s="3">
        <v>184697</v>
      </c>
      <c r="E108" s="3">
        <v>257098</v>
      </c>
      <c r="F108" s="3">
        <v>302297</v>
      </c>
      <c r="G108" s="3">
        <v>203069</v>
      </c>
      <c r="H108" s="3">
        <v>53550</v>
      </c>
      <c r="I108" s="3">
        <v>61914</v>
      </c>
      <c r="J108" s="3">
        <v>41927</v>
      </c>
      <c r="K108" s="3">
        <v>41341</v>
      </c>
    </row>
    <row r="109" spans="1:11" x14ac:dyDescent="0.2">
      <c r="A109" s="2" t="s">
        <v>118</v>
      </c>
      <c r="B109" s="3">
        <v>20405</v>
      </c>
      <c r="C109" s="3">
        <v>54284</v>
      </c>
      <c r="D109" s="3">
        <v>185815</v>
      </c>
      <c r="E109" s="3">
        <v>258889</v>
      </c>
      <c r="F109" s="3">
        <v>304299</v>
      </c>
      <c r="G109" s="3">
        <v>204522</v>
      </c>
      <c r="H109" s="3">
        <v>54017</v>
      </c>
      <c r="I109" s="3">
        <v>62393</v>
      </c>
      <c r="J109" s="3">
        <v>41846</v>
      </c>
      <c r="K109" s="3">
        <v>41384</v>
      </c>
    </row>
    <row r="110" spans="1:11" x14ac:dyDescent="0.2">
      <c r="A110" s="2" t="s">
        <v>119</v>
      </c>
      <c r="B110" s="3">
        <v>20225</v>
      </c>
      <c r="C110" s="3">
        <v>54355</v>
      </c>
      <c r="D110" s="3">
        <v>187696</v>
      </c>
      <c r="E110" s="3">
        <v>262075</v>
      </c>
      <c r="F110" s="3">
        <v>307330</v>
      </c>
      <c r="G110" s="3">
        <v>205874</v>
      </c>
      <c r="H110" s="3">
        <v>54066</v>
      </c>
      <c r="I110" s="3">
        <v>60215</v>
      </c>
      <c r="J110" s="3">
        <v>43935</v>
      </c>
      <c r="K110" s="3">
        <v>39462</v>
      </c>
    </row>
    <row r="111" spans="1:11" x14ac:dyDescent="0.2">
      <c r="A111" s="9" t="s">
        <v>120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4" spans="6:6" x14ac:dyDescent="0.2">
      <c r="F114" s="4">
        <f>SUM(F106:F109) / SUM(F102:F105) - 1</f>
        <v>4.9494554845282313E-2</v>
      </c>
    </row>
    <row r="116" spans="6:6" x14ac:dyDescent="0.2">
      <c r="F116">
        <f>SUM(F106:F109)</f>
        <v>1211462</v>
      </c>
    </row>
    <row r="118" spans="6:6" x14ac:dyDescent="0.2">
      <c r="F118">
        <f>E109/E105 - 1</f>
        <v>1.5302740924047153E-2</v>
      </c>
    </row>
  </sheetData>
  <mergeCells count="6">
    <mergeCell ref="A111:K111"/>
    <mergeCell ref="A1:K1"/>
    <mergeCell ref="A2:K2"/>
    <mergeCell ref="A3:K3"/>
    <mergeCell ref="A4:A5"/>
    <mergeCell ref="B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3305A-9E7A-CA45-8103-C51E316BE90B}">
  <dimension ref="A1:L116"/>
  <sheetViews>
    <sheetView topLeftCell="A68" workbookViewId="0">
      <selection activeCell="A110" sqref="A6:A110"/>
    </sheetView>
  </sheetViews>
  <sheetFormatPr baseColWidth="10" defaultColWidth="8.83203125" defaultRowHeight="15" x14ac:dyDescent="0.2"/>
  <cols>
    <col min="1" max="1" width="14.33203125" bestFit="1" customWidth="1"/>
  </cols>
  <sheetData>
    <row r="1" spans="1:12" x14ac:dyDescent="0.2">
      <c r="A1" s="10" t="s">
        <v>123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x14ac:dyDescent="0.2">
      <c r="A2" s="9" t="s">
        <v>2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">
      <c r="A3" s="9" t="s">
        <v>122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">
      <c r="A4" s="9" t="s">
        <v>3</v>
      </c>
      <c r="B4" s="9" t="s">
        <v>4</v>
      </c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2">
      <c r="A5" s="9"/>
      <c r="B5" s="1" t="s">
        <v>5</v>
      </c>
      <c r="C5" s="1" t="s">
        <v>6</v>
      </c>
      <c r="D5" s="1" t="s">
        <v>7</v>
      </c>
      <c r="E5" s="1" t="s">
        <v>8</v>
      </c>
      <c r="F5" s="1" t="s">
        <v>121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</row>
    <row r="6" spans="1:12" x14ac:dyDescent="0.2">
      <c r="A6" s="2" t="s">
        <v>15</v>
      </c>
      <c r="B6" s="3">
        <v>9316</v>
      </c>
      <c r="C6" s="3">
        <v>38457</v>
      </c>
      <c r="D6" s="3">
        <v>100853</v>
      </c>
      <c r="E6" s="3">
        <v>148626</v>
      </c>
      <c r="F6" s="3">
        <v>22294</v>
      </c>
      <c r="G6" s="3">
        <v>170920</v>
      </c>
      <c r="H6" s="3">
        <v>108013</v>
      </c>
      <c r="I6" s="3">
        <v>35503</v>
      </c>
      <c r="J6" s="3">
        <v>33267</v>
      </c>
      <c r="K6" s="3">
        <v>12645</v>
      </c>
      <c r="L6" s="3">
        <v>13697</v>
      </c>
    </row>
    <row r="7" spans="1:12" x14ac:dyDescent="0.2">
      <c r="A7" s="2" t="s">
        <v>16</v>
      </c>
      <c r="B7" s="3">
        <v>9332</v>
      </c>
      <c r="C7" s="3">
        <v>40402</v>
      </c>
      <c r="D7" s="3">
        <v>103181</v>
      </c>
      <c r="E7" s="3">
        <v>152915</v>
      </c>
      <c r="F7" s="3">
        <v>23793</v>
      </c>
      <c r="G7" s="3">
        <v>176709</v>
      </c>
      <c r="H7" s="3">
        <v>112161</v>
      </c>
      <c r="I7" s="3">
        <v>36963</v>
      </c>
      <c r="J7" s="3">
        <v>36228</v>
      </c>
      <c r="K7" s="3">
        <v>13904</v>
      </c>
      <c r="L7" s="3">
        <v>16388</v>
      </c>
    </row>
    <row r="8" spans="1:12" x14ac:dyDescent="0.2">
      <c r="A8" s="2" t="s">
        <v>17</v>
      </c>
      <c r="B8" s="3">
        <v>9562</v>
      </c>
      <c r="C8" s="3">
        <v>46061</v>
      </c>
      <c r="D8" s="3">
        <v>108484</v>
      </c>
      <c r="E8" s="3">
        <v>164107</v>
      </c>
      <c r="F8" s="3">
        <v>25737</v>
      </c>
      <c r="G8" s="3">
        <v>189844</v>
      </c>
      <c r="H8" s="3">
        <v>117771</v>
      </c>
      <c r="I8" s="3">
        <v>38784</v>
      </c>
      <c r="J8" s="3">
        <v>37688</v>
      </c>
      <c r="K8" s="3">
        <v>14175</v>
      </c>
      <c r="L8" s="3">
        <v>19099</v>
      </c>
    </row>
    <row r="9" spans="1:12" x14ac:dyDescent="0.2">
      <c r="A9" s="2" t="s">
        <v>18</v>
      </c>
      <c r="B9" s="3">
        <v>8216</v>
      </c>
      <c r="C9" s="3">
        <v>41760</v>
      </c>
      <c r="D9" s="3">
        <v>107248</v>
      </c>
      <c r="E9" s="3">
        <v>157224</v>
      </c>
      <c r="F9" s="3">
        <v>26889</v>
      </c>
      <c r="G9" s="3">
        <v>184113</v>
      </c>
      <c r="H9" s="3">
        <v>126373</v>
      </c>
      <c r="I9" s="3">
        <v>33803</v>
      </c>
      <c r="J9" s="3">
        <v>37749</v>
      </c>
      <c r="K9" s="3">
        <v>12205</v>
      </c>
      <c r="L9" s="3">
        <v>21306</v>
      </c>
    </row>
    <row r="10" spans="1:12" x14ac:dyDescent="0.2">
      <c r="A10" s="2" t="s">
        <v>19</v>
      </c>
      <c r="B10" s="3">
        <v>9966</v>
      </c>
      <c r="C10" s="3">
        <v>39719</v>
      </c>
      <c r="D10" s="3">
        <v>102784</v>
      </c>
      <c r="E10" s="3">
        <v>152448</v>
      </c>
      <c r="F10" s="3">
        <v>24295</v>
      </c>
      <c r="G10" s="3">
        <v>176732</v>
      </c>
      <c r="H10" s="3">
        <v>116540</v>
      </c>
      <c r="I10" s="3">
        <v>35941</v>
      </c>
      <c r="J10" s="3">
        <v>37013</v>
      </c>
      <c r="K10" s="3">
        <v>12584</v>
      </c>
      <c r="L10" s="3">
        <v>17469</v>
      </c>
    </row>
    <row r="11" spans="1:12" x14ac:dyDescent="0.2">
      <c r="A11" s="2" t="s">
        <v>20</v>
      </c>
      <c r="B11" s="3">
        <v>9744</v>
      </c>
      <c r="C11" s="3">
        <v>43648</v>
      </c>
      <c r="D11" s="3">
        <v>105502</v>
      </c>
      <c r="E11" s="3">
        <v>158775</v>
      </c>
      <c r="F11" s="3">
        <v>26438</v>
      </c>
      <c r="G11" s="3">
        <v>185109</v>
      </c>
      <c r="H11" s="3">
        <v>118882</v>
      </c>
      <c r="I11" s="3">
        <v>36670</v>
      </c>
      <c r="J11" s="3">
        <v>40104</v>
      </c>
      <c r="K11" s="3">
        <v>15898</v>
      </c>
      <c r="L11" s="3">
        <v>20293</v>
      </c>
    </row>
    <row r="12" spans="1:12" x14ac:dyDescent="0.2">
      <c r="A12" s="2" t="s">
        <v>21</v>
      </c>
      <c r="B12" s="3">
        <v>9703</v>
      </c>
      <c r="C12" s="3">
        <v>46160</v>
      </c>
      <c r="D12" s="3">
        <v>109863</v>
      </c>
      <c r="E12" s="3">
        <v>165600</v>
      </c>
      <c r="F12" s="3">
        <v>27768</v>
      </c>
      <c r="G12" s="3">
        <v>193245</v>
      </c>
      <c r="H12" s="3">
        <v>120195</v>
      </c>
      <c r="I12" s="3">
        <v>36567</v>
      </c>
      <c r="J12" s="3">
        <v>40896</v>
      </c>
      <c r="K12" s="3">
        <v>16655</v>
      </c>
      <c r="L12" s="3">
        <v>22133</v>
      </c>
    </row>
    <row r="13" spans="1:12" x14ac:dyDescent="0.2">
      <c r="A13" s="2" t="s">
        <v>22</v>
      </c>
      <c r="B13" s="3">
        <v>7310</v>
      </c>
      <c r="C13" s="3">
        <v>44446</v>
      </c>
      <c r="D13" s="3">
        <v>112255</v>
      </c>
      <c r="E13" s="3">
        <v>164180</v>
      </c>
      <c r="F13" s="3">
        <v>26886</v>
      </c>
      <c r="G13" s="3">
        <v>190996</v>
      </c>
      <c r="H13" s="3">
        <v>122785</v>
      </c>
      <c r="I13" s="3">
        <v>37682</v>
      </c>
      <c r="J13" s="3">
        <v>39120</v>
      </c>
      <c r="K13" s="3">
        <v>13626</v>
      </c>
      <c r="L13" s="3">
        <v>20883</v>
      </c>
    </row>
    <row r="14" spans="1:12" x14ac:dyDescent="0.2">
      <c r="A14" s="2" t="s">
        <v>23</v>
      </c>
      <c r="B14" s="3">
        <v>9825</v>
      </c>
      <c r="C14" s="3">
        <v>39745</v>
      </c>
      <c r="D14" s="3">
        <v>104221</v>
      </c>
      <c r="E14" s="3">
        <v>153829</v>
      </c>
      <c r="F14" s="3">
        <v>24670</v>
      </c>
      <c r="G14" s="3">
        <v>178513</v>
      </c>
      <c r="H14" s="3">
        <v>115956</v>
      </c>
      <c r="I14" s="3">
        <v>36380</v>
      </c>
      <c r="J14" s="3">
        <v>38304</v>
      </c>
      <c r="K14" s="3">
        <v>13895</v>
      </c>
      <c r="L14" s="3">
        <v>18842</v>
      </c>
    </row>
    <row r="15" spans="1:12" x14ac:dyDescent="0.2">
      <c r="A15" s="2" t="s">
        <v>24</v>
      </c>
      <c r="B15" s="3">
        <v>11018</v>
      </c>
      <c r="C15" s="3">
        <v>43525</v>
      </c>
      <c r="D15" s="3">
        <v>107469</v>
      </c>
      <c r="E15" s="3">
        <v>161855</v>
      </c>
      <c r="F15" s="3">
        <v>26046</v>
      </c>
      <c r="G15" s="3">
        <v>187904</v>
      </c>
      <c r="H15" s="3">
        <v>117598</v>
      </c>
      <c r="I15" s="3">
        <v>37499</v>
      </c>
      <c r="J15" s="3">
        <v>40966</v>
      </c>
      <c r="K15" s="3">
        <v>16662</v>
      </c>
      <c r="L15" s="3">
        <v>19836</v>
      </c>
    </row>
    <row r="16" spans="1:12" x14ac:dyDescent="0.2">
      <c r="A16" s="2" t="s">
        <v>25</v>
      </c>
      <c r="B16" s="3">
        <v>10208</v>
      </c>
      <c r="C16" s="3">
        <v>44910</v>
      </c>
      <c r="D16" s="3">
        <v>111838</v>
      </c>
      <c r="E16" s="3">
        <v>166900</v>
      </c>
      <c r="F16" s="3">
        <v>27058</v>
      </c>
      <c r="G16" s="3">
        <v>193932</v>
      </c>
      <c r="H16" s="3">
        <v>120234</v>
      </c>
      <c r="I16" s="3">
        <v>38533</v>
      </c>
      <c r="J16" s="3">
        <v>40401</v>
      </c>
      <c r="K16" s="3">
        <v>16633</v>
      </c>
      <c r="L16" s="3">
        <v>21671</v>
      </c>
    </row>
    <row r="17" spans="1:12" x14ac:dyDescent="0.2">
      <c r="A17" s="2" t="s">
        <v>26</v>
      </c>
      <c r="B17" s="3">
        <v>6923</v>
      </c>
      <c r="C17" s="3">
        <v>42157</v>
      </c>
      <c r="D17" s="3">
        <v>112995</v>
      </c>
      <c r="E17" s="3">
        <v>162424</v>
      </c>
      <c r="F17" s="3">
        <v>25779</v>
      </c>
      <c r="G17" s="3">
        <v>188256</v>
      </c>
      <c r="H17" s="3">
        <v>121169</v>
      </c>
      <c r="I17" s="3">
        <v>39180</v>
      </c>
      <c r="J17" s="3">
        <v>37203</v>
      </c>
      <c r="K17" s="3">
        <v>14456</v>
      </c>
      <c r="L17" s="3">
        <v>20384</v>
      </c>
    </row>
    <row r="18" spans="1:12" x14ac:dyDescent="0.2">
      <c r="A18" s="2" t="s">
        <v>27</v>
      </c>
      <c r="B18" s="3">
        <v>11061</v>
      </c>
      <c r="C18" s="3">
        <v>38061</v>
      </c>
      <c r="D18" s="3">
        <v>107103</v>
      </c>
      <c r="E18" s="3">
        <v>156302</v>
      </c>
      <c r="F18" s="3">
        <v>23339</v>
      </c>
      <c r="G18" s="3">
        <v>179883</v>
      </c>
      <c r="H18" s="3">
        <v>114870</v>
      </c>
      <c r="I18" s="3">
        <v>36637</v>
      </c>
      <c r="J18" s="3">
        <v>35087</v>
      </c>
      <c r="K18" s="3">
        <v>13882</v>
      </c>
      <c r="L18" s="3">
        <v>15476</v>
      </c>
    </row>
    <row r="19" spans="1:12" x14ac:dyDescent="0.2">
      <c r="A19" s="2" t="s">
        <v>28</v>
      </c>
      <c r="B19" s="3">
        <v>11195</v>
      </c>
      <c r="C19" s="3">
        <v>41602</v>
      </c>
      <c r="D19" s="3">
        <v>109264</v>
      </c>
      <c r="E19" s="3">
        <v>162014</v>
      </c>
      <c r="F19" s="3">
        <v>24992</v>
      </c>
      <c r="G19" s="3">
        <v>187151</v>
      </c>
      <c r="H19" s="3">
        <v>116884</v>
      </c>
      <c r="I19" s="3">
        <v>37870</v>
      </c>
      <c r="J19" s="3">
        <v>36705</v>
      </c>
      <c r="K19" s="3">
        <v>16494</v>
      </c>
      <c r="L19" s="3">
        <v>16868</v>
      </c>
    </row>
    <row r="20" spans="1:12" x14ac:dyDescent="0.2">
      <c r="A20" s="2" t="s">
        <v>29</v>
      </c>
      <c r="B20" s="3">
        <v>10564</v>
      </c>
      <c r="C20" s="3">
        <v>43331</v>
      </c>
      <c r="D20" s="3">
        <v>112829</v>
      </c>
      <c r="E20" s="3">
        <v>166741</v>
      </c>
      <c r="F20" s="3">
        <v>25865</v>
      </c>
      <c r="G20" s="3">
        <v>192737</v>
      </c>
      <c r="H20" s="3">
        <v>120091</v>
      </c>
      <c r="I20" s="3">
        <v>38952</v>
      </c>
      <c r="J20" s="3">
        <v>35816</v>
      </c>
      <c r="K20" s="3">
        <v>17181</v>
      </c>
      <c r="L20" s="3">
        <v>17603</v>
      </c>
    </row>
    <row r="21" spans="1:12" x14ac:dyDescent="0.2">
      <c r="A21" s="2" t="s">
        <v>30</v>
      </c>
      <c r="B21" s="3">
        <v>7633</v>
      </c>
      <c r="C21" s="3">
        <v>42899</v>
      </c>
      <c r="D21" s="3">
        <v>115272</v>
      </c>
      <c r="E21" s="3">
        <v>166149</v>
      </c>
      <c r="F21" s="3">
        <v>26100</v>
      </c>
      <c r="G21" s="3">
        <v>192337</v>
      </c>
      <c r="H21" s="3">
        <v>124909</v>
      </c>
      <c r="I21" s="3">
        <v>40692</v>
      </c>
      <c r="J21" s="3">
        <v>35343</v>
      </c>
      <c r="K21" s="3">
        <v>17608</v>
      </c>
      <c r="L21" s="3">
        <v>18600</v>
      </c>
    </row>
    <row r="22" spans="1:12" x14ac:dyDescent="0.2">
      <c r="A22" s="2" t="s">
        <v>31</v>
      </c>
      <c r="B22" s="3">
        <v>11743</v>
      </c>
      <c r="C22" s="3">
        <v>39804</v>
      </c>
      <c r="D22" s="3">
        <v>110464</v>
      </c>
      <c r="E22" s="3">
        <v>161899</v>
      </c>
      <c r="F22" s="3">
        <v>25746</v>
      </c>
      <c r="G22" s="3">
        <v>187799</v>
      </c>
      <c r="H22" s="3">
        <v>118332</v>
      </c>
      <c r="I22" s="3">
        <v>37940</v>
      </c>
      <c r="J22" s="3">
        <v>34980</v>
      </c>
      <c r="K22" s="3">
        <v>16754</v>
      </c>
      <c r="L22" s="3">
        <v>16107</v>
      </c>
    </row>
    <row r="23" spans="1:12" x14ac:dyDescent="0.2">
      <c r="A23" s="2" t="s">
        <v>32</v>
      </c>
      <c r="B23" s="3">
        <v>11581</v>
      </c>
      <c r="C23" s="3">
        <v>43239</v>
      </c>
      <c r="D23" s="3">
        <v>112886</v>
      </c>
      <c r="E23" s="3">
        <v>167611</v>
      </c>
      <c r="F23" s="3">
        <v>26825</v>
      </c>
      <c r="G23" s="3">
        <v>194597</v>
      </c>
      <c r="H23" s="3">
        <v>121842</v>
      </c>
      <c r="I23" s="3">
        <v>38367</v>
      </c>
      <c r="J23" s="3">
        <v>38137</v>
      </c>
      <c r="K23" s="3">
        <v>18338</v>
      </c>
      <c r="L23" s="3">
        <v>18100</v>
      </c>
    </row>
    <row r="24" spans="1:12" x14ac:dyDescent="0.2">
      <c r="A24" s="2" t="s">
        <v>33</v>
      </c>
      <c r="B24" s="3">
        <v>10722</v>
      </c>
      <c r="C24" s="3">
        <v>45257</v>
      </c>
      <c r="D24" s="3">
        <v>117702</v>
      </c>
      <c r="E24" s="3">
        <v>173765</v>
      </c>
      <c r="F24" s="3">
        <v>27604</v>
      </c>
      <c r="G24" s="3">
        <v>201535</v>
      </c>
      <c r="H24" s="3">
        <v>125793</v>
      </c>
      <c r="I24" s="3">
        <v>38046</v>
      </c>
      <c r="J24" s="3">
        <v>38250</v>
      </c>
      <c r="K24" s="3">
        <v>20374</v>
      </c>
      <c r="L24" s="3">
        <v>20725</v>
      </c>
    </row>
    <row r="25" spans="1:12" x14ac:dyDescent="0.2">
      <c r="A25" s="2" t="s">
        <v>34</v>
      </c>
      <c r="B25" s="3">
        <v>7508</v>
      </c>
      <c r="C25" s="3">
        <v>44913</v>
      </c>
      <c r="D25" s="3">
        <v>120514</v>
      </c>
      <c r="E25" s="3">
        <v>173514</v>
      </c>
      <c r="F25" s="3">
        <v>27500</v>
      </c>
      <c r="G25" s="3">
        <v>201180</v>
      </c>
      <c r="H25" s="3">
        <v>130011</v>
      </c>
      <c r="I25" s="3">
        <v>39565</v>
      </c>
      <c r="J25" s="3">
        <v>38465</v>
      </c>
      <c r="K25" s="3">
        <v>18079</v>
      </c>
      <c r="L25" s="3">
        <v>21015</v>
      </c>
    </row>
    <row r="26" spans="1:12" x14ac:dyDescent="0.2">
      <c r="A26" s="2" t="s">
        <v>35</v>
      </c>
      <c r="B26" s="3">
        <v>12082</v>
      </c>
      <c r="C26" s="3">
        <v>41441</v>
      </c>
      <c r="D26" s="3">
        <v>113142</v>
      </c>
      <c r="E26" s="3">
        <v>166540</v>
      </c>
      <c r="F26" s="3">
        <v>27604</v>
      </c>
      <c r="G26" s="3">
        <v>194326</v>
      </c>
      <c r="H26" s="3">
        <v>123094</v>
      </c>
      <c r="I26" s="3">
        <v>38350</v>
      </c>
      <c r="J26" s="3">
        <v>38563</v>
      </c>
      <c r="K26" s="3">
        <v>18628</v>
      </c>
      <c r="L26" s="3">
        <v>20019</v>
      </c>
    </row>
    <row r="27" spans="1:12" x14ac:dyDescent="0.2">
      <c r="A27" s="2" t="s">
        <v>36</v>
      </c>
      <c r="B27" s="3">
        <v>11932</v>
      </c>
      <c r="C27" s="3">
        <v>43424</v>
      </c>
      <c r="D27" s="3">
        <v>116478</v>
      </c>
      <c r="E27" s="3">
        <v>171791</v>
      </c>
      <c r="F27" s="3">
        <v>27171</v>
      </c>
      <c r="G27" s="3">
        <v>199123</v>
      </c>
      <c r="H27" s="3">
        <v>125609</v>
      </c>
      <c r="I27" s="3">
        <v>39229</v>
      </c>
      <c r="J27" s="3">
        <v>38914</v>
      </c>
      <c r="K27" s="3">
        <v>20873</v>
      </c>
      <c r="L27" s="3">
        <v>20422</v>
      </c>
    </row>
    <row r="28" spans="1:12" x14ac:dyDescent="0.2">
      <c r="A28" s="2" t="s">
        <v>37</v>
      </c>
      <c r="B28" s="3">
        <v>11362</v>
      </c>
      <c r="C28" s="3">
        <v>44071</v>
      </c>
      <c r="D28" s="3">
        <v>119741</v>
      </c>
      <c r="E28" s="3">
        <v>175196</v>
      </c>
      <c r="F28" s="3">
        <v>27117</v>
      </c>
      <c r="G28" s="3">
        <v>202464</v>
      </c>
      <c r="H28" s="3">
        <v>123497</v>
      </c>
      <c r="I28" s="3">
        <v>39377</v>
      </c>
      <c r="J28" s="3">
        <v>38706</v>
      </c>
      <c r="K28" s="3">
        <v>20988</v>
      </c>
      <c r="L28" s="3">
        <v>19648</v>
      </c>
    </row>
    <row r="29" spans="1:12" x14ac:dyDescent="0.2">
      <c r="A29" s="2" t="s">
        <v>38</v>
      </c>
      <c r="B29" s="3">
        <v>8339</v>
      </c>
      <c r="C29" s="3">
        <v>43164</v>
      </c>
      <c r="D29" s="3">
        <v>121730</v>
      </c>
      <c r="E29" s="3">
        <v>173502</v>
      </c>
      <c r="F29" s="3">
        <v>26465</v>
      </c>
      <c r="G29" s="3">
        <v>200110</v>
      </c>
      <c r="H29" s="3">
        <v>127605</v>
      </c>
      <c r="I29" s="3">
        <v>40988</v>
      </c>
      <c r="J29" s="3">
        <v>35603</v>
      </c>
      <c r="K29" s="3">
        <v>19845</v>
      </c>
      <c r="L29" s="3">
        <v>18390</v>
      </c>
    </row>
    <row r="30" spans="1:12" x14ac:dyDescent="0.2">
      <c r="A30" s="2" t="s">
        <v>39</v>
      </c>
      <c r="B30" s="3">
        <v>12651</v>
      </c>
      <c r="C30" s="3">
        <v>40477</v>
      </c>
      <c r="D30" s="3">
        <v>116465</v>
      </c>
      <c r="E30" s="3">
        <v>169287</v>
      </c>
      <c r="F30" s="3">
        <v>25883</v>
      </c>
      <c r="G30" s="3">
        <v>195252</v>
      </c>
      <c r="H30" s="3">
        <v>123388</v>
      </c>
      <c r="I30" s="3">
        <v>39988</v>
      </c>
      <c r="J30" s="3">
        <v>35506</v>
      </c>
      <c r="K30" s="3">
        <v>17776</v>
      </c>
      <c r="L30" s="3">
        <v>16298</v>
      </c>
    </row>
    <row r="31" spans="1:12" x14ac:dyDescent="0.2">
      <c r="A31" s="2" t="s">
        <v>40</v>
      </c>
      <c r="B31" s="3">
        <v>12809</v>
      </c>
      <c r="C31" s="3">
        <v>44430</v>
      </c>
      <c r="D31" s="3">
        <v>119373</v>
      </c>
      <c r="E31" s="3">
        <v>176496</v>
      </c>
      <c r="F31" s="3">
        <v>27106</v>
      </c>
      <c r="G31" s="3">
        <v>203699</v>
      </c>
      <c r="H31" s="3">
        <v>126482</v>
      </c>
      <c r="I31" s="3">
        <v>40846</v>
      </c>
      <c r="J31" s="3">
        <v>37250</v>
      </c>
      <c r="K31" s="3">
        <v>18562</v>
      </c>
      <c r="L31" s="3">
        <v>17046</v>
      </c>
    </row>
    <row r="32" spans="1:12" x14ac:dyDescent="0.2">
      <c r="A32" s="2" t="s">
        <v>41</v>
      </c>
      <c r="B32" s="3">
        <v>12690</v>
      </c>
      <c r="C32" s="3">
        <v>46605</v>
      </c>
      <c r="D32" s="3">
        <v>123812</v>
      </c>
      <c r="E32" s="3">
        <v>183086</v>
      </c>
      <c r="F32" s="3">
        <v>27761</v>
      </c>
      <c r="G32" s="3">
        <v>210916</v>
      </c>
      <c r="H32" s="3">
        <v>126845</v>
      </c>
      <c r="I32" s="3">
        <v>41023</v>
      </c>
      <c r="J32" s="3">
        <v>38532</v>
      </c>
      <c r="K32" s="3">
        <v>25215</v>
      </c>
      <c r="L32" s="3">
        <v>17956</v>
      </c>
    </row>
    <row r="33" spans="1:12" x14ac:dyDescent="0.2">
      <c r="A33" s="2" t="s">
        <v>42</v>
      </c>
      <c r="B33" s="3">
        <v>9072</v>
      </c>
      <c r="C33" s="3">
        <v>47134</v>
      </c>
      <c r="D33" s="3">
        <v>126150</v>
      </c>
      <c r="E33" s="3">
        <v>182752</v>
      </c>
      <c r="F33" s="3">
        <v>27645</v>
      </c>
      <c r="G33" s="3">
        <v>210461</v>
      </c>
      <c r="H33" s="3">
        <v>129682</v>
      </c>
      <c r="I33" s="3">
        <v>42115</v>
      </c>
      <c r="J33" s="3">
        <v>38308</v>
      </c>
      <c r="K33" s="3">
        <v>23984</v>
      </c>
      <c r="L33" s="3">
        <v>16735</v>
      </c>
    </row>
    <row r="34" spans="1:12" x14ac:dyDescent="0.2">
      <c r="A34" s="2" t="s">
        <v>43</v>
      </c>
      <c r="B34" s="3">
        <v>14596</v>
      </c>
      <c r="C34" s="3">
        <v>40505</v>
      </c>
      <c r="D34" s="3">
        <v>118597</v>
      </c>
      <c r="E34" s="3">
        <v>173430</v>
      </c>
      <c r="F34" s="3">
        <v>26900</v>
      </c>
      <c r="G34" s="3">
        <v>200460</v>
      </c>
      <c r="H34" s="3">
        <v>123366</v>
      </c>
      <c r="I34" s="3">
        <v>39688</v>
      </c>
      <c r="J34" s="3">
        <v>36615</v>
      </c>
      <c r="K34" s="3">
        <v>20382</v>
      </c>
      <c r="L34" s="3">
        <v>15542</v>
      </c>
    </row>
    <row r="35" spans="1:12" x14ac:dyDescent="0.2">
      <c r="A35" s="2" t="s">
        <v>44</v>
      </c>
      <c r="B35" s="3">
        <v>14529</v>
      </c>
      <c r="C35" s="3">
        <v>43545</v>
      </c>
      <c r="D35" s="3">
        <v>120435</v>
      </c>
      <c r="E35" s="3">
        <v>178368</v>
      </c>
      <c r="F35" s="3">
        <v>26877</v>
      </c>
      <c r="G35" s="3">
        <v>205291</v>
      </c>
      <c r="H35" s="3">
        <v>123902</v>
      </c>
      <c r="I35" s="3">
        <v>40950</v>
      </c>
      <c r="J35" s="3">
        <v>34707</v>
      </c>
      <c r="K35" s="3">
        <v>23649</v>
      </c>
      <c r="L35" s="3">
        <v>16345</v>
      </c>
    </row>
    <row r="36" spans="1:12" x14ac:dyDescent="0.2">
      <c r="A36" s="2" t="s">
        <v>45</v>
      </c>
      <c r="B36" s="3">
        <v>12876</v>
      </c>
      <c r="C36" s="3">
        <v>47493</v>
      </c>
      <c r="D36" s="3">
        <v>124394</v>
      </c>
      <c r="E36" s="3">
        <v>184814</v>
      </c>
      <c r="F36" s="3">
        <v>27423</v>
      </c>
      <c r="G36" s="3">
        <v>212237</v>
      </c>
      <c r="H36" s="3">
        <v>125917</v>
      </c>
      <c r="I36" s="3">
        <v>41846</v>
      </c>
      <c r="J36" s="3">
        <v>35878</v>
      </c>
      <c r="K36" s="3">
        <v>25611</v>
      </c>
      <c r="L36" s="3">
        <v>17293</v>
      </c>
    </row>
    <row r="37" spans="1:12" x14ac:dyDescent="0.2">
      <c r="A37" s="2" t="s">
        <v>46</v>
      </c>
      <c r="B37" s="3">
        <v>9142</v>
      </c>
      <c r="C37" s="3">
        <v>47287</v>
      </c>
      <c r="D37" s="3">
        <v>127191</v>
      </c>
      <c r="E37" s="3">
        <v>183740</v>
      </c>
      <c r="F37" s="3">
        <v>27890</v>
      </c>
      <c r="G37" s="3">
        <v>211700</v>
      </c>
      <c r="H37" s="3">
        <v>130447</v>
      </c>
      <c r="I37" s="3">
        <v>44106</v>
      </c>
      <c r="J37" s="3">
        <v>36434</v>
      </c>
      <c r="K37" s="3">
        <v>25316</v>
      </c>
      <c r="L37" s="3">
        <v>18527</v>
      </c>
    </row>
    <row r="38" spans="1:12" x14ac:dyDescent="0.2">
      <c r="A38" s="2" t="s">
        <v>47</v>
      </c>
      <c r="B38" s="3">
        <v>14598</v>
      </c>
      <c r="C38" s="3">
        <v>43493</v>
      </c>
      <c r="D38" s="3">
        <v>122535</v>
      </c>
      <c r="E38" s="3">
        <v>180492</v>
      </c>
      <c r="F38" s="3">
        <v>27650</v>
      </c>
      <c r="G38" s="3">
        <v>208234</v>
      </c>
      <c r="H38" s="3">
        <v>124485</v>
      </c>
      <c r="I38" s="3">
        <v>41136</v>
      </c>
      <c r="J38" s="3">
        <v>36948</v>
      </c>
      <c r="K38" s="3">
        <v>24101</v>
      </c>
      <c r="L38" s="3">
        <v>17140</v>
      </c>
    </row>
    <row r="39" spans="1:12" x14ac:dyDescent="0.2">
      <c r="A39" s="2" t="s">
        <v>48</v>
      </c>
      <c r="B39" s="3">
        <v>14821</v>
      </c>
      <c r="C39" s="3">
        <v>47426</v>
      </c>
      <c r="D39" s="3">
        <v>127145</v>
      </c>
      <c r="E39" s="3">
        <v>189445</v>
      </c>
      <c r="F39" s="3">
        <v>28728</v>
      </c>
      <c r="G39" s="3">
        <v>218241</v>
      </c>
      <c r="H39" s="3">
        <v>127754</v>
      </c>
      <c r="I39" s="3">
        <v>43595</v>
      </c>
      <c r="J39" s="3">
        <v>38851</v>
      </c>
      <c r="K39" s="3">
        <v>26732</v>
      </c>
      <c r="L39" s="3">
        <v>18350</v>
      </c>
    </row>
    <row r="40" spans="1:12" x14ac:dyDescent="0.2">
      <c r="A40" s="2" t="s">
        <v>49</v>
      </c>
      <c r="B40" s="3">
        <v>13463</v>
      </c>
      <c r="C40" s="3">
        <v>51688</v>
      </c>
      <c r="D40" s="3">
        <v>130884</v>
      </c>
      <c r="E40" s="3">
        <v>196310</v>
      </c>
      <c r="F40" s="3">
        <v>29776</v>
      </c>
      <c r="G40" s="3">
        <v>226157</v>
      </c>
      <c r="H40" s="3">
        <v>132070</v>
      </c>
      <c r="I40" s="3">
        <v>43653</v>
      </c>
      <c r="J40" s="3">
        <v>40965</v>
      </c>
      <c r="K40" s="3">
        <v>29121</v>
      </c>
      <c r="L40" s="3">
        <v>19537</v>
      </c>
    </row>
    <row r="41" spans="1:12" x14ac:dyDescent="0.2">
      <c r="A41" s="2" t="s">
        <v>50</v>
      </c>
      <c r="B41" s="3">
        <v>9283</v>
      </c>
      <c r="C41" s="3">
        <v>50915</v>
      </c>
      <c r="D41" s="3">
        <v>134631</v>
      </c>
      <c r="E41" s="3">
        <v>194852</v>
      </c>
      <c r="F41" s="3">
        <v>29890</v>
      </c>
      <c r="G41" s="3">
        <v>224845</v>
      </c>
      <c r="H41" s="3">
        <v>139083</v>
      </c>
      <c r="I41" s="3">
        <v>44662</v>
      </c>
      <c r="J41" s="3">
        <v>39060</v>
      </c>
      <c r="K41" s="3">
        <v>28749</v>
      </c>
      <c r="L41" s="3">
        <v>19697</v>
      </c>
    </row>
    <row r="42" spans="1:12" x14ac:dyDescent="0.2">
      <c r="A42" s="2" t="s">
        <v>51</v>
      </c>
      <c r="B42" s="3">
        <v>15062</v>
      </c>
      <c r="C42" s="3">
        <v>45321</v>
      </c>
      <c r="D42" s="3">
        <v>128091</v>
      </c>
      <c r="E42" s="3">
        <v>188121</v>
      </c>
      <c r="F42" s="3">
        <v>28736</v>
      </c>
      <c r="G42" s="3">
        <v>216947</v>
      </c>
      <c r="H42" s="3">
        <v>131105</v>
      </c>
      <c r="I42" s="3">
        <v>42662</v>
      </c>
      <c r="J42" s="3">
        <v>37452</v>
      </c>
      <c r="K42" s="3">
        <v>26484</v>
      </c>
      <c r="L42" s="3">
        <v>18669</v>
      </c>
    </row>
    <row r="43" spans="1:12" x14ac:dyDescent="0.2">
      <c r="A43" s="2" t="s">
        <v>52</v>
      </c>
      <c r="B43" s="3">
        <v>15174</v>
      </c>
      <c r="C43" s="3">
        <v>49907</v>
      </c>
      <c r="D43" s="3">
        <v>132518</v>
      </c>
      <c r="E43" s="3">
        <v>197625</v>
      </c>
      <c r="F43" s="3">
        <v>30275</v>
      </c>
      <c r="G43" s="3">
        <v>228007</v>
      </c>
      <c r="H43" s="3">
        <v>133875</v>
      </c>
      <c r="I43" s="3">
        <v>43852</v>
      </c>
      <c r="J43" s="3">
        <v>40035</v>
      </c>
      <c r="K43" s="3">
        <v>29707</v>
      </c>
      <c r="L43" s="3">
        <v>19877</v>
      </c>
    </row>
    <row r="44" spans="1:12" x14ac:dyDescent="0.2">
      <c r="A44" s="2" t="s">
        <v>53</v>
      </c>
      <c r="B44" s="3">
        <v>13193</v>
      </c>
      <c r="C44" s="3">
        <v>51115</v>
      </c>
      <c r="D44" s="3">
        <v>135513</v>
      </c>
      <c r="E44" s="3">
        <v>199919</v>
      </c>
      <c r="F44" s="3">
        <v>30877</v>
      </c>
      <c r="G44" s="3">
        <v>230941</v>
      </c>
      <c r="H44" s="3">
        <v>137862</v>
      </c>
      <c r="I44" s="3">
        <v>44402</v>
      </c>
      <c r="J44" s="3">
        <v>41320</v>
      </c>
      <c r="K44" s="3">
        <v>32297</v>
      </c>
      <c r="L44" s="3">
        <v>21046</v>
      </c>
    </row>
    <row r="45" spans="1:12" x14ac:dyDescent="0.2">
      <c r="A45" s="2" t="s">
        <v>54</v>
      </c>
      <c r="B45" s="3">
        <v>9320</v>
      </c>
      <c r="C45" s="3">
        <v>51038</v>
      </c>
      <c r="D45" s="3">
        <v>137931</v>
      </c>
      <c r="E45" s="3">
        <v>198373</v>
      </c>
      <c r="F45" s="3">
        <v>31099</v>
      </c>
      <c r="G45" s="3">
        <v>229680</v>
      </c>
      <c r="H45" s="3">
        <v>143694</v>
      </c>
      <c r="I45" s="3">
        <v>45611</v>
      </c>
      <c r="J45" s="3">
        <v>40066</v>
      </c>
      <c r="K45" s="3">
        <v>30699</v>
      </c>
      <c r="L45" s="3">
        <v>20708</v>
      </c>
    </row>
    <row r="46" spans="1:12" x14ac:dyDescent="0.2">
      <c r="A46" s="2" t="s">
        <v>55</v>
      </c>
      <c r="B46" s="3">
        <v>15137</v>
      </c>
      <c r="C46" s="3">
        <v>46820</v>
      </c>
      <c r="D46" s="3">
        <v>133994</v>
      </c>
      <c r="E46" s="3">
        <v>195208</v>
      </c>
      <c r="F46" s="3">
        <v>30798</v>
      </c>
      <c r="G46" s="3">
        <v>226230</v>
      </c>
      <c r="H46" s="3">
        <v>137566</v>
      </c>
      <c r="I46" s="3">
        <v>43927</v>
      </c>
      <c r="J46" s="3">
        <v>40747</v>
      </c>
      <c r="K46" s="3">
        <v>28732</v>
      </c>
      <c r="L46" s="3">
        <v>21430</v>
      </c>
    </row>
    <row r="47" spans="1:12" x14ac:dyDescent="0.2">
      <c r="A47" s="2" t="s">
        <v>56</v>
      </c>
      <c r="B47" s="3">
        <v>15123</v>
      </c>
      <c r="C47" s="3">
        <v>48981</v>
      </c>
      <c r="D47" s="3">
        <v>137676</v>
      </c>
      <c r="E47" s="3">
        <v>201210</v>
      </c>
      <c r="F47" s="3">
        <v>31768</v>
      </c>
      <c r="G47" s="3">
        <v>233213</v>
      </c>
      <c r="H47" s="3">
        <v>141634</v>
      </c>
      <c r="I47" s="3">
        <v>44897</v>
      </c>
      <c r="J47" s="3">
        <v>41478</v>
      </c>
      <c r="K47" s="3">
        <v>29194</v>
      </c>
      <c r="L47" s="3">
        <v>22476</v>
      </c>
    </row>
    <row r="48" spans="1:12" x14ac:dyDescent="0.2">
      <c r="A48" s="2" t="s">
        <v>57</v>
      </c>
      <c r="B48" s="3">
        <v>14659</v>
      </c>
      <c r="C48" s="3">
        <v>52415</v>
      </c>
      <c r="D48" s="3">
        <v>141424</v>
      </c>
      <c r="E48" s="3">
        <v>208350</v>
      </c>
      <c r="F48" s="3">
        <v>32743</v>
      </c>
      <c r="G48" s="3">
        <v>241316</v>
      </c>
      <c r="H48" s="3">
        <v>145156</v>
      </c>
      <c r="I48" s="3">
        <v>45542</v>
      </c>
      <c r="J48" s="3">
        <v>43698</v>
      </c>
      <c r="K48" s="3">
        <v>34770</v>
      </c>
      <c r="L48" s="3">
        <v>25320</v>
      </c>
    </row>
    <row r="49" spans="1:12" x14ac:dyDescent="0.2">
      <c r="A49" s="2" t="s">
        <v>58</v>
      </c>
      <c r="B49" s="3">
        <v>10276</v>
      </c>
      <c r="C49" s="3">
        <v>53126</v>
      </c>
      <c r="D49" s="3">
        <v>144090</v>
      </c>
      <c r="E49" s="3">
        <v>208172</v>
      </c>
      <c r="F49" s="3">
        <v>32347</v>
      </c>
      <c r="G49" s="3">
        <v>240694</v>
      </c>
      <c r="H49" s="3">
        <v>151063</v>
      </c>
      <c r="I49" s="3">
        <v>48446</v>
      </c>
      <c r="J49" s="3">
        <v>43532</v>
      </c>
      <c r="K49" s="3">
        <v>32256</v>
      </c>
      <c r="L49" s="3">
        <v>25335</v>
      </c>
    </row>
    <row r="50" spans="1:12" x14ac:dyDescent="0.2">
      <c r="A50" s="2" t="s">
        <v>59</v>
      </c>
      <c r="B50" s="3">
        <v>15722</v>
      </c>
      <c r="C50" s="3">
        <v>48754</v>
      </c>
      <c r="D50" s="3">
        <v>141602</v>
      </c>
      <c r="E50" s="3">
        <v>205182</v>
      </c>
      <c r="F50" s="3">
        <v>32550</v>
      </c>
      <c r="G50" s="3">
        <v>237982</v>
      </c>
      <c r="H50" s="3">
        <v>146310</v>
      </c>
      <c r="I50" s="3">
        <v>45834</v>
      </c>
      <c r="J50" s="3">
        <v>43681</v>
      </c>
      <c r="K50" s="3">
        <v>30322</v>
      </c>
      <c r="L50" s="3">
        <v>25578</v>
      </c>
    </row>
    <row r="51" spans="1:12" x14ac:dyDescent="0.2">
      <c r="A51" s="2" t="s">
        <v>60</v>
      </c>
      <c r="B51" s="3">
        <v>15214</v>
      </c>
      <c r="C51" s="3">
        <v>53266</v>
      </c>
      <c r="D51" s="3">
        <v>145925</v>
      </c>
      <c r="E51" s="3">
        <v>214078</v>
      </c>
      <c r="F51" s="3">
        <v>34105</v>
      </c>
      <c r="G51" s="3">
        <v>248459</v>
      </c>
      <c r="H51" s="3">
        <v>150377</v>
      </c>
      <c r="I51" s="3">
        <v>47861</v>
      </c>
      <c r="J51" s="3">
        <v>46636</v>
      </c>
      <c r="K51" s="3">
        <v>32943</v>
      </c>
      <c r="L51" s="3">
        <v>26428</v>
      </c>
    </row>
    <row r="52" spans="1:12" x14ac:dyDescent="0.2">
      <c r="A52" s="2" t="s">
        <v>61</v>
      </c>
      <c r="B52" s="3">
        <v>15345</v>
      </c>
      <c r="C52" s="3">
        <v>56059</v>
      </c>
      <c r="D52" s="3">
        <v>149024</v>
      </c>
      <c r="E52" s="3">
        <v>220337</v>
      </c>
      <c r="F52" s="3">
        <v>34884</v>
      </c>
      <c r="G52" s="3">
        <v>255482</v>
      </c>
      <c r="H52" s="3">
        <v>153564</v>
      </c>
      <c r="I52" s="3">
        <v>47761</v>
      </c>
      <c r="J52" s="3">
        <v>49916</v>
      </c>
      <c r="K52" s="3">
        <v>35179</v>
      </c>
      <c r="L52" s="3">
        <v>30227</v>
      </c>
    </row>
    <row r="53" spans="1:12" x14ac:dyDescent="0.2">
      <c r="A53" s="2" t="s">
        <v>62</v>
      </c>
      <c r="B53" s="3">
        <v>10708</v>
      </c>
      <c r="C53" s="3">
        <v>55760</v>
      </c>
      <c r="D53" s="3">
        <v>153098</v>
      </c>
      <c r="E53" s="3">
        <v>220487</v>
      </c>
      <c r="F53" s="3">
        <v>35832</v>
      </c>
      <c r="G53" s="3">
        <v>256675</v>
      </c>
      <c r="H53" s="3">
        <v>161858</v>
      </c>
      <c r="I53" s="3">
        <v>48795</v>
      </c>
      <c r="J53" s="3">
        <v>49476</v>
      </c>
      <c r="K53" s="3">
        <v>34226</v>
      </c>
      <c r="L53" s="3">
        <v>30823</v>
      </c>
    </row>
    <row r="54" spans="1:12" x14ac:dyDescent="0.2">
      <c r="A54" s="2" t="s">
        <v>63</v>
      </c>
      <c r="B54" s="3">
        <v>16470</v>
      </c>
      <c r="C54" s="3">
        <v>52236</v>
      </c>
      <c r="D54" s="3">
        <v>149090</v>
      </c>
      <c r="E54" s="3">
        <v>217081</v>
      </c>
      <c r="F54" s="3">
        <v>35227</v>
      </c>
      <c r="G54" s="3">
        <v>252636</v>
      </c>
      <c r="H54" s="3">
        <v>156783</v>
      </c>
      <c r="I54" s="3">
        <v>47196</v>
      </c>
      <c r="J54" s="3">
        <v>48935</v>
      </c>
      <c r="K54" s="3">
        <v>29790</v>
      </c>
      <c r="L54" s="3">
        <v>29535</v>
      </c>
    </row>
    <row r="55" spans="1:12" x14ac:dyDescent="0.2">
      <c r="A55" s="2" t="s">
        <v>64</v>
      </c>
      <c r="B55" s="3">
        <v>16897</v>
      </c>
      <c r="C55" s="3">
        <v>56056</v>
      </c>
      <c r="D55" s="3">
        <v>154362</v>
      </c>
      <c r="E55" s="3">
        <v>226787</v>
      </c>
      <c r="F55" s="3">
        <v>37054</v>
      </c>
      <c r="G55" s="3">
        <v>264202</v>
      </c>
      <c r="H55" s="3">
        <v>160955</v>
      </c>
      <c r="I55" s="3">
        <v>48081</v>
      </c>
      <c r="J55" s="3">
        <v>52995</v>
      </c>
      <c r="K55" s="3">
        <v>34884</v>
      </c>
      <c r="L55" s="3">
        <v>32662</v>
      </c>
    </row>
    <row r="56" spans="1:12" x14ac:dyDescent="0.2">
      <c r="A56" s="2" t="s">
        <v>65</v>
      </c>
      <c r="B56" s="3">
        <v>16114</v>
      </c>
      <c r="C56" s="3">
        <v>59853</v>
      </c>
      <c r="D56" s="3">
        <v>158276</v>
      </c>
      <c r="E56" s="3">
        <v>234183</v>
      </c>
      <c r="F56" s="3">
        <v>38728</v>
      </c>
      <c r="G56" s="3">
        <v>273317</v>
      </c>
      <c r="H56" s="3">
        <v>166399</v>
      </c>
      <c r="I56" s="3">
        <v>49640</v>
      </c>
      <c r="J56" s="3">
        <v>58878</v>
      </c>
      <c r="K56" s="3">
        <v>36353</v>
      </c>
      <c r="L56" s="3">
        <v>36713</v>
      </c>
    </row>
    <row r="57" spans="1:12" x14ac:dyDescent="0.2">
      <c r="A57" s="2" t="s">
        <v>66</v>
      </c>
      <c r="B57" s="3">
        <v>10796</v>
      </c>
      <c r="C57" s="3">
        <v>54460</v>
      </c>
      <c r="D57" s="3">
        <v>156366</v>
      </c>
      <c r="E57" s="3">
        <v>222256</v>
      </c>
      <c r="F57" s="3">
        <v>36680</v>
      </c>
      <c r="G57" s="3">
        <v>259315</v>
      </c>
      <c r="H57" s="3">
        <v>167540</v>
      </c>
      <c r="I57" s="3">
        <v>49224</v>
      </c>
      <c r="J57" s="3">
        <v>52211</v>
      </c>
      <c r="K57" s="3">
        <v>32186</v>
      </c>
      <c r="L57" s="3">
        <v>33395</v>
      </c>
    </row>
    <row r="58" spans="1:12" x14ac:dyDescent="0.2">
      <c r="A58" s="2" t="s">
        <v>67</v>
      </c>
      <c r="B58" s="3">
        <v>16239</v>
      </c>
      <c r="C58" s="3">
        <v>46597</v>
      </c>
      <c r="D58" s="3">
        <v>150557</v>
      </c>
      <c r="E58" s="3">
        <v>212126</v>
      </c>
      <c r="F58" s="3">
        <v>34106</v>
      </c>
      <c r="G58" s="3">
        <v>246507</v>
      </c>
      <c r="H58" s="3">
        <v>160352</v>
      </c>
      <c r="I58" s="3">
        <v>48697</v>
      </c>
      <c r="J58" s="3">
        <v>44291</v>
      </c>
      <c r="K58" s="3">
        <v>25585</v>
      </c>
      <c r="L58" s="3">
        <v>25705</v>
      </c>
    </row>
    <row r="59" spans="1:12" x14ac:dyDescent="0.2">
      <c r="A59" s="2" t="s">
        <v>68</v>
      </c>
      <c r="B59" s="3">
        <v>15965</v>
      </c>
      <c r="C59" s="3">
        <v>51588</v>
      </c>
      <c r="D59" s="3">
        <v>155422</v>
      </c>
      <c r="E59" s="3">
        <v>222190</v>
      </c>
      <c r="F59" s="3">
        <v>35887</v>
      </c>
      <c r="G59" s="3">
        <v>258381</v>
      </c>
      <c r="H59" s="3">
        <v>167343</v>
      </c>
      <c r="I59" s="3">
        <v>49121</v>
      </c>
      <c r="J59" s="3">
        <v>48604</v>
      </c>
      <c r="K59" s="3">
        <v>31421</v>
      </c>
      <c r="L59" s="3">
        <v>28548</v>
      </c>
    </row>
    <row r="60" spans="1:12" x14ac:dyDescent="0.2">
      <c r="A60" s="2" t="s">
        <v>69</v>
      </c>
      <c r="B60" s="3">
        <v>14906</v>
      </c>
      <c r="C60" s="3">
        <v>56407</v>
      </c>
      <c r="D60" s="3">
        <v>160510</v>
      </c>
      <c r="E60" s="3">
        <v>231645</v>
      </c>
      <c r="F60" s="3">
        <v>38104</v>
      </c>
      <c r="G60" s="3">
        <v>270139</v>
      </c>
      <c r="H60" s="3">
        <v>173837</v>
      </c>
      <c r="I60" s="3">
        <v>49793</v>
      </c>
      <c r="J60" s="3">
        <v>56608</v>
      </c>
      <c r="K60" s="3">
        <v>32922</v>
      </c>
      <c r="L60" s="3">
        <v>32466</v>
      </c>
    </row>
    <row r="61" spans="1:12" x14ac:dyDescent="0.2">
      <c r="A61" s="2" t="s">
        <v>70</v>
      </c>
      <c r="B61" s="3">
        <v>10919</v>
      </c>
      <c r="C61" s="3">
        <v>57545</v>
      </c>
      <c r="D61" s="3">
        <v>164380</v>
      </c>
      <c r="E61" s="3">
        <v>233473</v>
      </c>
      <c r="F61" s="3">
        <v>39175</v>
      </c>
      <c r="G61" s="3">
        <v>273122</v>
      </c>
      <c r="H61" s="3">
        <v>179186</v>
      </c>
      <c r="I61" s="3">
        <v>52249</v>
      </c>
      <c r="J61" s="3">
        <v>58971</v>
      </c>
      <c r="K61" s="3">
        <v>30966</v>
      </c>
      <c r="L61" s="3">
        <v>35528</v>
      </c>
    </row>
    <row r="62" spans="1:12" x14ac:dyDescent="0.2">
      <c r="A62" s="2" t="s">
        <v>71</v>
      </c>
      <c r="B62" s="3">
        <v>17355</v>
      </c>
      <c r="C62" s="3">
        <v>53730</v>
      </c>
      <c r="D62" s="3">
        <v>159911</v>
      </c>
      <c r="E62" s="3">
        <v>230088</v>
      </c>
      <c r="F62" s="3">
        <v>38718</v>
      </c>
      <c r="G62" s="3">
        <v>269208</v>
      </c>
      <c r="H62" s="3">
        <v>172317</v>
      </c>
      <c r="I62" s="3">
        <v>50142</v>
      </c>
      <c r="J62" s="3">
        <v>57136</v>
      </c>
      <c r="K62" s="3">
        <v>29547</v>
      </c>
      <c r="L62" s="3">
        <v>35718</v>
      </c>
    </row>
    <row r="63" spans="1:12" x14ac:dyDescent="0.2">
      <c r="A63" s="2" t="s">
        <v>72</v>
      </c>
      <c r="B63" s="3">
        <v>17571</v>
      </c>
      <c r="C63" s="3">
        <v>58292</v>
      </c>
      <c r="D63" s="3">
        <v>164788</v>
      </c>
      <c r="E63" s="3">
        <v>240022</v>
      </c>
      <c r="F63" s="3">
        <v>39961</v>
      </c>
      <c r="G63" s="3">
        <v>280390</v>
      </c>
      <c r="H63" s="3">
        <v>176377</v>
      </c>
      <c r="I63" s="3">
        <v>51646</v>
      </c>
      <c r="J63" s="3">
        <v>59746</v>
      </c>
      <c r="K63" s="3">
        <v>33641</v>
      </c>
      <c r="L63" s="3">
        <v>38867</v>
      </c>
    </row>
    <row r="64" spans="1:12" x14ac:dyDescent="0.2">
      <c r="A64" s="2" t="s">
        <v>73</v>
      </c>
      <c r="B64" s="3">
        <v>15732</v>
      </c>
      <c r="C64" s="3">
        <v>61099</v>
      </c>
      <c r="D64" s="3">
        <v>169699</v>
      </c>
      <c r="E64" s="3">
        <v>246419</v>
      </c>
      <c r="F64" s="3">
        <v>41933</v>
      </c>
      <c r="G64" s="3">
        <v>288798</v>
      </c>
      <c r="H64" s="3">
        <v>183015</v>
      </c>
      <c r="I64" s="3">
        <v>52201</v>
      </c>
      <c r="J64" s="3">
        <v>65246</v>
      </c>
      <c r="K64" s="3">
        <v>36717</v>
      </c>
      <c r="L64" s="3">
        <v>44565</v>
      </c>
    </row>
    <row r="65" spans="1:12" x14ac:dyDescent="0.2">
      <c r="A65" s="2" t="s">
        <v>74</v>
      </c>
      <c r="B65" s="3">
        <v>11259</v>
      </c>
      <c r="C65" s="3">
        <v>60661</v>
      </c>
      <c r="D65" s="3">
        <v>173084</v>
      </c>
      <c r="E65" s="3">
        <v>245652</v>
      </c>
      <c r="F65" s="3">
        <v>42540</v>
      </c>
      <c r="G65" s="3">
        <v>288661</v>
      </c>
      <c r="H65" s="3">
        <v>191414</v>
      </c>
      <c r="I65" s="3">
        <v>53707</v>
      </c>
      <c r="J65" s="3">
        <v>63567</v>
      </c>
      <c r="K65" s="3">
        <v>35161</v>
      </c>
      <c r="L65" s="3">
        <v>44220</v>
      </c>
    </row>
    <row r="66" spans="1:12" x14ac:dyDescent="0.2">
      <c r="A66" s="2" t="s">
        <v>75</v>
      </c>
      <c r="B66" s="3">
        <v>18287</v>
      </c>
      <c r="C66" s="3">
        <v>56819</v>
      </c>
      <c r="D66" s="3">
        <v>167436</v>
      </c>
      <c r="E66" s="3">
        <v>241378</v>
      </c>
      <c r="F66" s="3">
        <v>41367</v>
      </c>
      <c r="G66" s="3">
        <v>283194</v>
      </c>
      <c r="H66" s="3">
        <v>183360</v>
      </c>
      <c r="I66" s="3">
        <v>51438</v>
      </c>
      <c r="J66" s="3">
        <v>61837</v>
      </c>
      <c r="K66" s="3">
        <v>30798</v>
      </c>
      <c r="L66" s="3">
        <v>39890</v>
      </c>
    </row>
    <row r="67" spans="1:12" x14ac:dyDescent="0.2">
      <c r="A67" s="2" t="s">
        <v>76</v>
      </c>
      <c r="B67" s="3">
        <v>17698</v>
      </c>
      <c r="C67" s="3">
        <v>61278</v>
      </c>
      <c r="D67" s="3">
        <v>171955</v>
      </c>
      <c r="E67" s="3">
        <v>250374</v>
      </c>
      <c r="F67" s="3">
        <v>42737</v>
      </c>
      <c r="G67" s="3">
        <v>293569</v>
      </c>
      <c r="H67" s="3">
        <v>188065</v>
      </c>
      <c r="I67" s="3">
        <v>53344</v>
      </c>
      <c r="J67" s="3">
        <v>64604</v>
      </c>
      <c r="K67" s="3">
        <v>35829</v>
      </c>
      <c r="L67" s="3">
        <v>44345</v>
      </c>
    </row>
    <row r="68" spans="1:12" x14ac:dyDescent="0.2">
      <c r="A68" s="2" t="s">
        <v>77</v>
      </c>
      <c r="B68" s="3">
        <v>16939</v>
      </c>
      <c r="C68" s="3">
        <v>63520</v>
      </c>
      <c r="D68" s="3">
        <v>174480</v>
      </c>
      <c r="E68" s="3">
        <v>254797</v>
      </c>
      <c r="F68" s="3">
        <v>43742</v>
      </c>
      <c r="G68" s="3">
        <v>299014</v>
      </c>
      <c r="H68" s="3">
        <v>190260</v>
      </c>
      <c r="I68" s="3">
        <v>53123</v>
      </c>
      <c r="J68" s="3">
        <v>69004</v>
      </c>
      <c r="K68" s="3">
        <v>38349</v>
      </c>
      <c r="L68" s="3">
        <v>47203</v>
      </c>
    </row>
    <row r="69" spans="1:12" x14ac:dyDescent="0.2">
      <c r="A69" s="2" t="s">
        <v>78</v>
      </c>
      <c r="B69" s="3">
        <v>12483</v>
      </c>
      <c r="C69" s="3">
        <v>61783</v>
      </c>
      <c r="D69" s="3">
        <v>176691</v>
      </c>
      <c r="E69" s="3">
        <v>251648</v>
      </c>
      <c r="F69" s="3">
        <v>43929</v>
      </c>
      <c r="G69" s="3">
        <v>296073</v>
      </c>
      <c r="H69" s="3">
        <v>196280</v>
      </c>
      <c r="I69" s="3">
        <v>54368</v>
      </c>
      <c r="J69" s="3">
        <v>67039</v>
      </c>
      <c r="K69" s="3">
        <v>36589</v>
      </c>
      <c r="L69" s="3">
        <v>47278</v>
      </c>
    </row>
    <row r="70" spans="1:12" x14ac:dyDescent="0.2">
      <c r="A70" s="2" t="s">
        <v>79</v>
      </c>
      <c r="B70" s="3">
        <v>16234</v>
      </c>
      <c r="C70" s="3">
        <v>58175</v>
      </c>
      <c r="D70" s="3">
        <v>171071</v>
      </c>
      <c r="E70" s="3">
        <v>244940</v>
      </c>
      <c r="F70" s="3">
        <v>42617</v>
      </c>
      <c r="G70" s="3">
        <v>288028</v>
      </c>
      <c r="H70" s="3">
        <v>188826</v>
      </c>
      <c r="I70" s="3">
        <v>52512</v>
      </c>
      <c r="J70" s="3">
        <v>63780</v>
      </c>
      <c r="K70" s="3">
        <v>32443</v>
      </c>
      <c r="L70" s="3">
        <v>42513</v>
      </c>
    </row>
    <row r="71" spans="1:12" x14ac:dyDescent="0.2">
      <c r="A71" s="2" t="s">
        <v>80</v>
      </c>
      <c r="B71" s="3">
        <v>17669</v>
      </c>
      <c r="C71" s="3">
        <v>59324</v>
      </c>
      <c r="D71" s="3">
        <v>176093</v>
      </c>
      <c r="E71" s="3">
        <v>252256</v>
      </c>
      <c r="F71" s="3">
        <v>43728</v>
      </c>
      <c r="G71" s="3">
        <v>296465</v>
      </c>
      <c r="H71" s="3">
        <v>192242</v>
      </c>
      <c r="I71" s="3">
        <v>54474</v>
      </c>
      <c r="J71" s="3">
        <v>65323</v>
      </c>
      <c r="K71" s="3">
        <v>35433</v>
      </c>
      <c r="L71" s="3">
        <v>45443</v>
      </c>
    </row>
    <row r="72" spans="1:12" x14ac:dyDescent="0.2">
      <c r="A72" s="2" t="s">
        <v>81</v>
      </c>
      <c r="B72" s="3">
        <v>17741</v>
      </c>
      <c r="C72" s="3">
        <v>63228</v>
      </c>
      <c r="D72" s="3">
        <v>180214</v>
      </c>
      <c r="E72" s="3">
        <v>260695</v>
      </c>
      <c r="F72" s="3">
        <v>45252</v>
      </c>
      <c r="G72" s="3">
        <v>306446</v>
      </c>
      <c r="H72" s="3">
        <v>197728</v>
      </c>
      <c r="I72" s="3">
        <v>54153</v>
      </c>
      <c r="J72" s="3">
        <v>67979</v>
      </c>
      <c r="K72" s="3">
        <v>36981</v>
      </c>
      <c r="L72" s="3">
        <v>44639</v>
      </c>
    </row>
    <row r="73" spans="1:12" x14ac:dyDescent="0.2">
      <c r="A73" s="2" t="s">
        <v>82</v>
      </c>
      <c r="B73" s="3">
        <v>11747</v>
      </c>
      <c r="C73" s="3">
        <v>60913</v>
      </c>
      <c r="D73" s="3">
        <v>183231</v>
      </c>
      <c r="E73" s="3">
        <v>256396</v>
      </c>
      <c r="F73" s="3">
        <v>46492</v>
      </c>
      <c r="G73" s="3">
        <v>303424</v>
      </c>
      <c r="H73" s="3">
        <v>205695</v>
      </c>
      <c r="I73" s="3">
        <v>55968</v>
      </c>
      <c r="J73" s="3">
        <v>67447</v>
      </c>
      <c r="K73" s="3">
        <v>37710</v>
      </c>
      <c r="L73" s="3">
        <v>48142</v>
      </c>
    </row>
    <row r="74" spans="1:12" x14ac:dyDescent="0.2">
      <c r="A74" s="2" t="s">
        <v>83</v>
      </c>
      <c r="B74" s="3">
        <v>19726</v>
      </c>
      <c r="C74" s="3">
        <v>57345</v>
      </c>
      <c r="D74" s="3">
        <v>175832</v>
      </c>
      <c r="E74" s="3">
        <v>251470</v>
      </c>
      <c r="F74" s="3">
        <v>43904</v>
      </c>
      <c r="G74" s="3">
        <v>295866</v>
      </c>
      <c r="H74" s="3">
        <v>196075</v>
      </c>
      <c r="I74" s="3">
        <v>52447</v>
      </c>
      <c r="J74" s="3">
        <v>65664</v>
      </c>
      <c r="K74" s="3">
        <v>30834</v>
      </c>
      <c r="L74" s="3">
        <v>45413</v>
      </c>
    </row>
    <row r="75" spans="1:12" x14ac:dyDescent="0.2">
      <c r="A75" s="2" t="s">
        <v>84</v>
      </c>
      <c r="B75" s="3">
        <v>19464</v>
      </c>
      <c r="C75" s="3">
        <v>61964</v>
      </c>
      <c r="D75" s="3">
        <v>181544</v>
      </c>
      <c r="E75" s="3">
        <v>261943</v>
      </c>
      <c r="F75" s="3">
        <v>45933</v>
      </c>
      <c r="G75" s="3">
        <v>308389</v>
      </c>
      <c r="H75" s="3">
        <v>200152</v>
      </c>
      <c r="I75" s="3">
        <v>55113</v>
      </c>
      <c r="J75" s="3">
        <v>70868</v>
      </c>
      <c r="K75" s="3">
        <v>37514</v>
      </c>
      <c r="L75" s="3">
        <v>48451</v>
      </c>
    </row>
    <row r="76" spans="1:12" x14ac:dyDescent="0.2">
      <c r="A76" s="2" t="s">
        <v>85</v>
      </c>
      <c r="B76" s="3">
        <v>17265</v>
      </c>
      <c r="C76" s="3">
        <v>65039</v>
      </c>
      <c r="D76" s="3">
        <v>185153</v>
      </c>
      <c r="E76" s="3">
        <v>267136</v>
      </c>
      <c r="F76" s="3">
        <v>47239</v>
      </c>
      <c r="G76" s="3">
        <v>314900</v>
      </c>
      <c r="H76" s="3">
        <v>204598</v>
      </c>
      <c r="I76" s="3">
        <v>55496</v>
      </c>
      <c r="J76" s="3">
        <v>72975</v>
      </c>
      <c r="K76" s="3">
        <v>37901</v>
      </c>
      <c r="L76" s="3">
        <v>49650</v>
      </c>
    </row>
    <row r="77" spans="1:12" x14ac:dyDescent="0.2">
      <c r="A77" s="2" t="s">
        <v>86</v>
      </c>
      <c r="B77" s="3">
        <v>12236</v>
      </c>
      <c r="C77" s="3">
        <v>62527</v>
      </c>
      <c r="D77" s="3">
        <v>187648</v>
      </c>
      <c r="E77" s="3">
        <v>262907</v>
      </c>
      <c r="F77" s="3">
        <v>47670</v>
      </c>
      <c r="G77" s="3">
        <v>311097</v>
      </c>
      <c r="H77" s="3">
        <v>210895</v>
      </c>
      <c r="I77" s="3">
        <v>57330</v>
      </c>
      <c r="J77" s="3">
        <v>70437</v>
      </c>
      <c r="K77" s="3">
        <v>38927</v>
      </c>
      <c r="L77" s="3">
        <v>49277</v>
      </c>
    </row>
    <row r="78" spans="1:12" x14ac:dyDescent="0.2">
      <c r="A78" s="2" t="s">
        <v>87</v>
      </c>
      <c r="B78" s="3">
        <v>21086</v>
      </c>
      <c r="C78" s="3">
        <v>59574</v>
      </c>
      <c r="D78" s="3">
        <v>180768</v>
      </c>
      <c r="E78" s="3">
        <v>259973</v>
      </c>
      <c r="F78" s="3">
        <v>45635</v>
      </c>
      <c r="G78" s="3">
        <v>306130</v>
      </c>
      <c r="H78" s="3">
        <v>203075</v>
      </c>
      <c r="I78" s="3">
        <v>53515</v>
      </c>
      <c r="J78" s="3">
        <v>68397</v>
      </c>
      <c r="K78" s="3">
        <v>31577</v>
      </c>
      <c r="L78" s="3">
        <v>45383</v>
      </c>
    </row>
    <row r="79" spans="1:12" x14ac:dyDescent="0.2">
      <c r="A79" s="2" t="s">
        <v>88</v>
      </c>
      <c r="B79" s="3">
        <v>19500</v>
      </c>
      <c r="C79" s="3">
        <v>59772</v>
      </c>
      <c r="D79" s="3">
        <v>182746</v>
      </c>
      <c r="E79" s="3">
        <v>260886</v>
      </c>
      <c r="F79" s="3">
        <v>45632</v>
      </c>
      <c r="G79" s="3">
        <v>307046</v>
      </c>
      <c r="H79" s="3">
        <v>203224</v>
      </c>
      <c r="I79" s="3">
        <v>55795</v>
      </c>
      <c r="J79" s="3">
        <v>66335</v>
      </c>
      <c r="K79" s="3">
        <v>37153</v>
      </c>
      <c r="L79" s="3">
        <v>46409</v>
      </c>
    </row>
    <row r="80" spans="1:12" x14ac:dyDescent="0.2">
      <c r="A80" s="2" t="s">
        <v>89</v>
      </c>
      <c r="B80" s="3">
        <v>17447</v>
      </c>
      <c r="C80" s="3">
        <v>62729</v>
      </c>
      <c r="D80" s="3">
        <v>185876</v>
      </c>
      <c r="E80" s="3">
        <v>265471</v>
      </c>
      <c r="F80" s="3">
        <v>46893</v>
      </c>
      <c r="G80" s="3">
        <v>312889</v>
      </c>
      <c r="H80" s="3">
        <v>206858</v>
      </c>
      <c r="I80" s="3">
        <v>56071</v>
      </c>
      <c r="J80" s="3">
        <v>67540</v>
      </c>
      <c r="K80" s="3">
        <v>39448</v>
      </c>
      <c r="L80" s="3">
        <v>49971</v>
      </c>
    </row>
    <row r="81" spans="1:12" x14ac:dyDescent="0.2">
      <c r="A81" s="2" t="s">
        <v>90</v>
      </c>
      <c r="B81" s="3">
        <v>12575</v>
      </c>
      <c r="C81" s="3">
        <v>61077</v>
      </c>
      <c r="D81" s="3">
        <v>187983</v>
      </c>
      <c r="E81" s="3">
        <v>261936</v>
      </c>
      <c r="F81" s="3">
        <v>47982</v>
      </c>
      <c r="G81" s="3">
        <v>310387</v>
      </c>
      <c r="H81" s="3">
        <v>216830</v>
      </c>
      <c r="I81" s="3">
        <v>56796</v>
      </c>
      <c r="J81" s="3">
        <v>65847</v>
      </c>
      <c r="K81" s="3">
        <v>34720</v>
      </c>
      <c r="L81" s="3">
        <v>46648</v>
      </c>
    </row>
    <row r="82" spans="1:12" x14ac:dyDescent="0.2">
      <c r="A82" s="2" t="s">
        <v>91</v>
      </c>
      <c r="B82" s="3">
        <v>22591</v>
      </c>
      <c r="C82" s="3">
        <v>57106</v>
      </c>
      <c r="D82" s="3">
        <v>178583</v>
      </c>
      <c r="E82" s="3">
        <v>256146</v>
      </c>
      <c r="F82" s="3">
        <v>44452</v>
      </c>
      <c r="G82" s="3">
        <v>301174</v>
      </c>
      <c r="H82" s="3">
        <v>201798</v>
      </c>
      <c r="I82" s="3">
        <v>53312</v>
      </c>
      <c r="J82" s="3">
        <v>61943</v>
      </c>
      <c r="K82" s="3">
        <v>32882</v>
      </c>
      <c r="L82" s="3">
        <v>42971</v>
      </c>
    </row>
    <row r="83" spans="1:12" x14ac:dyDescent="0.2">
      <c r="A83" s="2" t="s">
        <v>92</v>
      </c>
      <c r="B83" s="3">
        <v>20376</v>
      </c>
      <c r="C83" s="3">
        <v>56924</v>
      </c>
      <c r="D83" s="3">
        <v>178695</v>
      </c>
      <c r="E83" s="3">
        <v>254421</v>
      </c>
      <c r="F83" s="3">
        <v>43600</v>
      </c>
      <c r="G83" s="3">
        <v>298633</v>
      </c>
      <c r="H83" s="3">
        <v>198799</v>
      </c>
      <c r="I83" s="3">
        <v>54886</v>
      </c>
      <c r="J83" s="3">
        <v>58206</v>
      </c>
      <c r="K83" s="3">
        <v>40424</v>
      </c>
      <c r="L83" s="3">
        <v>41258</v>
      </c>
    </row>
    <row r="84" spans="1:12" x14ac:dyDescent="0.2">
      <c r="A84" s="2" t="s">
        <v>93</v>
      </c>
      <c r="B84" s="3">
        <v>17409</v>
      </c>
      <c r="C84" s="3">
        <v>59122</v>
      </c>
      <c r="D84" s="3">
        <v>179563</v>
      </c>
      <c r="E84" s="3">
        <v>255339</v>
      </c>
      <c r="F84" s="3">
        <v>43585</v>
      </c>
      <c r="G84" s="3">
        <v>299551</v>
      </c>
      <c r="H84" s="3">
        <v>198758</v>
      </c>
      <c r="I84" s="3">
        <v>55073</v>
      </c>
      <c r="J84" s="3">
        <v>57462</v>
      </c>
      <c r="K84" s="3">
        <v>40290</v>
      </c>
      <c r="L84" s="3">
        <v>40059</v>
      </c>
    </row>
    <row r="85" spans="1:12" x14ac:dyDescent="0.2">
      <c r="A85" s="2" t="s">
        <v>94</v>
      </c>
      <c r="B85" s="3">
        <v>12572</v>
      </c>
      <c r="C85" s="3">
        <v>55991</v>
      </c>
      <c r="D85" s="3">
        <v>180374</v>
      </c>
      <c r="E85" s="3">
        <v>249338</v>
      </c>
      <c r="F85" s="3">
        <v>43361</v>
      </c>
      <c r="G85" s="3">
        <v>293252</v>
      </c>
      <c r="H85" s="3">
        <v>203935</v>
      </c>
      <c r="I85" s="3">
        <v>55715</v>
      </c>
      <c r="J85" s="3">
        <v>53115</v>
      </c>
      <c r="K85" s="3">
        <v>39046</v>
      </c>
      <c r="L85" s="3">
        <v>37386</v>
      </c>
    </row>
    <row r="86" spans="1:12" x14ac:dyDescent="0.2">
      <c r="A86" s="2" t="s">
        <v>95</v>
      </c>
      <c r="B86" s="3">
        <v>20865</v>
      </c>
      <c r="C86" s="3">
        <v>52862</v>
      </c>
      <c r="D86" s="3">
        <v>172842</v>
      </c>
      <c r="E86" s="3">
        <v>244608</v>
      </c>
      <c r="F86" s="3">
        <v>40437</v>
      </c>
      <c r="G86" s="3">
        <v>285693</v>
      </c>
      <c r="H86" s="3">
        <v>190463</v>
      </c>
      <c r="I86" s="3">
        <v>53236</v>
      </c>
      <c r="J86" s="3">
        <v>50336</v>
      </c>
      <c r="K86" s="3">
        <v>36873</v>
      </c>
      <c r="L86" s="3">
        <v>33649</v>
      </c>
    </row>
    <row r="87" spans="1:12" x14ac:dyDescent="0.2">
      <c r="A87" s="2" t="s">
        <v>96</v>
      </c>
      <c r="B87" s="3">
        <v>19295</v>
      </c>
      <c r="C87" s="3">
        <v>54704</v>
      </c>
      <c r="D87" s="3">
        <v>174852</v>
      </c>
      <c r="E87" s="3">
        <v>247408</v>
      </c>
      <c r="F87" s="3">
        <v>40956</v>
      </c>
      <c r="G87" s="3">
        <v>289017</v>
      </c>
      <c r="H87" s="3">
        <v>189887</v>
      </c>
      <c r="I87" s="3">
        <v>55178</v>
      </c>
      <c r="J87" s="3">
        <v>51973</v>
      </c>
      <c r="K87" s="3">
        <v>41485</v>
      </c>
      <c r="L87" s="3">
        <v>36864</v>
      </c>
    </row>
    <row r="88" spans="1:12" x14ac:dyDescent="0.2">
      <c r="A88" s="2" t="s">
        <v>97</v>
      </c>
      <c r="B88" s="3">
        <v>16640</v>
      </c>
      <c r="C88" s="3">
        <v>57090</v>
      </c>
      <c r="D88" s="3">
        <v>176645</v>
      </c>
      <c r="E88" s="3">
        <v>249772</v>
      </c>
      <c r="F88" s="3">
        <v>41788</v>
      </c>
      <c r="G88" s="3">
        <v>292200</v>
      </c>
      <c r="H88" s="3">
        <v>193066</v>
      </c>
      <c r="I88" s="3">
        <v>55051</v>
      </c>
      <c r="J88" s="3">
        <v>51376</v>
      </c>
      <c r="K88" s="3">
        <v>39883</v>
      </c>
      <c r="L88" s="3">
        <v>37277</v>
      </c>
    </row>
    <row r="89" spans="1:12" x14ac:dyDescent="0.2">
      <c r="A89" s="2" t="s">
        <v>98</v>
      </c>
      <c r="B89" s="3">
        <v>12338</v>
      </c>
      <c r="C89" s="3">
        <v>54023</v>
      </c>
      <c r="D89" s="3">
        <v>176945</v>
      </c>
      <c r="E89" s="3">
        <v>244013</v>
      </c>
      <c r="F89" s="3">
        <v>42049</v>
      </c>
      <c r="G89" s="3">
        <v>286632</v>
      </c>
      <c r="H89" s="3">
        <v>199051</v>
      </c>
      <c r="I89" s="3">
        <v>55982</v>
      </c>
      <c r="J89" s="3">
        <v>49054</v>
      </c>
      <c r="K89" s="3">
        <v>35718</v>
      </c>
      <c r="L89" s="3">
        <v>37163</v>
      </c>
    </row>
    <row r="90" spans="1:12" x14ac:dyDescent="0.2">
      <c r="A90" s="2" t="s">
        <v>99</v>
      </c>
      <c r="B90" s="3">
        <v>25121</v>
      </c>
      <c r="C90" s="3">
        <v>51843</v>
      </c>
      <c r="D90" s="3">
        <v>170741</v>
      </c>
      <c r="E90" s="3">
        <v>245360</v>
      </c>
      <c r="F90" s="3">
        <v>40504</v>
      </c>
      <c r="G90" s="3">
        <v>286523</v>
      </c>
      <c r="H90" s="3">
        <v>189446</v>
      </c>
      <c r="I90" s="3">
        <v>52399</v>
      </c>
      <c r="J90" s="3">
        <v>47670</v>
      </c>
      <c r="K90" s="3">
        <v>37438</v>
      </c>
      <c r="L90" s="3">
        <v>37474</v>
      </c>
    </row>
    <row r="91" spans="1:12" x14ac:dyDescent="0.2">
      <c r="A91" s="2" t="s">
        <v>100</v>
      </c>
      <c r="B91" s="3">
        <v>22401</v>
      </c>
      <c r="C91" s="3">
        <v>53458</v>
      </c>
      <c r="D91" s="3">
        <v>175362</v>
      </c>
      <c r="E91" s="3">
        <v>249461</v>
      </c>
      <c r="F91" s="3">
        <v>41183</v>
      </c>
      <c r="G91" s="3">
        <v>291313</v>
      </c>
      <c r="H91" s="3">
        <v>192844</v>
      </c>
      <c r="I91" s="3">
        <v>54671</v>
      </c>
      <c r="J91" s="3">
        <v>47999</v>
      </c>
      <c r="K91" s="3">
        <v>42341</v>
      </c>
      <c r="L91" s="3">
        <v>36409</v>
      </c>
    </row>
    <row r="92" spans="1:12" x14ac:dyDescent="0.2">
      <c r="A92" s="2" t="s">
        <v>101</v>
      </c>
      <c r="B92" s="3">
        <v>18374</v>
      </c>
      <c r="C92" s="3">
        <v>56881</v>
      </c>
      <c r="D92" s="3">
        <v>179269</v>
      </c>
      <c r="E92" s="3">
        <v>253505</v>
      </c>
      <c r="F92" s="3">
        <v>42862</v>
      </c>
      <c r="G92" s="3">
        <v>296992</v>
      </c>
      <c r="H92" s="3">
        <v>199077</v>
      </c>
      <c r="I92" s="3">
        <v>54625</v>
      </c>
      <c r="J92" s="3">
        <v>50890</v>
      </c>
      <c r="K92" s="3">
        <v>42842</v>
      </c>
      <c r="L92" s="3">
        <v>40066</v>
      </c>
    </row>
    <row r="93" spans="1:12" x14ac:dyDescent="0.2">
      <c r="A93" s="2" t="s">
        <v>102</v>
      </c>
      <c r="B93" s="3">
        <v>13025</v>
      </c>
      <c r="C93" s="3">
        <v>55402</v>
      </c>
      <c r="D93" s="3">
        <v>181280</v>
      </c>
      <c r="E93" s="3">
        <v>249839</v>
      </c>
      <c r="F93" s="3">
        <v>43591</v>
      </c>
      <c r="G93" s="3">
        <v>293973</v>
      </c>
      <c r="H93" s="3">
        <v>206379</v>
      </c>
      <c r="I93" s="3">
        <v>56280</v>
      </c>
      <c r="J93" s="3">
        <v>50995</v>
      </c>
      <c r="K93" s="3">
        <v>38896</v>
      </c>
      <c r="L93" s="3">
        <v>40739</v>
      </c>
    </row>
    <row r="94" spans="1:12" x14ac:dyDescent="0.2">
      <c r="A94" s="2" t="s">
        <v>103</v>
      </c>
      <c r="B94" s="3">
        <v>24443</v>
      </c>
      <c r="C94" s="3">
        <v>52528</v>
      </c>
      <c r="D94" s="3">
        <v>175308</v>
      </c>
      <c r="E94" s="3">
        <v>249508</v>
      </c>
      <c r="F94" s="3">
        <v>41740</v>
      </c>
      <c r="G94" s="3">
        <v>291882</v>
      </c>
      <c r="H94" s="3">
        <v>196324</v>
      </c>
      <c r="I94" s="3">
        <v>52911</v>
      </c>
      <c r="J94" s="3">
        <v>49273</v>
      </c>
      <c r="K94" s="3">
        <v>39328</v>
      </c>
      <c r="L94" s="3">
        <v>40245</v>
      </c>
    </row>
    <row r="95" spans="1:12" x14ac:dyDescent="0.2">
      <c r="A95" s="2" t="s">
        <v>104</v>
      </c>
      <c r="B95" s="3">
        <v>22572</v>
      </c>
      <c r="C95" s="3">
        <v>54083</v>
      </c>
      <c r="D95" s="3">
        <v>178839</v>
      </c>
      <c r="E95" s="3">
        <v>253418</v>
      </c>
      <c r="F95" s="3">
        <v>41858</v>
      </c>
      <c r="G95" s="3">
        <v>295940</v>
      </c>
      <c r="H95" s="3">
        <v>196917</v>
      </c>
      <c r="I95" s="3">
        <v>55338</v>
      </c>
      <c r="J95" s="3">
        <v>49900</v>
      </c>
      <c r="K95" s="3">
        <v>41298</v>
      </c>
      <c r="L95" s="3">
        <v>38465</v>
      </c>
    </row>
    <row r="96" spans="1:12" x14ac:dyDescent="0.2">
      <c r="A96" s="2" t="s">
        <v>105</v>
      </c>
      <c r="B96" s="3">
        <v>19261</v>
      </c>
      <c r="C96" s="3">
        <v>57456</v>
      </c>
      <c r="D96" s="3">
        <v>182991</v>
      </c>
      <c r="E96" s="3">
        <v>258762</v>
      </c>
      <c r="F96" s="3">
        <v>43702</v>
      </c>
      <c r="G96" s="3">
        <v>303107</v>
      </c>
      <c r="H96" s="3">
        <v>202956</v>
      </c>
      <c r="I96" s="3">
        <v>55493</v>
      </c>
      <c r="J96" s="3">
        <v>55581</v>
      </c>
      <c r="K96" s="3">
        <v>43902</v>
      </c>
      <c r="L96" s="3">
        <v>45342</v>
      </c>
    </row>
    <row r="97" spans="1:12" x14ac:dyDescent="0.2">
      <c r="A97" s="2" t="s">
        <v>106</v>
      </c>
      <c r="B97" s="3">
        <v>13677</v>
      </c>
      <c r="C97" s="3">
        <v>55076</v>
      </c>
      <c r="D97" s="3">
        <v>184264</v>
      </c>
      <c r="E97" s="3">
        <v>254006</v>
      </c>
      <c r="F97" s="3">
        <v>44126</v>
      </c>
      <c r="G97" s="3">
        <v>298720</v>
      </c>
      <c r="H97" s="3">
        <v>210185</v>
      </c>
      <c r="I97" s="3">
        <v>55950</v>
      </c>
      <c r="J97" s="3">
        <v>53136</v>
      </c>
      <c r="K97" s="3">
        <v>43536</v>
      </c>
      <c r="L97" s="3">
        <v>42614</v>
      </c>
    </row>
    <row r="98" spans="1:12" x14ac:dyDescent="0.2">
      <c r="A98" s="2" t="s">
        <v>107</v>
      </c>
      <c r="B98" s="3">
        <v>24620</v>
      </c>
      <c r="C98" s="3">
        <v>51742</v>
      </c>
      <c r="D98" s="3">
        <v>178435</v>
      </c>
      <c r="E98" s="3">
        <v>251903</v>
      </c>
      <c r="F98" s="3">
        <v>42398</v>
      </c>
      <c r="G98" s="3">
        <v>294930</v>
      </c>
      <c r="H98" s="3">
        <v>201195</v>
      </c>
      <c r="I98" s="3">
        <v>52774</v>
      </c>
      <c r="J98" s="3">
        <v>50705</v>
      </c>
      <c r="K98" s="3">
        <v>38480</v>
      </c>
      <c r="L98" s="3">
        <v>39157</v>
      </c>
    </row>
    <row r="99" spans="1:12" x14ac:dyDescent="0.2">
      <c r="A99" s="2" t="s">
        <v>108</v>
      </c>
      <c r="B99" s="3">
        <v>22786</v>
      </c>
      <c r="C99" s="3">
        <v>53875</v>
      </c>
      <c r="D99" s="3">
        <v>181419</v>
      </c>
      <c r="E99" s="3">
        <v>255930</v>
      </c>
      <c r="F99" s="3">
        <v>43201</v>
      </c>
      <c r="G99" s="3">
        <v>299768</v>
      </c>
      <c r="H99" s="3">
        <v>202072</v>
      </c>
      <c r="I99" s="3">
        <v>55138</v>
      </c>
      <c r="J99" s="3">
        <v>53565</v>
      </c>
      <c r="K99" s="3">
        <v>41525</v>
      </c>
      <c r="L99" s="3">
        <v>40376</v>
      </c>
    </row>
    <row r="100" spans="1:12" x14ac:dyDescent="0.2">
      <c r="A100" s="2" t="s">
        <v>109</v>
      </c>
      <c r="B100" s="3">
        <v>19422</v>
      </c>
      <c r="C100" s="3">
        <v>57046</v>
      </c>
      <c r="D100" s="3">
        <v>185156</v>
      </c>
      <c r="E100" s="3">
        <v>260780</v>
      </c>
      <c r="F100" s="3">
        <v>45029</v>
      </c>
      <c r="G100" s="3">
        <v>306442</v>
      </c>
      <c r="H100" s="3">
        <v>208221</v>
      </c>
      <c r="I100" s="3">
        <v>54839</v>
      </c>
      <c r="J100" s="3">
        <v>58285</v>
      </c>
      <c r="K100" s="3">
        <v>42359</v>
      </c>
      <c r="L100" s="3">
        <v>46428</v>
      </c>
    </row>
    <row r="101" spans="1:12" x14ac:dyDescent="0.2">
      <c r="A101" s="2" t="s">
        <v>110</v>
      </c>
      <c r="B101" s="3">
        <v>13457</v>
      </c>
      <c r="C101" s="3">
        <v>55013</v>
      </c>
      <c r="D101" s="3">
        <v>187300</v>
      </c>
      <c r="E101" s="3">
        <v>257023</v>
      </c>
      <c r="F101" s="3">
        <v>45401</v>
      </c>
      <c r="G101" s="3">
        <v>303032</v>
      </c>
      <c r="H101" s="3">
        <v>215822</v>
      </c>
      <c r="I101" s="3">
        <v>55871</v>
      </c>
      <c r="J101" s="3">
        <v>53705</v>
      </c>
      <c r="K101" s="3">
        <v>41395</v>
      </c>
      <c r="L101" s="3">
        <v>42927</v>
      </c>
    </row>
    <row r="102" spans="1:12" x14ac:dyDescent="0.2">
      <c r="A102" s="2" t="s">
        <v>111</v>
      </c>
      <c r="B102" s="3">
        <v>26107</v>
      </c>
      <c r="C102" s="3">
        <v>51223</v>
      </c>
      <c r="D102" s="3">
        <v>177848</v>
      </c>
      <c r="E102" s="3">
        <v>251526</v>
      </c>
      <c r="F102" s="3">
        <v>42385</v>
      </c>
      <c r="G102" s="3">
        <v>294560</v>
      </c>
      <c r="H102" s="3">
        <v>200174</v>
      </c>
      <c r="I102" s="3">
        <v>52427</v>
      </c>
      <c r="J102" s="3">
        <v>54355</v>
      </c>
      <c r="K102" s="3">
        <v>37454</v>
      </c>
      <c r="L102" s="3">
        <v>41413</v>
      </c>
    </row>
    <row r="103" spans="1:12" x14ac:dyDescent="0.2">
      <c r="A103" s="2" t="s">
        <v>112</v>
      </c>
      <c r="B103" s="3">
        <v>23825</v>
      </c>
      <c r="C103" s="3">
        <v>46753</v>
      </c>
      <c r="D103" s="3">
        <v>162514</v>
      </c>
      <c r="E103" s="3">
        <v>229764</v>
      </c>
      <c r="F103" s="3">
        <v>37164</v>
      </c>
      <c r="G103" s="3">
        <v>267590</v>
      </c>
      <c r="H103" s="3">
        <v>177523</v>
      </c>
      <c r="I103" s="3">
        <v>50397</v>
      </c>
      <c r="J103" s="3">
        <v>46083</v>
      </c>
      <c r="K103" s="3">
        <v>41738</v>
      </c>
      <c r="L103" s="3">
        <v>34584</v>
      </c>
    </row>
    <row r="104" spans="1:12" x14ac:dyDescent="0.2">
      <c r="A104" s="2" t="s">
        <v>113</v>
      </c>
      <c r="B104" s="3">
        <v>19731</v>
      </c>
      <c r="C104" s="3">
        <v>56779</v>
      </c>
      <c r="D104" s="3">
        <v>176317</v>
      </c>
      <c r="E104" s="3">
        <v>251680</v>
      </c>
      <c r="F104" s="3">
        <v>42771</v>
      </c>
      <c r="G104" s="3">
        <v>295084</v>
      </c>
      <c r="H104" s="3">
        <v>195473</v>
      </c>
      <c r="I104" s="3">
        <v>51903</v>
      </c>
      <c r="J104" s="3">
        <v>53898</v>
      </c>
      <c r="K104" s="3">
        <v>41922</v>
      </c>
      <c r="L104" s="3">
        <v>34825</v>
      </c>
    </row>
    <row r="105" spans="1:12" x14ac:dyDescent="0.2">
      <c r="A105" s="2" t="s">
        <v>114</v>
      </c>
      <c r="B105" s="3">
        <v>13636</v>
      </c>
      <c r="C105" s="3">
        <v>55518</v>
      </c>
      <c r="D105" s="3">
        <v>183814</v>
      </c>
      <c r="E105" s="3">
        <v>254276</v>
      </c>
      <c r="F105" s="3">
        <v>45413</v>
      </c>
      <c r="G105" s="3">
        <v>300231</v>
      </c>
      <c r="H105" s="3">
        <v>209092</v>
      </c>
      <c r="I105" s="3">
        <v>54053</v>
      </c>
      <c r="J105" s="3">
        <v>60798</v>
      </c>
      <c r="K105" s="3">
        <v>39627</v>
      </c>
      <c r="L105" s="3">
        <v>41445</v>
      </c>
    </row>
    <row r="106" spans="1:12" x14ac:dyDescent="0.2">
      <c r="A106" s="2" t="s">
        <v>115</v>
      </c>
      <c r="B106" s="3">
        <v>27810</v>
      </c>
      <c r="C106" s="3">
        <v>52890</v>
      </c>
      <c r="D106" s="3">
        <v>176665</v>
      </c>
      <c r="E106" s="3">
        <v>254347</v>
      </c>
      <c r="F106" s="3">
        <v>43372</v>
      </c>
      <c r="G106" s="3">
        <v>298350</v>
      </c>
      <c r="H106" s="3">
        <v>196742</v>
      </c>
      <c r="I106" s="3">
        <v>50399</v>
      </c>
      <c r="J106" s="3">
        <v>64015</v>
      </c>
      <c r="K106" s="3">
        <v>37845</v>
      </c>
      <c r="L106" s="3">
        <v>44508</v>
      </c>
    </row>
    <row r="107" spans="1:12" x14ac:dyDescent="0.2">
      <c r="A107" s="2" t="s">
        <v>116</v>
      </c>
      <c r="B107" s="3">
        <v>23838</v>
      </c>
      <c r="C107" s="3">
        <v>54498</v>
      </c>
      <c r="D107" s="3">
        <v>180405</v>
      </c>
      <c r="E107" s="3">
        <v>256515</v>
      </c>
      <c r="F107" s="3">
        <v>43323</v>
      </c>
      <c r="G107" s="3">
        <v>300500</v>
      </c>
      <c r="H107" s="3">
        <v>196250</v>
      </c>
      <c r="I107" s="3">
        <v>53310</v>
      </c>
      <c r="J107" s="3">
        <v>61330</v>
      </c>
      <c r="K107" s="3">
        <v>47683</v>
      </c>
      <c r="L107" s="3">
        <v>41611</v>
      </c>
    </row>
    <row r="108" spans="1:12" x14ac:dyDescent="0.2">
      <c r="A108" s="2" t="s">
        <v>117</v>
      </c>
      <c r="B108" s="3">
        <v>17963</v>
      </c>
      <c r="C108" s="3">
        <v>57494</v>
      </c>
      <c r="D108" s="3">
        <v>186512</v>
      </c>
      <c r="E108" s="3">
        <v>260903</v>
      </c>
      <c r="F108" s="3">
        <v>45405</v>
      </c>
      <c r="G108" s="3">
        <v>306899</v>
      </c>
      <c r="H108" s="3">
        <v>203749</v>
      </c>
      <c r="I108" s="3">
        <v>53699</v>
      </c>
      <c r="J108" s="3">
        <v>64006</v>
      </c>
      <c r="K108" s="3">
        <v>43590</v>
      </c>
      <c r="L108" s="3">
        <v>41986</v>
      </c>
    </row>
    <row r="109" spans="1:12" x14ac:dyDescent="0.2">
      <c r="A109" s="2" t="s">
        <v>118</v>
      </c>
      <c r="B109" s="3">
        <v>13524</v>
      </c>
      <c r="C109" s="3">
        <v>54808</v>
      </c>
      <c r="D109" s="3">
        <v>189963</v>
      </c>
      <c r="E109" s="3">
        <v>258265</v>
      </c>
      <c r="F109" s="3">
        <v>46422</v>
      </c>
      <c r="G109" s="3">
        <v>305184</v>
      </c>
      <c r="H109" s="3">
        <v>213511</v>
      </c>
      <c r="I109" s="3">
        <v>55555</v>
      </c>
      <c r="J109" s="3">
        <v>62843</v>
      </c>
      <c r="K109" s="3">
        <v>40928</v>
      </c>
      <c r="L109" s="3">
        <v>42973</v>
      </c>
    </row>
    <row r="110" spans="1:12" x14ac:dyDescent="0.2">
      <c r="A110" s="2" t="s">
        <v>119</v>
      </c>
      <c r="B110" s="3">
        <v>25587</v>
      </c>
      <c r="C110" s="3">
        <v>52084</v>
      </c>
      <c r="D110" s="3">
        <v>183212</v>
      </c>
      <c r="E110" s="3">
        <v>259206</v>
      </c>
      <c r="F110" s="3">
        <v>43597</v>
      </c>
      <c r="G110" s="3">
        <v>303391</v>
      </c>
      <c r="H110" s="3">
        <v>201037</v>
      </c>
      <c r="I110" s="3">
        <v>52058</v>
      </c>
      <c r="J110" s="3">
        <v>59412</v>
      </c>
      <c r="K110" s="3">
        <v>40928</v>
      </c>
      <c r="L110" s="3">
        <v>39603</v>
      </c>
    </row>
    <row r="111" spans="1:12" x14ac:dyDescent="0.2">
      <c r="A111" s="9" t="s">
        <v>120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</row>
    <row r="114" spans="6:6" x14ac:dyDescent="0.2">
      <c r="F114" s="4">
        <f>SUM(F106:F109) / SUM(F102:F105) - 1</f>
        <v>6.4322464869763341E-2</v>
      </c>
    </row>
    <row r="116" spans="6:6" x14ac:dyDescent="0.2">
      <c r="F116">
        <f>SUM(F106:F109)</f>
        <v>178522</v>
      </c>
    </row>
  </sheetData>
  <mergeCells count="6">
    <mergeCell ref="A111:L111"/>
    <mergeCell ref="A1:L1"/>
    <mergeCell ref="A2:L2"/>
    <mergeCell ref="A3:L3"/>
    <mergeCell ref="A4:A5"/>
    <mergeCell ref="B4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BC39-ED72-7D42-82EE-48D5A200C85C}">
  <dimension ref="A1:DC47"/>
  <sheetViews>
    <sheetView tabSelected="1" topLeftCell="A25" workbookViewId="0">
      <selection activeCell="I36" sqref="I36"/>
    </sheetView>
  </sheetViews>
  <sheetFormatPr baseColWidth="10" defaultColWidth="8.83203125" defaultRowHeight="15" x14ac:dyDescent="0.2"/>
  <cols>
    <col min="2" max="2" width="29.6640625" customWidth="1"/>
    <col min="3" max="107" width="14.33203125" bestFit="1" customWidth="1"/>
  </cols>
  <sheetData>
    <row r="1" spans="1:107" x14ac:dyDescent="0.2">
      <c r="A1" s="11" t="s">
        <v>125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</row>
    <row r="2" spans="1:107" x14ac:dyDescent="0.2">
      <c r="A2" s="11" t="s">
        <v>124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</row>
    <row r="3" spans="1:107" x14ac:dyDescent="0.2">
      <c r="A3" s="11"/>
      <c r="B3" s="11" t="s">
        <v>4</v>
      </c>
      <c r="C3" s="11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</row>
    <row r="4" spans="1:107" x14ac:dyDescent="0.2">
      <c r="A4" s="11"/>
      <c r="B4" s="11"/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 t="s">
        <v>28</v>
      </c>
      <c r="Q4" t="s">
        <v>29</v>
      </c>
      <c r="R4" t="s">
        <v>30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36</v>
      </c>
      <c r="Y4" t="s">
        <v>37</v>
      </c>
      <c r="Z4" t="s">
        <v>38</v>
      </c>
      <c r="AA4" t="s">
        <v>39</v>
      </c>
      <c r="AB4" t="s">
        <v>40</v>
      </c>
      <c r="AC4" t="s">
        <v>41</v>
      </c>
      <c r="AD4" t="s">
        <v>42</v>
      </c>
      <c r="AE4" t="s">
        <v>43</v>
      </c>
      <c r="AF4" t="s">
        <v>44</v>
      </c>
      <c r="AG4" t="s">
        <v>45</v>
      </c>
      <c r="AH4" t="s">
        <v>46</v>
      </c>
      <c r="AI4" t="s">
        <v>47</v>
      </c>
      <c r="AJ4" t="s">
        <v>48</v>
      </c>
      <c r="AK4" t="s">
        <v>49</v>
      </c>
      <c r="AL4" t="s">
        <v>50</v>
      </c>
      <c r="AM4" t="s">
        <v>51</v>
      </c>
      <c r="AN4" t="s">
        <v>52</v>
      </c>
      <c r="AO4" t="s">
        <v>53</v>
      </c>
      <c r="AP4" t="s">
        <v>54</v>
      </c>
      <c r="AQ4" t="s">
        <v>55</v>
      </c>
      <c r="AR4" t="s">
        <v>56</v>
      </c>
      <c r="AS4" t="s">
        <v>57</v>
      </c>
      <c r="AT4" t="s">
        <v>58</v>
      </c>
      <c r="AU4" t="s">
        <v>59</v>
      </c>
      <c r="AV4" t="s">
        <v>60</v>
      </c>
      <c r="AW4" t="s">
        <v>61</v>
      </c>
      <c r="AX4" t="s">
        <v>62</v>
      </c>
      <c r="AY4" t="s">
        <v>63</v>
      </c>
      <c r="AZ4" t="s">
        <v>64</v>
      </c>
      <c r="BA4" t="s">
        <v>65</v>
      </c>
      <c r="BB4" t="s">
        <v>66</v>
      </c>
      <c r="BC4" t="s">
        <v>67</v>
      </c>
      <c r="BD4" t="s">
        <v>68</v>
      </c>
      <c r="BE4" t="s">
        <v>69</v>
      </c>
      <c r="BF4" t="s">
        <v>70</v>
      </c>
      <c r="BG4" t="s">
        <v>71</v>
      </c>
      <c r="BH4" t="s">
        <v>72</v>
      </c>
      <c r="BI4" t="s">
        <v>73</v>
      </c>
      <c r="BJ4" t="s">
        <v>74</v>
      </c>
      <c r="BK4" t="s">
        <v>75</v>
      </c>
      <c r="BL4" t="s">
        <v>76</v>
      </c>
      <c r="BM4" t="s">
        <v>77</v>
      </c>
      <c r="BN4" t="s">
        <v>78</v>
      </c>
      <c r="BO4" t="s">
        <v>79</v>
      </c>
      <c r="BP4" t="s">
        <v>80</v>
      </c>
      <c r="BQ4" t="s">
        <v>81</v>
      </c>
      <c r="BR4" t="s">
        <v>82</v>
      </c>
      <c r="BS4" t="s">
        <v>83</v>
      </c>
      <c r="BT4" t="s">
        <v>84</v>
      </c>
      <c r="BU4" t="s">
        <v>85</v>
      </c>
      <c r="BV4" t="s">
        <v>86</v>
      </c>
      <c r="BW4" t="s">
        <v>87</v>
      </c>
      <c r="BX4" t="s">
        <v>88</v>
      </c>
      <c r="BY4" t="s">
        <v>89</v>
      </c>
      <c r="BZ4" t="s">
        <v>90</v>
      </c>
      <c r="CA4" t="s">
        <v>91</v>
      </c>
      <c r="CB4" t="s">
        <v>92</v>
      </c>
      <c r="CC4" t="s">
        <v>93</v>
      </c>
      <c r="CD4" t="s">
        <v>94</v>
      </c>
      <c r="CE4" t="s">
        <v>95</v>
      </c>
      <c r="CF4" t="s">
        <v>96</v>
      </c>
      <c r="CG4" t="s">
        <v>97</v>
      </c>
      <c r="CH4" t="s">
        <v>98</v>
      </c>
      <c r="CI4" t="s">
        <v>99</v>
      </c>
      <c r="CJ4" t="s">
        <v>100</v>
      </c>
      <c r="CK4" t="s">
        <v>101</v>
      </c>
      <c r="CL4" t="s">
        <v>102</v>
      </c>
      <c r="CM4" t="s">
        <v>103</v>
      </c>
      <c r="CN4" t="s">
        <v>104</v>
      </c>
      <c r="CO4" t="s">
        <v>105</v>
      </c>
      <c r="CP4" t="s">
        <v>106</v>
      </c>
      <c r="CQ4" t="s">
        <v>107</v>
      </c>
      <c r="CR4" t="s">
        <v>108</v>
      </c>
      <c r="CS4" t="s">
        <v>109</v>
      </c>
      <c r="CT4" t="s">
        <v>110</v>
      </c>
      <c r="CU4" t="s">
        <v>111</v>
      </c>
      <c r="CV4" t="s">
        <v>112</v>
      </c>
      <c r="CW4" t="s">
        <v>113</v>
      </c>
      <c r="CX4" t="s">
        <v>114</v>
      </c>
      <c r="CY4" t="s">
        <v>115</v>
      </c>
      <c r="CZ4" t="s">
        <v>116</v>
      </c>
      <c r="DA4" t="s">
        <v>117</v>
      </c>
      <c r="DB4" t="s">
        <v>118</v>
      </c>
      <c r="DC4" t="s">
        <v>119</v>
      </c>
    </row>
    <row r="5" spans="1:107" x14ac:dyDescent="0.2">
      <c r="A5" s="11" t="s">
        <v>2</v>
      </c>
      <c r="B5" t="s">
        <v>9</v>
      </c>
      <c r="C5">
        <v>2.5</v>
      </c>
      <c r="D5">
        <v>2.1</v>
      </c>
      <c r="E5">
        <v>2.2999999999999998</v>
      </c>
      <c r="F5">
        <v>2.2000000000000002</v>
      </c>
      <c r="G5">
        <v>3.2</v>
      </c>
      <c r="H5">
        <v>4</v>
      </c>
      <c r="I5">
        <v>3</v>
      </c>
      <c r="J5">
        <v>3.4</v>
      </c>
      <c r="K5">
        <v>2.8</v>
      </c>
      <c r="L5">
        <v>2</v>
      </c>
      <c r="M5">
        <v>1.6</v>
      </c>
      <c r="N5">
        <v>0.3</v>
      </c>
      <c r="O5">
        <v>0.3</v>
      </c>
      <c r="P5">
        <v>-0.2</v>
      </c>
      <c r="Q5">
        <v>-0.4</v>
      </c>
      <c r="R5">
        <v>0.5</v>
      </c>
      <c r="S5">
        <v>1.3</v>
      </c>
      <c r="T5">
        <v>2.4</v>
      </c>
      <c r="U5">
        <v>3.8</v>
      </c>
      <c r="V5">
        <v>4.4000000000000004</v>
      </c>
      <c r="W5">
        <v>4.2</v>
      </c>
      <c r="X5">
        <v>3.7</v>
      </c>
      <c r="Y5">
        <v>2.7</v>
      </c>
      <c r="Z5">
        <v>1.4</v>
      </c>
      <c r="AA5">
        <v>0.7</v>
      </c>
      <c r="AB5">
        <v>0.7</v>
      </c>
      <c r="AC5">
        <v>1.6</v>
      </c>
      <c r="AD5">
        <v>3.1</v>
      </c>
      <c r="AE5">
        <v>3.6</v>
      </c>
      <c r="AF5">
        <v>3.2</v>
      </c>
      <c r="AG5">
        <v>2.2999999999999998</v>
      </c>
      <c r="AH5">
        <v>1.1000000000000001</v>
      </c>
      <c r="AI5">
        <v>1.4</v>
      </c>
      <c r="AJ5">
        <v>2.8</v>
      </c>
      <c r="AK5">
        <v>4.3</v>
      </c>
      <c r="AL5">
        <v>5.8</v>
      </c>
      <c r="AM5">
        <v>5.8</v>
      </c>
      <c r="AN5">
        <v>5.4</v>
      </c>
      <c r="AO5">
        <v>4.2</v>
      </c>
      <c r="AP5">
        <v>3.2</v>
      </c>
      <c r="AQ5">
        <v>3.2</v>
      </c>
      <c r="AR5">
        <v>2.7</v>
      </c>
      <c r="AS5">
        <v>3.3</v>
      </c>
      <c r="AT5">
        <v>4</v>
      </c>
      <c r="AU5">
        <v>4.2</v>
      </c>
      <c r="AV5">
        <v>5.3</v>
      </c>
      <c r="AW5">
        <v>5.6</v>
      </c>
      <c r="AX5">
        <v>6.1</v>
      </c>
      <c r="AY5">
        <v>6.3</v>
      </c>
      <c r="AZ5">
        <v>6.3</v>
      </c>
      <c r="BA5">
        <v>6.5</v>
      </c>
      <c r="BB5">
        <v>5.0999999999999996</v>
      </c>
      <c r="BC5">
        <v>3</v>
      </c>
      <c r="BD5">
        <v>0.8</v>
      </c>
      <c r="BE5">
        <v>-1.2</v>
      </c>
      <c r="BF5">
        <v>-0.1</v>
      </c>
      <c r="BG5">
        <v>2.6</v>
      </c>
      <c r="BH5">
        <v>5.3</v>
      </c>
      <c r="BI5">
        <v>7.5</v>
      </c>
      <c r="BJ5">
        <v>7.5</v>
      </c>
      <c r="BK5">
        <v>6.6</v>
      </c>
      <c r="BL5">
        <v>5.6</v>
      </c>
      <c r="BM5">
        <v>4.8</v>
      </c>
      <c r="BN5">
        <v>4</v>
      </c>
      <c r="BO5">
        <v>3.1</v>
      </c>
      <c r="BP5">
        <v>2.2000000000000002</v>
      </c>
      <c r="BQ5">
        <v>1.9</v>
      </c>
      <c r="BR5">
        <v>1.9</v>
      </c>
      <c r="BS5">
        <v>2.2000000000000002</v>
      </c>
      <c r="BT5">
        <v>2.9</v>
      </c>
      <c r="BU5">
        <v>3</v>
      </c>
      <c r="BV5">
        <v>3</v>
      </c>
      <c r="BW5">
        <v>3.2</v>
      </c>
      <c r="BX5">
        <v>2.1</v>
      </c>
      <c r="BY5">
        <v>1.2</v>
      </c>
      <c r="BZ5">
        <v>0.5</v>
      </c>
      <c r="CA5">
        <v>-0.7</v>
      </c>
      <c r="CB5">
        <v>-1.3</v>
      </c>
      <c r="CC5">
        <v>-2.2000000000000002</v>
      </c>
      <c r="CD5">
        <v>-3.5</v>
      </c>
      <c r="CE5">
        <v>-4.4000000000000004</v>
      </c>
      <c r="CF5">
        <v>-4.5</v>
      </c>
      <c r="CG5">
        <v>-4.0999999999999996</v>
      </c>
      <c r="CH5">
        <v>-3.3</v>
      </c>
      <c r="CI5">
        <v>-1.9</v>
      </c>
      <c r="CJ5">
        <v>-0.9</v>
      </c>
      <c r="CK5">
        <v>0.1</v>
      </c>
      <c r="CL5">
        <v>1.3</v>
      </c>
      <c r="CM5">
        <v>1.7</v>
      </c>
      <c r="CN5">
        <v>1.9</v>
      </c>
      <c r="CO5">
        <v>2</v>
      </c>
      <c r="CP5">
        <v>1.8</v>
      </c>
      <c r="CQ5">
        <v>1.6</v>
      </c>
      <c r="CR5">
        <v>1.5</v>
      </c>
      <c r="CS5">
        <v>1.3</v>
      </c>
      <c r="CT5">
        <v>1.2</v>
      </c>
      <c r="CU5">
        <v>0.9</v>
      </c>
      <c r="CV5">
        <v>-2.1</v>
      </c>
      <c r="CW5">
        <v>-3.3</v>
      </c>
      <c r="CX5">
        <v>-3.9</v>
      </c>
      <c r="CY5">
        <v>-3.5</v>
      </c>
      <c r="CZ5">
        <v>1.9</v>
      </c>
      <c r="DA5">
        <v>3.9</v>
      </c>
      <c r="DB5">
        <v>4.5999999999999996</v>
      </c>
      <c r="DC5">
        <v>4.7</v>
      </c>
    </row>
    <row r="6" spans="1:107" x14ac:dyDescent="0.2">
      <c r="A6" s="11"/>
      <c r="B6" t="s">
        <v>10</v>
      </c>
      <c r="C6">
        <v>2.5</v>
      </c>
      <c r="D6">
        <v>2.6</v>
      </c>
      <c r="E6">
        <v>3.3</v>
      </c>
      <c r="F6">
        <v>3.2</v>
      </c>
      <c r="G6">
        <v>5.5</v>
      </c>
      <c r="H6">
        <v>6.5</v>
      </c>
      <c r="I6">
        <v>5.6</v>
      </c>
      <c r="J6">
        <v>3</v>
      </c>
      <c r="K6">
        <v>1.1000000000000001</v>
      </c>
      <c r="L6">
        <v>-0.6</v>
      </c>
      <c r="M6">
        <v>-1.1000000000000001</v>
      </c>
      <c r="N6">
        <v>-0.7</v>
      </c>
      <c r="O6">
        <v>-0.8</v>
      </c>
      <c r="P6">
        <v>-0.7</v>
      </c>
      <c r="Q6">
        <v>-0.7</v>
      </c>
      <c r="R6">
        <v>0.4</v>
      </c>
      <c r="S6">
        <v>1.3</v>
      </c>
      <c r="T6">
        <v>2.5</v>
      </c>
      <c r="U6">
        <v>3.8</v>
      </c>
      <c r="V6">
        <v>4</v>
      </c>
      <c r="W6">
        <v>4.3</v>
      </c>
      <c r="X6">
        <v>4</v>
      </c>
      <c r="Y6">
        <v>2.2999999999999998</v>
      </c>
      <c r="Z6">
        <v>0.8</v>
      </c>
      <c r="AA6">
        <v>-0.1</v>
      </c>
      <c r="AB6">
        <v>-0.7</v>
      </c>
      <c r="AC6">
        <v>0.4</v>
      </c>
      <c r="AD6">
        <v>1.3</v>
      </c>
      <c r="AE6">
        <v>1.3</v>
      </c>
      <c r="AF6">
        <v>0.6</v>
      </c>
      <c r="AG6">
        <v>-0.3</v>
      </c>
      <c r="AH6">
        <v>-0.5</v>
      </c>
      <c r="AI6">
        <v>-0.3</v>
      </c>
      <c r="AJ6">
        <v>1</v>
      </c>
      <c r="AK6">
        <v>2.4</v>
      </c>
      <c r="AL6">
        <v>3.9</v>
      </c>
      <c r="AM6">
        <v>5</v>
      </c>
      <c r="AN6">
        <v>5.4</v>
      </c>
      <c r="AO6">
        <v>5.3</v>
      </c>
      <c r="AP6">
        <v>4.4000000000000004</v>
      </c>
      <c r="AQ6">
        <v>4.3</v>
      </c>
      <c r="AR6">
        <v>4.5999999999999996</v>
      </c>
      <c r="AS6">
        <v>4.8</v>
      </c>
      <c r="AT6">
        <v>5.3</v>
      </c>
      <c r="AU6">
        <v>5.6</v>
      </c>
      <c r="AV6">
        <v>5.7</v>
      </c>
      <c r="AW6">
        <v>5.9</v>
      </c>
      <c r="AX6">
        <v>6.4</v>
      </c>
      <c r="AY6">
        <v>6.6</v>
      </c>
      <c r="AZ6">
        <v>6.8</v>
      </c>
      <c r="BA6">
        <v>7.4</v>
      </c>
      <c r="BB6">
        <v>6.5</v>
      </c>
      <c r="BC6">
        <v>5.2</v>
      </c>
      <c r="BD6">
        <v>4.5</v>
      </c>
      <c r="BE6">
        <v>3.6</v>
      </c>
      <c r="BF6">
        <v>4.5</v>
      </c>
      <c r="BG6">
        <v>5.7</v>
      </c>
      <c r="BH6">
        <v>6.1</v>
      </c>
      <c r="BI6">
        <v>6.3</v>
      </c>
      <c r="BJ6">
        <v>6.2</v>
      </c>
      <c r="BK6">
        <v>6</v>
      </c>
      <c r="BL6">
        <v>6.3</v>
      </c>
      <c r="BM6">
        <v>5.9</v>
      </c>
      <c r="BN6">
        <v>4.8</v>
      </c>
      <c r="BO6">
        <v>4</v>
      </c>
      <c r="BP6">
        <v>2.9</v>
      </c>
      <c r="BQ6">
        <v>2.9</v>
      </c>
      <c r="BR6">
        <v>3.5</v>
      </c>
      <c r="BS6">
        <v>3.7</v>
      </c>
      <c r="BT6">
        <v>4.2</v>
      </c>
      <c r="BU6">
        <v>4.0999999999999996</v>
      </c>
      <c r="BV6">
        <v>3.5</v>
      </c>
      <c r="BW6">
        <v>3.4</v>
      </c>
      <c r="BX6">
        <v>2.8</v>
      </c>
      <c r="BY6">
        <v>2.2000000000000002</v>
      </c>
      <c r="BZ6">
        <v>2.2999999999999998</v>
      </c>
      <c r="CA6">
        <v>1.2</v>
      </c>
      <c r="CB6">
        <v>0.3</v>
      </c>
      <c r="CC6">
        <v>-1</v>
      </c>
      <c r="CD6">
        <v>-3.2</v>
      </c>
      <c r="CE6">
        <v>-4.4000000000000004</v>
      </c>
      <c r="CF6">
        <v>-5</v>
      </c>
      <c r="CG6">
        <v>-4.8</v>
      </c>
      <c r="CH6">
        <v>-3.8</v>
      </c>
      <c r="CI6">
        <v>-2.6</v>
      </c>
      <c r="CJ6">
        <v>-1.1000000000000001</v>
      </c>
      <c r="CK6">
        <v>0.4</v>
      </c>
      <c r="CL6">
        <v>2</v>
      </c>
      <c r="CM6">
        <v>3</v>
      </c>
      <c r="CN6">
        <v>3.1</v>
      </c>
      <c r="CO6">
        <v>2.8</v>
      </c>
      <c r="CP6">
        <v>2.4</v>
      </c>
      <c r="CQ6">
        <v>2.1</v>
      </c>
      <c r="CR6">
        <v>2.2000000000000002</v>
      </c>
      <c r="CS6">
        <v>2.4</v>
      </c>
      <c r="CT6">
        <v>2.6</v>
      </c>
      <c r="CU6">
        <v>1.9</v>
      </c>
      <c r="CV6">
        <v>-1.8</v>
      </c>
      <c r="CW6">
        <v>-4</v>
      </c>
      <c r="CX6">
        <v>-5.4</v>
      </c>
      <c r="CY6">
        <v>-5.7</v>
      </c>
      <c r="CZ6">
        <v>-0.5</v>
      </c>
      <c r="DA6">
        <v>2.1</v>
      </c>
      <c r="DB6">
        <v>3.6</v>
      </c>
      <c r="DC6">
        <v>4.5999999999999996</v>
      </c>
    </row>
    <row r="7" spans="1:107" x14ac:dyDescent="0.2">
      <c r="A7" s="11"/>
      <c r="B7" t="s">
        <v>11</v>
      </c>
      <c r="C7">
        <v>-0.2</v>
      </c>
      <c r="D7">
        <v>-0.7</v>
      </c>
      <c r="E7">
        <v>-0.8</v>
      </c>
      <c r="F7">
        <v>-1.8</v>
      </c>
      <c r="G7">
        <v>-0.7</v>
      </c>
      <c r="H7">
        <v>-0.9</v>
      </c>
      <c r="I7">
        <v>-3.1</v>
      </c>
      <c r="J7">
        <v>1.2</v>
      </c>
      <c r="K7">
        <v>1.2</v>
      </c>
      <c r="L7">
        <v>2</v>
      </c>
      <c r="M7">
        <v>5</v>
      </c>
      <c r="N7">
        <v>3.2</v>
      </c>
      <c r="O7">
        <v>3.1</v>
      </c>
      <c r="P7">
        <v>2.8</v>
      </c>
      <c r="Q7">
        <v>1.7</v>
      </c>
      <c r="R7">
        <v>1.7</v>
      </c>
      <c r="S7">
        <v>2.4</v>
      </c>
      <c r="T7">
        <v>2.5</v>
      </c>
      <c r="U7">
        <v>1.6</v>
      </c>
      <c r="V7">
        <v>-0.2</v>
      </c>
      <c r="W7">
        <v>-0.7</v>
      </c>
      <c r="X7">
        <v>-0.5</v>
      </c>
      <c r="Y7">
        <v>1</v>
      </c>
      <c r="Z7">
        <v>2.6</v>
      </c>
      <c r="AA7">
        <v>3.4</v>
      </c>
      <c r="AB7">
        <v>3.9</v>
      </c>
      <c r="AC7">
        <v>4</v>
      </c>
      <c r="AD7">
        <v>3.8</v>
      </c>
      <c r="AE7">
        <v>2.6</v>
      </c>
      <c r="AF7">
        <v>1.6</v>
      </c>
      <c r="AG7">
        <v>1.1000000000000001</v>
      </c>
      <c r="AH7">
        <v>1.6</v>
      </c>
      <c r="AI7">
        <v>2.7</v>
      </c>
      <c r="AJ7">
        <v>4.2</v>
      </c>
      <c r="AK7">
        <v>4.8</v>
      </c>
      <c r="AL7">
        <v>3.9</v>
      </c>
      <c r="AM7">
        <v>3.9</v>
      </c>
      <c r="AN7">
        <v>2.4</v>
      </c>
      <c r="AO7">
        <v>1.8</v>
      </c>
      <c r="AP7">
        <v>2</v>
      </c>
      <c r="AQ7">
        <v>1.8</v>
      </c>
      <c r="AR7">
        <v>2.2999999999999998</v>
      </c>
      <c r="AS7">
        <v>2.5</v>
      </c>
      <c r="AT7">
        <v>3.6</v>
      </c>
      <c r="AU7">
        <v>3.9</v>
      </c>
      <c r="AV7">
        <v>4.9000000000000004</v>
      </c>
      <c r="AW7">
        <v>5.5</v>
      </c>
      <c r="AX7">
        <v>4.0999999999999996</v>
      </c>
      <c r="AY7">
        <v>3.7</v>
      </c>
      <c r="AZ7">
        <v>2.2000000000000002</v>
      </c>
      <c r="BA7">
        <v>2</v>
      </c>
      <c r="BB7">
        <v>2</v>
      </c>
      <c r="BC7">
        <v>2.1</v>
      </c>
      <c r="BD7">
        <v>2.5</v>
      </c>
      <c r="BE7">
        <v>1.6</v>
      </c>
      <c r="BF7">
        <v>2.9</v>
      </c>
      <c r="BG7">
        <v>2.9</v>
      </c>
      <c r="BH7">
        <v>3.6</v>
      </c>
      <c r="BI7">
        <v>4.8</v>
      </c>
      <c r="BJ7">
        <v>3.9</v>
      </c>
      <c r="BK7">
        <v>3.8</v>
      </c>
      <c r="BL7">
        <v>3.4</v>
      </c>
      <c r="BM7">
        <v>2.6</v>
      </c>
      <c r="BN7">
        <v>2.2000000000000002</v>
      </c>
      <c r="BO7">
        <v>2.1</v>
      </c>
      <c r="BP7">
        <v>1.8</v>
      </c>
      <c r="BQ7">
        <v>1.8</v>
      </c>
      <c r="BR7">
        <v>2.2999999999999998</v>
      </c>
      <c r="BS7">
        <v>1.7</v>
      </c>
      <c r="BT7">
        <v>1.5</v>
      </c>
      <c r="BU7">
        <v>1.6</v>
      </c>
      <c r="BV7">
        <v>1.5</v>
      </c>
      <c r="BW7">
        <v>2</v>
      </c>
      <c r="BX7">
        <v>2</v>
      </c>
      <c r="BY7">
        <v>1.7</v>
      </c>
      <c r="BZ7">
        <v>0.8</v>
      </c>
      <c r="CA7">
        <v>0.2</v>
      </c>
      <c r="CB7">
        <v>-0.5</v>
      </c>
      <c r="CC7">
        <v>-1.2</v>
      </c>
      <c r="CD7">
        <v>-1.4</v>
      </c>
      <c r="CE7">
        <v>-1.4</v>
      </c>
      <c r="CF7">
        <v>-0.8</v>
      </c>
      <c r="CG7">
        <v>-0.4</v>
      </c>
      <c r="CH7">
        <v>0.2</v>
      </c>
      <c r="CI7">
        <v>-0.1</v>
      </c>
      <c r="CJ7">
        <v>-0.5</v>
      </c>
      <c r="CK7">
        <v>-0.7</v>
      </c>
      <c r="CL7">
        <v>-0.7</v>
      </c>
      <c r="CM7">
        <v>-0.1</v>
      </c>
      <c r="CN7">
        <v>0.5</v>
      </c>
      <c r="CO7">
        <v>1.1000000000000001</v>
      </c>
      <c r="CP7">
        <v>0.8</v>
      </c>
      <c r="CQ7">
        <v>0.5</v>
      </c>
      <c r="CR7">
        <v>0.1</v>
      </c>
      <c r="CS7">
        <v>-0.6</v>
      </c>
      <c r="CT7">
        <v>-0.5</v>
      </c>
      <c r="CU7">
        <v>-0.6</v>
      </c>
      <c r="CV7">
        <v>-2.7</v>
      </c>
      <c r="CW7">
        <v>-3.7</v>
      </c>
      <c r="CX7">
        <v>-4.5</v>
      </c>
      <c r="CY7">
        <v>-5.3</v>
      </c>
      <c r="CZ7">
        <v>-1.8</v>
      </c>
      <c r="DA7">
        <v>0.4</v>
      </c>
      <c r="DB7">
        <v>2</v>
      </c>
      <c r="DC7">
        <v>3.8</v>
      </c>
    </row>
    <row r="8" spans="1:107" x14ac:dyDescent="0.2">
      <c r="A8" s="11"/>
      <c r="B8" t="s">
        <v>12</v>
      </c>
      <c r="C8">
        <v>-9.1999999999999993</v>
      </c>
      <c r="D8">
        <v>-9.8000000000000007</v>
      </c>
      <c r="E8">
        <v>-4.4000000000000004</v>
      </c>
      <c r="F8">
        <v>1.2</v>
      </c>
      <c r="G8">
        <v>7.4</v>
      </c>
      <c r="H8">
        <v>11.5</v>
      </c>
      <c r="I8">
        <v>11</v>
      </c>
      <c r="J8">
        <v>8.4</v>
      </c>
      <c r="K8">
        <v>6.6</v>
      </c>
      <c r="L8">
        <v>4.4000000000000004</v>
      </c>
      <c r="M8">
        <v>1.9</v>
      </c>
      <c r="N8">
        <v>-0.2</v>
      </c>
      <c r="O8">
        <v>-3</v>
      </c>
      <c r="P8">
        <v>-6.2</v>
      </c>
      <c r="Q8">
        <v>-8.8000000000000007</v>
      </c>
      <c r="R8">
        <v>-8.9</v>
      </c>
      <c r="S8">
        <v>-7</v>
      </c>
      <c r="T8">
        <v>-3.4</v>
      </c>
      <c r="U8">
        <v>1.3</v>
      </c>
      <c r="V8">
        <v>4.8</v>
      </c>
      <c r="W8">
        <v>7.4</v>
      </c>
      <c r="X8">
        <v>6.9</v>
      </c>
      <c r="Y8">
        <v>5.4</v>
      </c>
      <c r="Z8">
        <v>1.3</v>
      </c>
      <c r="AA8">
        <v>-3.1</v>
      </c>
      <c r="AB8">
        <v>-4.5999999999999996</v>
      </c>
      <c r="AC8">
        <v>-5</v>
      </c>
      <c r="AD8">
        <v>-1.4</v>
      </c>
      <c r="AE8">
        <v>1.3</v>
      </c>
      <c r="AF8">
        <v>0.7</v>
      </c>
      <c r="AG8">
        <v>-0.9</v>
      </c>
      <c r="AH8">
        <v>-4</v>
      </c>
      <c r="AI8">
        <v>-4.5</v>
      </c>
      <c r="AJ8">
        <v>0</v>
      </c>
      <c r="AK8">
        <v>5.3</v>
      </c>
      <c r="AL8">
        <v>8.5</v>
      </c>
      <c r="AM8">
        <v>8.6</v>
      </c>
      <c r="AN8">
        <v>6.3</v>
      </c>
      <c r="AO8">
        <v>3</v>
      </c>
      <c r="AP8">
        <v>2</v>
      </c>
      <c r="AQ8">
        <v>3.7</v>
      </c>
      <c r="AR8">
        <v>3.9</v>
      </c>
      <c r="AS8">
        <v>5.0999999999999996</v>
      </c>
      <c r="AT8">
        <v>6.7</v>
      </c>
      <c r="AU8">
        <v>6.3</v>
      </c>
      <c r="AV8">
        <v>8.5</v>
      </c>
      <c r="AW8">
        <v>10.7</v>
      </c>
      <c r="AX8">
        <v>12</v>
      </c>
      <c r="AY8">
        <v>13.1</v>
      </c>
      <c r="AZ8">
        <v>13.4</v>
      </c>
      <c r="BA8">
        <v>14.4</v>
      </c>
      <c r="BB8">
        <v>12.3</v>
      </c>
      <c r="BC8">
        <v>6.9</v>
      </c>
      <c r="BD8">
        <v>1.3</v>
      </c>
      <c r="BE8">
        <v>-4.0999999999999996</v>
      </c>
      <c r="BF8">
        <v>-2.1</v>
      </c>
      <c r="BG8">
        <v>6.2</v>
      </c>
      <c r="BH8">
        <v>14</v>
      </c>
      <c r="BI8">
        <v>19.5</v>
      </c>
      <c r="BJ8">
        <v>17.899999999999999</v>
      </c>
      <c r="BK8">
        <v>13.1</v>
      </c>
      <c r="BL8">
        <v>9.8000000000000007</v>
      </c>
      <c r="BM8">
        <v>7.4</v>
      </c>
      <c r="BN8">
        <v>6.8</v>
      </c>
      <c r="BO8">
        <v>5.6</v>
      </c>
      <c r="BP8">
        <v>3.9</v>
      </c>
      <c r="BQ8">
        <v>2</v>
      </c>
      <c r="BR8">
        <v>0.8</v>
      </c>
      <c r="BS8">
        <v>0.8</v>
      </c>
      <c r="BT8">
        <v>2.6</v>
      </c>
      <c r="BU8">
        <v>4.9000000000000004</v>
      </c>
      <c r="BV8">
        <v>5.8</v>
      </c>
      <c r="BW8">
        <v>6.1</v>
      </c>
      <c r="BX8">
        <v>2.2999999999999998</v>
      </c>
      <c r="BY8">
        <v>-1.5</v>
      </c>
      <c r="BZ8">
        <v>-4.2</v>
      </c>
      <c r="CA8">
        <v>-7.4</v>
      </c>
      <c r="CB8">
        <v>-8.8000000000000007</v>
      </c>
      <c r="CC8">
        <v>-10.7</v>
      </c>
      <c r="CD8">
        <v>-13.9</v>
      </c>
      <c r="CE8">
        <v>-16.3</v>
      </c>
      <c r="CF8">
        <v>-16</v>
      </c>
      <c r="CG8">
        <v>-15.1</v>
      </c>
      <c r="CH8">
        <v>-12.1</v>
      </c>
      <c r="CI8">
        <v>-8.6999999999999993</v>
      </c>
      <c r="CJ8">
        <v>-7.9</v>
      </c>
      <c r="CK8">
        <v>-5.4</v>
      </c>
      <c r="CL8">
        <v>-2.6</v>
      </c>
      <c r="CM8">
        <v>-0.5</v>
      </c>
      <c r="CN8">
        <v>2.5</v>
      </c>
      <c r="CO8">
        <v>5.2</v>
      </c>
      <c r="CP8">
        <v>5.2</v>
      </c>
      <c r="CQ8">
        <v>5.0999999999999996</v>
      </c>
      <c r="CR8">
        <v>5.9</v>
      </c>
      <c r="CS8">
        <v>4.8</v>
      </c>
      <c r="CT8">
        <v>4</v>
      </c>
      <c r="CU8">
        <v>5.0999999999999996</v>
      </c>
      <c r="CV8">
        <v>-0.3</v>
      </c>
      <c r="CW8">
        <v>-3.5</v>
      </c>
      <c r="CX8">
        <v>-0.5</v>
      </c>
      <c r="CY8">
        <v>2.2000000000000002</v>
      </c>
      <c r="CZ8">
        <v>13</v>
      </c>
      <c r="DA8">
        <v>20.2</v>
      </c>
      <c r="DB8">
        <v>17.2</v>
      </c>
      <c r="DC8">
        <v>10.1</v>
      </c>
    </row>
    <row r="9" spans="1:107" x14ac:dyDescent="0.2">
      <c r="A9" s="11"/>
      <c r="B9" t="s">
        <v>13</v>
      </c>
      <c r="C9">
        <v>11.2</v>
      </c>
      <c r="D9">
        <v>7</v>
      </c>
      <c r="E9">
        <v>0.6</v>
      </c>
      <c r="F9">
        <v>-0.4</v>
      </c>
      <c r="G9">
        <v>-1.6</v>
      </c>
      <c r="H9">
        <v>1</v>
      </c>
      <c r="I9">
        <v>6.6</v>
      </c>
      <c r="J9">
        <v>11</v>
      </c>
      <c r="K9">
        <v>13.6</v>
      </c>
      <c r="L9">
        <v>10.9</v>
      </c>
      <c r="M9">
        <v>6.1</v>
      </c>
      <c r="N9">
        <v>4.9000000000000004</v>
      </c>
      <c r="O9">
        <v>2.6</v>
      </c>
      <c r="P9">
        <v>1</v>
      </c>
      <c r="Q9">
        <v>2</v>
      </c>
      <c r="R9">
        <v>5.7</v>
      </c>
      <c r="S9">
        <v>10.4</v>
      </c>
      <c r="T9">
        <v>13.7</v>
      </c>
      <c r="U9">
        <v>17.8</v>
      </c>
      <c r="V9">
        <v>12.9</v>
      </c>
      <c r="W9">
        <v>10.9</v>
      </c>
      <c r="X9">
        <v>11.6</v>
      </c>
      <c r="Y9">
        <v>7.5</v>
      </c>
      <c r="Z9">
        <v>9.1999999999999993</v>
      </c>
      <c r="AA9">
        <v>5.4</v>
      </c>
      <c r="AB9">
        <v>-1</v>
      </c>
      <c r="AC9">
        <v>3.6</v>
      </c>
      <c r="AD9">
        <v>6.5</v>
      </c>
      <c r="AE9">
        <v>10.9</v>
      </c>
      <c r="AF9">
        <v>20.8</v>
      </c>
      <c r="AG9">
        <v>15</v>
      </c>
      <c r="AH9">
        <v>11</v>
      </c>
      <c r="AI9">
        <v>12</v>
      </c>
      <c r="AJ9">
        <v>9.1</v>
      </c>
      <c r="AK9">
        <v>12.4</v>
      </c>
      <c r="AL9">
        <v>14.5</v>
      </c>
      <c r="AM9">
        <v>12.6</v>
      </c>
      <c r="AN9">
        <v>12.1</v>
      </c>
      <c r="AO9">
        <v>11.4</v>
      </c>
      <c r="AP9">
        <v>9.6</v>
      </c>
      <c r="AQ9">
        <v>9.3000000000000007</v>
      </c>
      <c r="AR9">
        <v>6</v>
      </c>
      <c r="AS9">
        <v>5.3</v>
      </c>
      <c r="AT9">
        <v>4.8</v>
      </c>
      <c r="AU9">
        <v>4.2</v>
      </c>
      <c r="AV9">
        <v>7.7</v>
      </c>
      <c r="AW9">
        <v>5.9</v>
      </c>
      <c r="AX9">
        <v>6.2</v>
      </c>
      <c r="AY9">
        <v>4.4000000000000004</v>
      </c>
      <c r="AZ9">
        <v>2.9</v>
      </c>
      <c r="BA9">
        <v>3.5</v>
      </c>
      <c r="BB9">
        <v>0.4</v>
      </c>
      <c r="BC9">
        <v>-2.4</v>
      </c>
      <c r="BD9">
        <v>-6.4</v>
      </c>
      <c r="BE9">
        <v>-9.6999999999999993</v>
      </c>
      <c r="BF9">
        <v>-9.1999999999999993</v>
      </c>
      <c r="BG9">
        <v>-3.2</v>
      </c>
      <c r="BH9">
        <v>1.2</v>
      </c>
      <c r="BI9">
        <v>7.2</v>
      </c>
      <c r="BJ9">
        <v>11.7</v>
      </c>
      <c r="BK9">
        <v>9.1999999999999993</v>
      </c>
      <c r="BL9">
        <v>9</v>
      </c>
      <c r="BM9">
        <v>7.1</v>
      </c>
      <c r="BN9">
        <v>4.8</v>
      </c>
      <c r="BO9">
        <v>5.0999999999999996</v>
      </c>
      <c r="BP9">
        <v>3.1</v>
      </c>
      <c r="BQ9">
        <v>0.9</v>
      </c>
      <c r="BR9">
        <v>0.7</v>
      </c>
      <c r="BS9">
        <v>-1.6</v>
      </c>
      <c r="BT9">
        <v>0.2</v>
      </c>
      <c r="BU9">
        <v>1.8</v>
      </c>
      <c r="BV9">
        <v>1.8</v>
      </c>
      <c r="BW9">
        <v>3.5</v>
      </c>
      <c r="BX9">
        <v>1.8</v>
      </c>
      <c r="BY9">
        <v>2.2000000000000002</v>
      </c>
      <c r="BZ9">
        <v>-1.6</v>
      </c>
      <c r="CA9">
        <v>-1.2</v>
      </c>
      <c r="CB9">
        <v>1.3</v>
      </c>
      <c r="CC9">
        <v>0.8</v>
      </c>
      <c r="CD9">
        <v>6.8</v>
      </c>
      <c r="CE9">
        <v>8.6</v>
      </c>
      <c r="CF9">
        <v>6.9</v>
      </c>
      <c r="CG9">
        <v>6</v>
      </c>
      <c r="CH9">
        <v>0.9</v>
      </c>
      <c r="CI9">
        <v>-1.3</v>
      </c>
      <c r="CJ9">
        <v>-1.5</v>
      </c>
      <c r="CK9">
        <v>0.7</v>
      </c>
      <c r="CL9">
        <v>4.9000000000000004</v>
      </c>
      <c r="CM9">
        <v>5.7</v>
      </c>
      <c r="CN9">
        <v>4.5</v>
      </c>
      <c r="CO9">
        <v>3.2</v>
      </c>
      <c r="CP9">
        <v>4.0999999999999996</v>
      </c>
      <c r="CQ9">
        <v>2.2999999999999998</v>
      </c>
      <c r="CR9">
        <v>3.1</v>
      </c>
      <c r="CS9">
        <v>1.5</v>
      </c>
      <c r="CT9">
        <v>-2.6</v>
      </c>
      <c r="CU9">
        <v>-2.7</v>
      </c>
      <c r="CV9">
        <v>-2.7</v>
      </c>
      <c r="CW9">
        <v>-2</v>
      </c>
      <c r="CX9">
        <v>-1.8</v>
      </c>
      <c r="CY9">
        <v>-1</v>
      </c>
      <c r="CZ9">
        <v>2.5</v>
      </c>
      <c r="DA9">
        <v>3.8</v>
      </c>
      <c r="DB9">
        <v>5.8</v>
      </c>
      <c r="DC9">
        <v>7.4</v>
      </c>
    </row>
    <row r="10" spans="1:107" x14ac:dyDescent="0.2">
      <c r="A10" s="11"/>
      <c r="B10" t="s">
        <v>14</v>
      </c>
      <c r="C10">
        <v>-1.9</v>
      </c>
      <c r="D10">
        <v>-7.1</v>
      </c>
      <c r="E10">
        <v>-2.8</v>
      </c>
      <c r="F10">
        <v>5.6</v>
      </c>
      <c r="G10">
        <v>15.8</v>
      </c>
      <c r="H10">
        <v>24.2</v>
      </c>
      <c r="I10">
        <v>24.1</v>
      </c>
      <c r="J10">
        <v>14.6</v>
      </c>
      <c r="K10">
        <v>10.6</v>
      </c>
      <c r="L10">
        <v>4.5</v>
      </c>
      <c r="M10">
        <v>0</v>
      </c>
      <c r="N10">
        <v>-0.1</v>
      </c>
      <c r="O10">
        <v>-5.8</v>
      </c>
      <c r="P10">
        <v>-8.9</v>
      </c>
      <c r="Q10">
        <v>-13.4</v>
      </c>
      <c r="R10">
        <v>-15.1</v>
      </c>
      <c r="S10">
        <v>-10.6</v>
      </c>
      <c r="T10">
        <v>-5.4</v>
      </c>
      <c r="U10">
        <v>4.5999999999999996</v>
      </c>
      <c r="V10">
        <v>10.8</v>
      </c>
      <c r="W10">
        <v>15.4</v>
      </c>
      <c r="X10">
        <v>16.7</v>
      </c>
      <c r="Y10">
        <v>10.3</v>
      </c>
      <c r="Z10">
        <v>3.3</v>
      </c>
      <c r="AA10">
        <v>-6.4</v>
      </c>
      <c r="AB10">
        <v>-13.1</v>
      </c>
      <c r="AC10">
        <v>-14.1</v>
      </c>
      <c r="AD10">
        <v>-13.3</v>
      </c>
      <c r="AE10">
        <v>-10</v>
      </c>
      <c r="AF10">
        <v>-6.7</v>
      </c>
      <c r="AG10">
        <v>-5.4</v>
      </c>
      <c r="AH10">
        <v>-0.5</v>
      </c>
      <c r="AI10">
        <v>3</v>
      </c>
      <c r="AJ10">
        <v>7.1</v>
      </c>
      <c r="AK10">
        <v>11.6</v>
      </c>
      <c r="AL10">
        <v>10.4</v>
      </c>
      <c r="AM10">
        <v>10</v>
      </c>
      <c r="AN10">
        <v>9.1</v>
      </c>
      <c r="AO10">
        <v>7.8</v>
      </c>
      <c r="AP10">
        <v>7.5</v>
      </c>
      <c r="AQ10">
        <v>8.9</v>
      </c>
      <c r="AR10">
        <v>10.1</v>
      </c>
      <c r="AS10">
        <v>13.4</v>
      </c>
      <c r="AT10">
        <v>17.8</v>
      </c>
      <c r="AU10">
        <v>18.8</v>
      </c>
      <c r="AV10">
        <v>19.8</v>
      </c>
      <c r="AW10">
        <v>19.600000000000001</v>
      </c>
      <c r="AX10">
        <v>19.600000000000001</v>
      </c>
      <c r="AY10">
        <v>18.5</v>
      </c>
      <c r="AZ10">
        <v>20.100000000000001</v>
      </c>
      <c r="BA10">
        <v>20.6</v>
      </c>
      <c r="BB10">
        <v>17</v>
      </c>
      <c r="BC10">
        <v>9.8000000000000007</v>
      </c>
      <c r="BD10">
        <v>0.9</v>
      </c>
      <c r="BE10">
        <v>-7.4</v>
      </c>
      <c r="BF10">
        <v>-7.6</v>
      </c>
      <c r="BG10">
        <v>2.9</v>
      </c>
      <c r="BH10">
        <v>14.7</v>
      </c>
      <c r="BI10">
        <v>28.8</v>
      </c>
      <c r="BJ10">
        <v>33.6</v>
      </c>
      <c r="BK10">
        <v>26.7</v>
      </c>
      <c r="BL10">
        <v>21.3</v>
      </c>
      <c r="BM10">
        <v>13.6</v>
      </c>
      <c r="BN10">
        <v>9.4</v>
      </c>
      <c r="BO10">
        <v>8.1999999999999993</v>
      </c>
      <c r="BP10">
        <v>5.4</v>
      </c>
      <c r="BQ10">
        <v>2.4</v>
      </c>
      <c r="BR10">
        <v>1.1000000000000001</v>
      </c>
      <c r="BS10">
        <v>1.3</v>
      </c>
      <c r="BT10">
        <v>2.2999999999999998</v>
      </c>
      <c r="BU10">
        <v>6.6</v>
      </c>
      <c r="BV10">
        <v>6.7</v>
      </c>
      <c r="BW10">
        <v>5</v>
      </c>
      <c r="BX10">
        <v>2.2000000000000002</v>
      </c>
      <c r="BY10">
        <v>-0.3</v>
      </c>
      <c r="BZ10">
        <v>-2.2999999999999998</v>
      </c>
      <c r="CA10">
        <v>-3.5</v>
      </c>
      <c r="CB10">
        <v>-5.2</v>
      </c>
      <c r="CC10">
        <v>-10.5</v>
      </c>
      <c r="CD10">
        <v>-14.2</v>
      </c>
      <c r="CE10">
        <v>-18.100000000000001</v>
      </c>
      <c r="CF10">
        <v>-18.2</v>
      </c>
      <c r="CG10">
        <v>-15.1</v>
      </c>
      <c r="CH10">
        <v>-10.3</v>
      </c>
      <c r="CI10">
        <v>-2.2999999999999998</v>
      </c>
      <c r="CJ10">
        <v>0.2</v>
      </c>
      <c r="CK10">
        <v>4.0999999999999996</v>
      </c>
      <c r="CL10">
        <v>6.7</v>
      </c>
      <c r="CM10">
        <v>5.8</v>
      </c>
      <c r="CN10">
        <v>7.5</v>
      </c>
      <c r="CO10">
        <v>9.1</v>
      </c>
      <c r="CP10">
        <v>7.7</v>
      </c>
      <c r="CQ10">
        <v>5.2</v>
      </c>
      <c r="CR10">
        <v>5</v>
      </c>
      <c r="CS10">
        <v>2.2999999999999998</v>
      </c>
      <c r="CT10">
        <v>1.3</v>
      </c>
      <c r="CU10">
        <v>3.4</v>
      </c>
      <c r="CV10">
        <v>-1.3</v>
      </c>
      <c r="CW10">
        <v>-8.8000000000000007</v>
      </c>
      <c r="CX10">
        <v>-9.8000000000000007</v>
      </c>
      <c r="CY10">
        <v>-9.1999999999999993</v>
      </c>
      <c r="CZ10">
        <v>-1.8</v>
      </c>
      <c r="DA10">
        <v>10.3</v>
      </c>
      <c r="DB10">
        <v>12.4</v>
      </c>
      <c r="DC10">
        <v>7</v>
      </c>
    </row>
    <row r="11" spans="1:107" x14ac:dyDescent="0.2">
      <c r="A11" s="11" t="s">
        <v>120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</row>
    <row r="12" spans="1:107" x14ac:dyDescent="0.2">
      <c r="C12" t="s">
        <v>144</v>
      </c>
      <c r="D12" t="s">
        <v>145</v>
      </c>
      <c r="E12" s="8" t="s">
        <v>146</v>
      </c>
    </row>
    <row r="13" spans="1:107" x14ac:dyDescent="0.2">
      <c r="B13" s="8" t="s">
        <v>9</v>
      </c>
      <c r="C13" s="12">
        <f>(1+CD5/100)*(1+CH5/100) - 1</f>
        <v>-6.6845000000000043E-2</v>
      </c>
      <c r="D13" s="12">
        <f>(1+CD5/100)*(1+CH5/100)*(1+CL5/100) - 1</f>
        <v>-5.4713985000000132E-2</v>
      </c>
      <c r="E13" s="12">
        <f>(1+BZ5/100)*(1+CD5/100)*(1+CH5/100)*(1+CL5/100) - 1</f>
        <v>-4.9987554925000288E-2</v>
      </c>
    </row>
    <row r="14" spans="1:107" x14ac:dyDescent="0.2">
      <c r="B14" s="8" t="s">
        <v>10</v>
      </c>
      <c r="C14" s="12">
        <f t="shared" ref="C14:C18" si="0">(1+CD6/100)*(1+CH6/100) - 1</f>
        <v>-6.8784000000000067E-2</v>
      </c>
      <c r="D14" s="12">
        <f t="shared" ref="D14:D18" si="1">(1+CD6/100)*(1+CH6/100)*(1+CL6/100) - 1</f>
        <v>-5.015968000000004E-2</v>
      </c>
      <c r="E14" s="12">
        <f t="shared" ref="E14:E18" si="2">(1+BZ6/100)*(1+CD6/100)*(1+CH6/100)*(1+CL6/100) - 1</f>
        <v>-2.8313352640000122E-2</v>
      </c>
    </row>
    <row r="15" spans="1:107" x14ac:dyDescent="0.2">
      <c r="B15" s="8" t="s">
        <v>11</v>
      </c>
      <c r="C15" s="12">
        <f t="shared" si="0"/>
        <v>-1.2028000000000039E-2</v>
      </c>
      <c r="D15" s="12">
        <f t="shared" si="1"/>
        <v>-1.8943804000000064E-2</v>
      </c>
      <c r="E15" s="12">
        <f t="shared" si="2"/>
        <v>-1.1095354432000049E-2</v>
      </c>
    </row>
    <row r="16" spans="1:107" x14ac:dyDescent="0.2">
      <c r="B16" s="8" t="s">
        <v>12</v>
      </c>
      <c r="C16" s="12">
        <f t="shared" si="0"/>
        <v>-0.24318099999999998</v>
      </c>
      <c r="D16" s="12">
        <f t="shared" si="1"/>
        <v>-0.26285829400000005</v>
      </c>
      <c r="E16" s="12">
        <f t="shared" si="2"/>
        <v>-0.2938182456520001</v>
      </c>
    </row>
    <row r="17" spans="1:107" x14ac:dyDescent="0.2">
      <c r="B17" s="8" t="s">
        <v>13</v>
      </c>
      <c r="C17" s="12">
        <f t="shared" si="0"/>
        <v>7.7612000000000014E-2</v>
      </c>
      <c r="D17" s="12">
        <f t="shared" si="1"/>
        <v>0.13041498799999984</v>
      </c>
      <c r="E17" s="12">
        <f t="shared" si="2"/>
        <v>0.11232834819199988</v>
      </c>
    </row>
    <row r="18" spans="1:107" x14ac:dyDescent="0.2">
      <c r="B18" s="8" t="s">
        <v>14</v>
      </c>
      <c r="C18" s="12">
        <f t="shared" si="0"/>
        <v>-0.23037399999999997</v>
      </c>
      <c r="D18" s="12">
        <f t="shared" si="1"/>
        <v>-0.17880905800000002</v>
      </c>
      <c r="E18" s="12">
        <f t="shared" si="2"/>
        <v>-0.19769644966600008</v>
      </c>
    </row>
    <row r="21" spans="1:107" x14ac:dyDescent="0.2">
      <c r="A21" s="11" t="s">
        <v>125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</row>
    <row r="22" spans="1:107" x14ac:dyDescent="0.2">
      <c r="A22" s="11" t="s">
        <v>147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</row>
    <row r="23" spans="1:107" x14ac:dyDescent="0.2">
      <c r="A23" s="11"/>
      <c r="B23" s="11" t="s">
        <v>4</v>
      </c>
      <c r="C23" s="11" t="s">
        <v>3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</row>
    <row r="24" spans="1:107" x14ac:dyDescent="0.2">
      <c r="A24" s="11"/>
      <c r="B24" s="11"/>
      <c r="C24" s="8" t="s">
        <v>15</v>
      </c>
      <c r="D24" s="8" t="s">
        <v>16</v>
      </c>
      <c r="E24" s="8" t="s">
        <v>17</v>
      </c>
      <c r="F24" s="8" t="s">
        <v>18</v>
      </c>
      <c r="G24" s="8" t="s">
        <v>19</v>
      </c>
      <c r="H24" s="8" t="s">
        <v>20</v>
      </c>
      <c r="I24" s="8" t="s">
        <v>21</v>
      </c>
      <c r="J24" s="8" t="s">
        <v>22</v>
      </c>
      <c r="K24" s="8" t="s">
        <v>23</v>
      </c>
      <c r="L24" s="8" t="s">
        <v>24</v>
      </c>
      <c r="M24" s="8" t="s">
        <v>25</v>
      </c>
      <c r="N24" s="8" t="s">
        <v>26</v>
      </c>
      <c r="O24" s="8" t="s">
        <v>27</v>
      </c>
      <c r="P24" s="8" t="s">
        <v>28</v>
      </c>
      <c r="Q24" s="8" t="s">
        <v>29</v>
      </c>
      <c r="R24" s="8" t="s">
        <v>30</v>
      </c>
      <c r="S24" s="8" t="s">
        <v>31</v>
      </c>
      <c r="T24" s="8" t="s">
        <v>32</v>
      </c>
      <c r="U24" s="8" t="s">
        <v>33</v>
      </c>
      <c r="V24" s="8" t="s">
        <v>34</v>
      </c>
      <c r="W24" s="8" t="s">
        <v>35</v>
      </c>
      <c r="X24" s="8" t="s">
        <v>36</v>
      </c>
      <c r="Y24" s="8" t="s">
        <v>37</v>
      </c>
      <c r="Z24" s="8" t="s">
        <v>38</v>
      </c>
      <c r="AA24" s="8" t="s">
        <v>39</v>
      </c>
      <c r="AB24" s="8" t="s">
        <v>40</v>
      </c>
      <c r="AC24" s="8" t="s">
        <v>41</v>
      </c>
      <c r="AD24" s="8" t="s">
        <v>42</v>
      </c>
      <c r="AE24" s="8" t="s">
        <v>43</v>
      </c>
      <c r="AF24" s="8" t="s">
        <v>44</v>
      </c>
      <c r="AG24" s="8" t="s">
        <v>45</v>
      </c>
      <c r="AH24" s="8" t="s">
        <v>46</v>
      </c>
      <c r="AI24" s="8" t="s">
        <v>47</v>
      </c>
      <c r="AJ24" s="8" t="s">
        <v>48</v>
      </c>
      <c r="AK24" s="8" t="s">
        <v>49</v>
      </c>
      <c r="AL24" s="8" t="s">
        <v>50</v>
      </c>
      <c r="AM24" s="8" t="s">
        <v>51</v>
      </c>
      <c r="AN24" s="8" t="s">
        <v>52</v>
      </c>
      <c r="AO24" s="8" t="s">
        <v>53</v>
      </c>
      <c r="AP24" s="8" t="s">
        <v>54</v>
      </c>
      <c r="AQ24" s="8" t="s">
        <v>55</v>
      </c>
      <c r="AR24" s="8" t="s">
        <v>56</v>
      </c>
      <c r="AS24" s="8" t="s">
        <v>57</v>
      </c>
      <c r="AT24" s="8" t="s">
        <v>58</v>
      </c>
      <c r="AU24" s="8" t="s">
        <v>59</v>
      </c>
      <c r="AV24" s="8" t="s">
        <v>60</v>
      </c>
      <c r="AW24" s="8" t="s">
        <v>61</v>
      </c>
      <c r="AX24" s="8" t="s">
        <v>62</v>
      </c>
      <c r="AY24" s="8" t="s">
        <v>63</v>
      </c>
      <c r="AZ24" s="8" t="s">
        <v>64</v>
      </c>
      <c r="BA24" s="8" t="s">
        <v>65</v>
      </c>
      <c r="BB24" s="8" t="s">
        <v>66</v>
      </c>
      <c r="BC24" s="8" t="s">
        <v>67</v>
      </c>
      <c r="BD24" s="8" t="s">
        <v>68</v>
      </c>
      <c r="BE24" s="8" t="s">
        <v>69</v>
      </c>
      <c r="BF24" s="8" t="s">
        <v>70</v>
      </c>
      <c r="BG24" s="8" t="s">
        <v>71</v>
      </c>
      <c r="BH24" s="8" t="s">
        <v>72</v>
      </c>
      <c r="BI24" s="8" t="s">
        <v>73</v>
      </c>
      <c r="BJ24" s="8" t="s">
        <v>74</v>
      </c>
      <c r="BK24" s="8" t="s">
        <v>75</v>
      </c>
      <c r="BL24" s="8" t="s">
        <v>76</v>
      </c>
      <c r="BM24" s="8" t="s">
        <v>77</v>
      </c>
      <c r="BN24" s="8" t="s">
        <v>78</v>
      </c>
      <c r="BO24" s="8" t="s">
        <v>79</v>
      </c>
      <c r="BP24" s="8" t="s">
        <v>80</v>
      </c>
      <c r="BQ24" s="8" t="s">
        <v>81</v>
      </c>
      <c r="BR24" s="8" t="s">
        <v>82</v>
      </c>
      <c r="BS24" s="8" t="s">
        <v>83</v>
      </c>
      <c r="BT24" s="8" t="s">
        <v>84</v>
      </c>
      <c r="BU24" s="8" t="s">
        <v>85</v>
      </c>
      <c r="BV24" s="8" t="s">
        <v>86</v>
      </c>
      <c r="BW24" s="8" t="s">
        <v>87</v>
      </c>
      <c r="BX24" s="8" t="s">
        <v>88</v>
      </c>
      <c r="BY24" s="8" t="s">
        <v>89</v>
      </c>
      <c r="BZ24" s="8" t="s">
        <v>90</v>
      </c>
      <c r="CA24" s="8" t="s">
        <v>91</v>
      </c>
      <c r="CB24" s="8" t="s">
        <v>92</v>
      </c>
      <c r="CC24" s="8" t="s">
        <v>93</v>
      </c>
      <c r="CD24" s="8" t="s">
        <v>94</v>
      </c>
      <c r="CE24" s="8" t="s">
        <v>95</v>
      </c>
      <c r="CF24" s="8" t="s">
        <v>96</v>
      </c>
      <c r="CG24" s="8" t="s">
        <v>97</v>
      </c>
      <c r="CH24" s="8" t="s">
        <v>98</v>
      </c>
      <c r="CI24" s="8" t="s">
        <v>99</v>
      </c>
      <c r="CJ24" s="8" t="s">
        <v>100</v>
      </c>
      <c r="CK24" s="8" t="s">
        <v>101</v>
      </c>
      <c r="CL24" s="8" t="s">
        <v>102</v>
      </c>
      <c r="CM24" s="8" t="s">
        <v>103</v>
      </c>
      <c r="CN24" s="8" t="s">
        <v>104</v>
      </c>
      <c r="CO24" s="8" t="s">
        <v>105</v>
      </c>
      <c r="CP24" s="8" t="s">
        <v>106</v>
      </c>
      <c r="CQ24" s="8" t="s">
        <v>107</v>
      </c>
      <c r="CR24" s="8" t="s">
        <v>108</v>
      </c>
      <c r="CS24" s="8" t="s">
        <v>109</v>
      </c>
      <c r="CT24" s="8" t="s">
        <v>110</v>
      </c>
      <c r="CU24" s="8" t="s">
        <v>111</v>
      </c>
      <c r="CV24" s="8" t="s">
        <v>112</v>
      </c>
      <c r="CW24" s="8" t="s">
        <v>113</v>
      </c>
      <c r="CX24" s="8" t="s">
        <v>114</v>
      </c>
      <c r="CY24" s="8" t="s">
        <v>115</v>
      </c>
      <c r="CZ24" s="8" t="s">
        <v>116</v>
      </c>
      <c r="DA24" s="8" t="s">
        <v>117</v>
      </c>
      <c r="DB24" s="8" t="s">
        <v>118</v>
      </c>
      <c r="DC24" s="8" t="s">
        <v>119</v>
      </c>
    </row>
    <row r="25" spans="1:107" x14ac:dyDescent="0.2">
      <c r="A25" s="11" t="s">
        <v>2</v>
      </c>
      <c r="B25" s="8" t="s">
        <v>9</v>
      </c>
      <c r="C25" s="8" t="s">
        <v>148</v>
      </c>
      <c r="D25" s="8">
        <v>0.9</v>
      </c>
      <c r="E25" s="8">
        <v>3.9</v>
      </c>
      <c r="F25" s="8">
        <v>-1</v>
      </c>
      <c r="G25" s="8">
        <v>1</v>
      </c>
      <c r="H25" s="8">
        <v>0.7</v>
      </c>
      <c r="I25" s="8">
        <v>1.2</v>
      </c>
      <c r="J25" s="8">
        <v>0.8</v>
      </c>
      <c r="K25" s="8">
        <v>-1.9</v>
      </c>
      <c r="L25" s="8">
        <v>1.6</v>
      </c>
      <c r="M25" s="8">
        <v>0.1</v>
      </c>
      <c r="N25" s="8">
        <v>-1.2</v>
      </c>
      <c r="O25" s="8">
        <v>0.3</v>
      </c>
      <c r="P25" s="8">
        <v>0.2</v>
      </c>
      <c r="Q25" s="8">
        <v>0.2</v>
      </c>
      <c r="R25" s="8">
        <v>1.4</v>
      </c>
      <c r="S25" s="8">
        <v>1</v>
      </c>
      <c r="T25" s="8">
        <v>1.4</v>
      </c>
      <c r="U25" s="8">
        <v>1.2</v>
      </c>
      <c r="V25" s="8">
        <v>1.2</v>
      </c>
      <c r="W25" s="8">
        <v>0.4</v>
      </c>
      <c r="X25" s="8">
        <v>-0.5</v>
      </c>
      <c r="Y25" s="8">
        <v>-0.5</v>
      </c>
      <c r="Z25" s="8">
        <v>-0.3</v>
      </c>
      <c r="AA25" s="8">
        <v>2.2999999999999998</v>
      </c>
      <c r="AB25" s="8">
        <v>0.5</v>
      </c>
      <c r="AC25" s="8">
        <v>1.3</v>
      </c>
      <c r="AD25" s="8">
        <v>1</v>
      </c>
      <c r="AE25" s="8">
        <v>-0.4</v>
      </c>
      <c r="AF25" s="8">
        <v>-0.9</v>
      </c>
      <c r="AG25" s="8">
        <v>1</v>
      </c>
      <c r="AH25" s="8">
        <v>1</v>
      </c>
      <c r="AI25" s="8">
        <v>1.4</v>
      </c>
      <c r="AJ25" s="8">
        <v>2.7</v>
      </c>
      <c r="AK25" s="8">
        <v>1.3</v>
      </c>
      <c r="AL25" s="8">
        <v>0.8</v>
      </c>
      <c r="AM25" s="8">
        <v>0.7</v>
      </c>
      <c r="AN25" s="8">
        <v>1.4</v>
      </c>
      <c r="AO25" s="8">
        <v>-0.7</v>
      </c>
      <c r="AP25" s="8">
        <v>1.2</v>
      </c>
      <c r="AQ25" s="8">
        <v>1.7</v>
      </c>
      <c r="AR25" s="8">
        <v>0.2</v>
      </c>
      <c r="AS25" s="8">
        <v>1.6</v>
      </c>
      <c r="AT25" s="8">
        <v>1.2</v>
      </c>
      <c r="AU25" s="8">
        <v>2</v>
      </c>
      <c r="AV25" s="8">
        <v>1.6</v>
      </c>
      <c r="AW25" s="8">
        <v>1</v>
      </c>
      <c r="AX25" s="8">
        <v>1.6</v>
      </c>
      <c r="AY25" s="8">
        <v>1.1000000000000001</v>
      </c>
      <c r="AZ25" s="8">
        <v>2.2999999999999998</v>
      </c>
      <c r="BA25" s="8">
        <v>1.5</v>
      </c>
      <c r="BB25" s="8">
        <v>-3.8</v>
      </c>
      <c r="BC25" s="8">
        <v>-1.4</v>
      </c>
      <c r="BD25" s="8">
        <v>1.8</v>
      </c>
      <c r="BE25" s="8">
        <v>2.2999999999999998</v>
      </c>
      <c r="BF25" s="8">
        <v>2.5</v>
      </c>
      <c r="BG25" s="8">
        <v>2.2999999999999998</v>
      </c>
      <c r="BH25" s="8">
        <v>1</v>
      </c>
      <c r="BI25" s="8">
        <v>1</v>
      </c>
      <c r="BJ25" s="8">
        <v>1.4</v>
      </c>
      <c r="BK25" s="8">
        <v>1.4</v>
      </c>
      <c r="BL25" s="8">
        <v>1</v>
      </c>
      <c r="BM25" s="8">
        <v>-0.2</v>
      </c>
      <c r="BN25" s="8">
        <v>0.8</v>
      </c>
      <c r="BO25" s="8">
        <v>-1.3</v>
      </c>
      <c r="BP25" s="8">
        <v>1.7</v>
      </c>
      <c r="BQ25" s="8">
        <v>1.7</v>
      </c>
      <c r="BR25" s="8">
        <v>0</v>
      </c>
      <c r="BS25" s="8">
        <v>0.4</v>
      </c>
      <c r="BT25" s="8">
        <v>1.7</v>
      </c>
      <c r="BU25" s="8">
        <v>0.3</v>
      </c>
      <c r="BV25" s="8">
        <v>0.1</v>
      </c>
      <c r="BW25" s="8">
        <v>0.9</v>
      </c>
      <c r="BX25" s="8">
        <v>-1.5</v>
      </c>
      <c r="BY25" s="8">
        <v>0</v>
      </c>
      <c r="BZ25" s="8">
        <v>0.5</v>
      </c>
      <c r="CA25" s="8">
        <v>-0.7</v>
      </c>
      <c r="CB25" s="8">
        <v>-2.6</v>
      </c>
      <c r="CC25" s="8">
        <v>-1.5</v>
      </c>
      <c r="CD25" s="8">
        <v>-0.8</v>
      </c>
      <c r="CE25" s="8">
        <v>-1.6</v>
      </c>
      <c r="CF25" s="8">
        <v>0.6</v>
      </c>
      <c r="CG25" s="8">
        <v>-0.6</v>
      </c>
      <c r="CH25" s="8">
        <v>-0.2</v>
      </c>
      <c r="CI25" s="8">
        <v>1.1000000000000001</v>
      </c>
      <c r="CJ25" s="8">
        <v>0.7</v>
      </c>
      <c r="CK25" s="8">
        <v>0.3</v>
      </c>
      <c r="CL25" s="8">
        <v>0.4</v>
      </c>
      <c r="CM25" s="8">
        <v>0.5</v>
      </c>
      <c r="CN25" s="8">
        <v>0.2</v>
      </c>
      <c r="CO25" s="8">
        <v>0.9</v>
      </c>
      <c r="CP25" s="8">
        <v>-0.3</v>
      </c>
      <c r="CQ25" s="8">
        <v>0.4</v>
      </c>
      <c r="CR25" s="8">
        <v>0.7</v>
      </c>
      <c r="CS25" s="8">
        <v>0.1</v>
      </c>
      <c r="CT25" s="8">
        <v>0.3</v>
      </c>
      <c r="CU25" s="8">
        <v>-2.4</v>
      </c>
      <c r="CV25" s="8">
        <v>-8.8000000000000007</v>
      </c>
      <c r="CW25" s="8">
        <v>7.9</v>
      </c>
      <c r="CX25" s="8">
        <v>3.1</v>
      </c>
      <c r="CY25" s="8">
        <v>1.1000000000000001</v>
      </c>
      <c r="CZ25" s="8">
        <v>-0.2</v>
      </c>
      <c r="DA25" s="8">
        <v>0.1</v>
      </c>
      <c r="DB25" s="8">
        <v>0.7</v>
      </c>
      <c r="DC25" s="8">
        <v>1</v>
      </c>
    </row>
    <row r="26" spans="1:107" x14ac:dyDescent="0.2">
      <c r="A26" s="11"/>
      <c r="B26" s="8" t="s">
        <v>10</v>
      </c>
      <c r="C26" s="8" t="s">
        <v>148</v>
      </c>
      <c r="D26" s="8">
        <v>3</v>
      </c>
      <c r="E26" s="8">
        <v>2.9</v>
      </c>
      <c r="F26" s="8">
        <v>5.3</v>
      </c>
      <c r="G26" s="8">
        <v>-2.2000000000000002</v>
      </c>
      <c r="H26" s="8">
        <v>0</v>
      </c>
      <c r="I26" s="8">
        <v>-0.9</v>
      </c>
      <c r="J26" s="8">
        <v>0.2</v>
      </c>
      <c r="K26" s="8">
        <v>0.2</v>
      </c>
      <c r="L26" s="8">
        <v>-0.6</v>
      </c>
      <c r="M26" s="8">
        <v>0.4</v>
      </c>
      <c r="N26" s="8">
        <v>-1.3</v>
      </c>
      <c r="O26" s="8">
        <v>0.5</v>
      </c>
      <c r="P26" s="8">
        <v>-0.3</v>
      </c>
      <c r="Q26" s="8">
        <v>1.2</v>
      </c>
      <c r="R26" s="8">
        <v>1.7</v>
      </c>
      <c r="S26" s="8">
        <v>-0.9</v>
      </c>
      <c r="T26" s="8">
        <v>2.1</v>
      </c>
      <c r="U26" s="8">
        <v>2.1</v>
      </c>
      <c r="V26" s="8">
        <v>0.8</v>
      </c>
      <c r="W26" s="8">
        <v>-0.2</v>
      </c>
      <c r="X26" s="8">
        <v>0.3</v>
      </c>
      <c r="Y26" s="8">
        <v>-2.6</v>
      </c>
      <c r="Z26" s="8">
        <v>0.4</v>
      </c>
      <c r="AA26" s="8">
        <v>2.2999999999999998</v>
      </c>
      <c r="AB26" s="8">
        <v>0.6</v>
      </c>
      <c r="AC26" s="8">
        <v>-0.7</v>
      </c>
      <c r="AD26" s="8">
        <v>-0.7</v>
      </c>
      <c r="AE26" s="8">
        <v>0.7</v>
      </c>
      <c r="AF26" s="8">
        <v>-1.3</v>
      </c>
      <c r="AG26" s="8">
        <v>0.5</v>
      </c>
      <c r="AH26" s="8">
        <v>0.6</v>
      </c>
      <c r="AI26" s="8">
        <v>-0.1</v>
      </c>
      <c r="AJ26" s="8">
        <v>2.2000000000000002</v>
      </c>
      <c r="AK26" s="8">
        <v>2.1</v>
      </c>
      <c r="AL26" s="8">
        <v>2.2000000000000002</v>
      </c>
      <c r="AM26" s="8">
        <v>0</v>
      </c>
      <c r="AN26" s="8">
        <v>0.5</v>
      </c>
      <c r="AO26" s="8">
        <v>1.6</v>
      </c>
      <c r="AP26" s="8">
        <v>1.4</v>
      </c>
      <c r="AQ26" s="8">
        <v>1.3</v>
      </c>
      <c r="AR26" s="8">
        <v>1.4</v>
      </c>
      <c r="AS26" s="8">
        <v>1.2</v>
      </c>
      <c r="AT26" s="8">
        <v>1.2</v>
      </c>
      <c r="AU26" s="8">
        <v>2.5</v>
      </c>
      <c r="AV26" s="8">
        <v>1.1000000000000001</v>
      </c>
      <c r="AW26" s="8">
        <v>0.8</v>
      </c>
      <c r="AX26" s="8">
        <v>2.6</v>
      </c>
      <c r="AY26" s="8">
        <v>1.5</v>
      </c>
      <c r="AZ26" s="8">
        <v>2</v>
      </c>
      <c r="BA26" s="8">
        <v>1.9</v>
      </c>
      <c r="BB26" s="8">
        <v>-1.7</v>
      </c>
      <c r="BC26" s="8">
        <v>1.4</v>
      </c>
      <c r="BD26" s="8">
        <v>2.5</v>
      </c>
      <c r="BE26" s="8">
        <v>2.2999999999999998</v>
      </c>
      <c r="BF26" s="8">
        <v>0.6</v>
      </c>
      <c r="BG26" s="8">
        <v>1.8</v>
      </c>
      <c r="BH26" s="8">
        <v>0.6</v>
      </c>
      <c r="BI26" s="8">
        <v>2.2000000000000002</v>
      </c>
      <c r="BJ26" s="8">
        <v>2</v>
      </c>
      <c r="BK26" s="8">
        <v>1.4</v>
      </c>
      <c r="BL26" s="8">
        <v>1</v>
      </c>
      <c r="BM26" s="8">
        <v>-0.4</v>
      </c>
      <c r="BN26" s="8">
        <v>0.5</v>
      </c>
      <c r="BO26" s="8">
        <v>0.5</v>
      </c>
      <c r="BP26" s="8">
        <v>1.6</v>
      </c>
      <c r="BQ26" s="8">
        <v>1.5</v>
      </c>
      <c r="BR26" s="8">
        <v>0.6</v>
      </c>
      <c r="BS26" s="8">
        <v>1.1000000000000001</v>
      </c>
      <c r="BT26" s="8">
        <v>0.9</v>
      </c>
      <c r="BU26" s="8">
        <v>0.7</v>
      </c>
      <c r="BV26" s="8">
        <v>-0.4</v>
      </c>
      <c r="BW26" s="8">
        <v>2.4</v>
      </c>
      <c r="BX26" s="8">
        <v>-0.9</v>
      </c>
      <c r="BY26" s="8">
        <v>0.2</v>
      </c>
      <c r="BZ26" s="8">
        <v>1.1000000000000001</v>
      </c>
      <c r="CA26" s="8">
        <v>-1</v>
      </c>
      <c r="CB26" s="8">
        <v>-2.2999999999999998</v>
      </c>
      <c r="CC26" s="8">
        <v>-1.8</v>
      </c>
      <c r="CD26" s="8">
        <v>-1</v>
      </c>
      <c r="CE26" s="8">
        <v>-1.8</v>
      </c>
      <c r="CF26" s="8">
        <v>0.2</v>
      </c>
      <c r="CG26" s="8">
        <v>-0.4</v>
      </c>
      <c r="CH26" s="8">
        <v>-0.3</v>
      </c>
      <c r="CI26" s="8">
        <v>0.9</v>
      </c>
      <c r="CJ26" s="8">
        <v>1.5</v>
      </c>
      <c r="CK26" s="8">
        <v>1</v>
      </c>
      <c r="CL26" s="8">
        <v>0.1</v>
      </c>
      <c r="CM26" s="8">
        <v>0.9</v>
      </c>
      <c r="CN26" s="8">
        <v>0.3</v>
      </c>
      <c r="CO26" s="8">
        <v>0.6</v>
      </c>
      <c r="CP26" s="8">
        <v>-0.2</v>
      </c>
      <c r="CQ26" s="8">
        <v>1.9</v>
      </c>
      <c r="CR26" s="8">
        <v>0.4</v>
      </c>
      <c r="CS26" s="8">
        <v>0.2</v>
      </c>
      <c r="CT26" s="8">
        <v>0</v>
      </c>
      <c r="CU26" s="8">
        <v>-2.2999999999999998</v>
      </c>
      <c r="CV26" s="8">
        <v>-10.1</v>
      </c>
      <c r="CW26" s="8">
        <v>7</v>
      </c>
      <c r="CX26" s="8">
        <v>3</v>
      </c>
      <c r="CY26" s="8">
        <v>0.5</v>
      </c>
      <c r="CZ26" s="8">
        <v>0</v>
      </c>
      <c r="DA26" s="8">
        <v>0.8</v>
      </c>
      <c r="DB26" s="8">
        <v>0.7</v>
      </c>
      <c r="DC26" s="8">
        <v>0.7</v>
      </c>
    </row>
    <row r="27" spans="1:107" x14ac:dyDescent="0.2">
      <c r="A27" s="11"/>
      <c r="B27" s="8" t="s">
        <v>11</v>
      </c>
      <c r="C27" s="8" t="s">
        <v>148</v>
      </c>
      <c r="D27" s="8">
        <v>1.6</v>
      </c>
      <c r="E27" s="8">
        <v>3.5</v>
      </c>
      <c r="F27" s="8">
        <v>-15.1</v>
      </c>
      <c r="G27" s="8">
        <v>13.3</v>
      </c>
      <c r="H27" s="8">
        <v>-0.4</v>
      </c>
      <c r="I27" s="8">
        <v>-1.6</v>
      </c>
      <c r="J27" s="8">
        <v>0.6</v>
      </c>
      <c r="K27" s="8">
        <v>2.5</v>
      </c>
      <c r="L27" s="8">
        <v>0.7</v>
      </c>
      <c r="M27" s="8">
        <v>1.7</v>
      </c>
      <c r="N27" s="8">
        <v>-0.8</v>
      </c>
      <c r="O27" s="8">
        <v>-1</v>
      </c>
      <c r="P27" s="8">
        <v>1.1000000000000001</v>
      </c>
      <c r="Q27" s="8">
        <v>2.1</v>
      </c>
      <c r="R27" s="8">
        <v>1.8</v>
      </c>
      <c r="S27" s="8">
        <v>-1.6</v>
      </c>
      <c r="T27" s="8">
        <v>-0.9</v>
      </c>
      <c r="U27" s="8">
        <v>-1.3</v>
      </c>
      <c r="V27" s="8">
        <v>1</v>
      </c>
      <c r="W27" s="8">
        <v>2.2999999999999998</v>
      </c>
      <c r="X27" s="8">
        <v>0.2</v>
      </c>
      <c r="Y27" s="8">
        <v>0</v>
      </c>
      <c r="Z27" s="8">
        <v>1.1000000000000001</v>
      </c>
      <c r="AA27" s="8">
        <v>2.8</v>
      </c>
      <c r="AB27" s="8">
        <v>0</v>
      </c>
      <c r="AC27" s="8">
        <v>0.2</v>
      </c>
      <c r="AD27" s="8">
        <v>-0.1</v>
      </c>
      <c r="AE27" s="8">
        <v>-0.8</v>
      </c>
      <c r="AF27" s="8">
        <v>1</v>
      </c>
      <c r="AG27" s="8">
        <v>2</v>
      </c>
      <c r="AH27" s="8">
        <v>2.6</v>
      </c>
      <c r="AI27" s="8">
        <v>-1.9</v>
      </c>
      <c r="AJ27" s="8">
        <v>3.6</v>
      </c>
      <c r="AK27" s="8">
        <v>-0.1</v>
      </c>
      <c r="AL27" s="8">
        <v>-0.4</v>
      </c>
      <c r="AM27" s="8">
        <v>0.6</v>
      </c>
      <c r="AN27" s="8">
        <v>0.5</v>
      </c>
      <c r="AO27" s="8">
        <v>1</v>
      </c>
      <c r="AP27" s="8">
        <v>0</v>
      </c>
      <c r="AQ27" s="8">
        <v>1.4</v>
      </c>
      <c r="AR27" s="8">
        <v>0</v>
      </c>
      <c r="AS27" s="8">
        <v>1.2</v>
      </c>
      <c r="AT27" s="8">
        <v>3.7</v>
      </c>
      <c r="AU27" s="8">
        <v>-0.7</v>
      </c>
      <c r="AV27" s="8">
        <v>2.4</v>
      </c>
      <c r="AW27" s="8">
        <v>-0.5</v>
      </c>
      <c r="AX27" s="8">
        <v>-0.5</v>
      </c>
      <c r="AY27" s="8">
        <v>1.6</v>
      </c>
      <c r="AZ27" s="8">
        <v>-0.1</v>
      </c>
      <c r="BA27" s="8">
        <v>2.9</v>
      </c>
      <c r="BB27" s="8">
        <v>-3.4</v>
      </c>
      <c r="BC27" s="8">
        <v>3.9</v>
      </c>
      <c r="BD27" s="8">
        <v>-1.2</v>
      </c>
      <c r="BE27" s="8">
        <v>1.1000000000000001</v>
      </c>
      <c r="BF27" s="8">
        <v>2.4</v>
      </c>
      <c r="BG27" s="8">
        <v>0.8</v>
      </c>
      <c r="BH27" s="8">
        <v>0.6</v>
      </c>
      <c r="BI27" s="8">
        <v>1</v>
      </c>
      <c r="BJ27" s="8">
        <v>0.4</v>
      </c>
      <c r="BK27" s="8">
        <v>0.8</v>
      </c>
      <c r="BL27" s="8">
        <v>1</v>
      </c>
      <c r="BM27" s="8">
        <v>-0.4</v>
      </c>
      <c r="BN27" s="8">
        <v>-0.2</v>
      </c>
      <c r="BO27" s="8">
        <v>2</v>
      </c>
      <c r="BP27" s="8">
        <v>0.6</v>
      </c>
      <c r="BQ27" s="8">
        <v>-0.5</v>
      </c>
      <c r="BR27" s="8">
        <v>0.9</v>
      </c>
      <c r="BS27" s="8">
        <v>-0.8</v>
      </c>
      <c r="BT27" s="8">
        <v>1.6</v>
      </c>
      <c r="BU27" s="8">
        <v>0.7</v>
      </c>
      <c r="BV27" s="8">
        <v>1</v>
      </c>
      <c r="BW27" s="8">
        <v>-1.2</v>
      </c>
      <c r="BX27" s="8">
        <v>0.6</v>
      </c>
      <c r="BY27" s="8">
        <v>0.4</v>
      </c>
      <c r="BZ27" s="8">
        <v>-0.8</v>
      </c>
      <c r="CA27" s="8">
        <v>-0.4</v>
      </c>
      <c r="CB27" s="8">
        <v>-0.8</v>
      </c>
      <c r="CC27" s="8">
        <v>0.2</v>
      </c>
      <c r="CD27" s="8">
        <v>-0.9</v>
      </c>
      <c r="CE27" s="8">
        <v>1.5</v>
      </c>
      <c r="CF27" s="8">
        <v>-0.3</v>
      </c>
      <c r="CG27" s="8">
        <v>-0.4</v>
      </c>
      <c r="CH27" s="8">
        <v>-0.3</v>
      </c>
      <c r="CI27" s="8">
        <v>-0.6</v>
      </c>
      <c r="CJ27" s="8">
        <v>0.2</v>
      </c>
      <c r="CK27" s="8">
        <v>-0.1</v>
      </c>
      <c r="CL27" s="8">
        <v>1</v>
      </c>
      <c r="CM27" s="8">
        <v>-0.1</v>
      </c>
      <c r="CN27" s="8">
        <v>0.3</v>
      </c>
      <c r="CO27" s="8">
        <v>0.5</v>
      </c>
      <c r="CP27" s="8">
        <v>-1.4</v>
      </c>
      <c r="CQ27" s="8">
        <v>0.4</v>
      </c>
      <c r="CR27" s="8">
        <v>0.1</v>
      </c>
      <c r="CS27" s="8">
        <v>-0.2</v>
      </c>
      <c r="CT27" s="8">
        <v>-0.5</v>
      </c>
      <c r="CU27" s="8">
        <v>0.1</v>
      </c>
      <c r="CV27" s="8">
        <v>-8</v>
      </c>
      <c r="CW27" s="8">
        <v>3.4</v>
      </c>
      <c r="CX27" s="8">
        <v>1.5</v>
      </c>
      <c r="CY27" s="8">
        <v>-0.3</v>
      </c>
      <c r="CZ27" s="8">
        <v>1.1000000000000001</v>
      </c>
      <c r="DA27" s="8">
        <v>1.1000000000000001</v>
      </c>
      <c r="DB27" s="8">
        <v>0.9</v>
      </c>
      <c r="DC27" s="8">
        <v>0.1</v>
      </c>
    </row>
    <row r="28" spans="1:107" x14ac:dyDescent="0.2">
      <c r="A28" s="11"/>
      <c r="B28" s="8" t="s">
        <v>12</v>
      </c>
      <c r="C28" s="8" t="s">
        <v>148</v>
      </c>
      <c r="D28" s="8">
        <v>2.4</v>
      </c>
      <c r="E28" s="8">
        <v>3.5</v>
      </c>
      <c r="F28" s="8">
        <v>4.2</v>
      </c>
      <c r="G28" s="8">
        <v>1.5</v>
      </c>
      <c r="H28" s="8">
        <v>0.2</v>
      </c>
      <c r="I28" s="8">
        <v>2.5</v>
      </c>
      <c r="J28" s="8">
        <v>-0.7</v>
      </c>
      <c r="K28" s="8">
        <v>0.1</v>
      </c>
      <c r="L28" s="8">
        <v>1.5</v>
      </c>
      <c r="M28" s="8">
        <v>-1.9</v>
      </c>
      <c r="N28" s="8">
        <v>-4.5999999999999996</v>
      </c>
      <c r="O28" s="8">
        <v>-3.2</v>
      </c>
      <c r="P28" s="8">
        <v>-1.6</v>
      </c>
      <c r="Q28" s="8">
        <v>-2.2999999999999998</v>
      </c>
      <c r="R28" s="8">
        <v>1.9</v>
      </c>
      <c r="S28" s="8">
        <v>0.5</v>
      </c>
      <c r="T28" s="8">
        <v>5.0999999999999996</v>
      </c>
      <c r="U28" s="8">
        <v>-0.6</v>
      </c>
      <c r="V28" s="8">
        <v>3.4</v>
      </c>
      <c r="W28" s="8">
        <v>1.6</v>
      </c>
      <c r="X28" s="8">
        <v>-1.7</v>
      </c>
      <c r="Y28" s="8">
        <v>-2</v>
      </c>
      <c r="Z28" s="8">
        <v>-5.8</v>
      </c>
      <c r="AA28" s="8">
        <v>2.2999999999999998</v>
      </c>
      <c r="AB28" s="8">
        <v>0.8</v>
      </c>
      <c r="AC28" s="8">
        <v>2.2000000000000002</v>
      </c>
      <c r="AD28" s="8">
        <v>1.8</v>
      </c>
      <c r="AE28" s="8">
        <v>-2.8</v>
      </c>
      <c r="AF28" s="8">
        <v>-6.5</v>
      </c>
      <c r="AG28" s="8">
        <v>0.3</v>
      </c>
      <c r="AH28" s="8">
        <v>4.0999999999999996</v>
      </c>
      <c r="AI28" s="8">
        <v>3.5</v>
      </c>
      <c r="AJ28" s="8">
        <v>3.7</v>
      </c>
      <c r="AK28" s="8">
        <v>1.9</v>
      </c>
      <c r="AL28" s="8">
        <v>-2</v>
      </c>
      <c r="AM28" s="8">
        <v>-0.5</v>
      </c>
      <c r="AN28" s="8">
        <v>2.6</v>
      </c>
      <c r="AO28" s="8">
        <v>0.6</v>
      </c>
      <c r="AP28" s="8">
        <v>-0.1</v>
      </c>
      <c r="AQ28" s="8">
        <v>4.8</v>
      </c>
      <c r="AR28" s="8">
        <v>-0.5</v>
      </c>
      <c r="AS28" s="8">
        <v>1.3</v>
      </c>
      <c r="AT28" s="8">
        <v>2.8</v>
      </c>
      <c r="AU28" s="8">
        <v>4</v>
      </c>
      <c r="AV28" s="8">
        <v>3.7</v>
      </c>
      <c r="AW28" s="8">
        <v>2.7</v>
      </c>
      <c r="AX28" s="8">
        <v>2.4</v>
      </c>
      <c r="AY28" s="8">
        <v>3.9</v>
      </c>
      <c r="AZ28" s="8">
        <v>3.2</v>
      </c>
      <c r="BA28" s="8">
        <v>7.3</v>
      </c>
      <c r="BB28" s="8">
        <v>-8.4</v>
      </c>
      <c r="BC28" s="8">
        <v>-11.5</v>
      </c>
      <c r="BD28" s="8">
        <v>6.9</v>
      </c>
      <c r="BE28" s="8">
        <v>10.9</v>
      </c>
      <c r="BF28" s="8">
        <v>7.5</v>
      </c>
      <c r="BG28" s="8">
        <v>2</v>
      </c>
      <c r="BH28" s="8">
        <v>0.5</v>
      </c>
      <c r="BI28" s="8">
        <v>4.7</v>
      </c>
      <c r="BJ28" s="8">
        <v>0.4</v>
      </c>
      <c r="BK28" s="8">
        <v>1.6</v>
      </c>
      <c r="BL28" s="8">
        <v>1.9</v>
      </c>
      <c r="BM28" s="8">
        <v>2</v>
      </c>
      <c r="BN28" s="8">
        <v>-0.1</v>
      </c>
      <c r="BO28" s="8">
        <v>-0.8</v>
      </c>
      <c r="BP28" s="8">
        <v>0</v>
      </c>
      <c r="BQ28" s="8">
        <v>-0.2</v>
      </c>
      <c r="BR28" s="8">
        <v>1.9</v>
      </c>
      <c r="BS28" s="8">
        <v>1.9</v>
      </c>
      <c r="BT28" s="8">
        <v>3.7</v>
      </c>
      <c r="BU28" s="8">
        <v>0</v>
      </c>
      <c r="BV28" s="8">
        <v>-1.1000000000000001</v>
      </c>
      <c r="BW28" s="8">
        <v>0</v>
      </c>
      <c r="BX28" s="8">
        <v>-4.3</v>
      </c>
      <c r="BY28" s="8">
        <v>-2.1</v>
      </c>
      <c r="BZ28" s="8">
        <v>-0.2</v>
      </c>
      <c r="CA28" s="8">
        <v>-2.9</v>
      </c>
      <c r="CB28" s="8">
        <v>-7.8</v>
      </c>
      <c r="CC28" s="8">
        <v>-4.8</v>
      </c>
      <c r="CD28" s="8">
        <v>-5.3</v>
      </c>
      <c r="CE28" s="8">
        <v>-1.6</v>
      </c>
      <c r="CF28" s="8">
        <v>0.5</v>
      </c>
      <c r="CG28" s="8">
        <v>-4.9000000000000004</v>
      </c>
      <c r="CH28" s="8">
        <v>-1.7</v>
      </c>
      <c r="CI28" s="8">
        <v>-0.3</v>
      </c>
      <c r="CJ28" s="8">
        <v>0.5</v>
      </c>
      <c r="CK28" s="8">
        <v>0.4</v>
      </c>
      <c r="CL28" s="8">
        <v>3.5</v>
      </c>
      <c r="CM28" s="8">
        <v>0.1</v>
      </c>
      <c r="CN28" s="8">
        <v>-0.9</v>
      </c>
      <c r="CO28" s="8">
        <v>6.3</v>
      </c>
      <c r="CP28" s="8">
        <v>-1.2</v>
      </c>
      <c r="CQ28" s="8">
        <v>-2.5</v>
      </c>
      <c r="CR28" s="8">
        <v>6.4</v>
      </c>
      <c r="CS28" s="8">
        <v>2.2999999999999998</v>
      </c>
      <c r="CT28" s="8">
        <v>-4.9000000000000004</v>
      </c>
      <c r="CU28" s="8">
        <v>3.4</v>
      </c>
      <c r="CV28" s="8">
        <v>-14.3</v>
      </c>
      <c r="CW28" s="8">
        <v>9.8000000000000007</v>
      </c>
      <c r="CX28" s="8">
        <v>16.2</v>
      </c>
      <c r="CY28" s="8">
        <v>8.1999999999999993</v>
      </c>
      <c r="CZ28" s="8">
        <v>-4.3</v>
      </c>
      <c r="DA28" s="8">
        <v>-1.1000000000000001</v>
      </c>
      <c r="DB28" s="8">
        <v>0.8</v>
      </c>
      <c r="DC28" s="8">
        <v>-3.5</v>
      </c>
    </row>
    <row r="29" spans="1:107" x14ac:dyDescent="0.2">
      <c r="A29" s="11"/>
      <c r="B29" s="8" t="s">
        <v>13</v>
      </c>
      <c r="C29" s="8" t="s">
        <v>148</v>
      </c>
      <c r="D29" s="8">
        <v>-3.9</v>
      </c>
      <c r="E29" s="8">
        <v>-0.6</v>
      </c>
      <c r="F29" s="8">
        <v>4.8</v>
      </c>
      <c r="G29" s="8">
        <v>4.8</v>
      </c>
      <c r="H29" s="8">
        <v>6.2</v>
      </c>
      <c r="I29" s="8">
        <v>2.6</v>
      </c>
      <c r="J29" s="8">
        <v>-4.2</v>
      </c>
      <c r="K29" s="8">
        <v>5.2</v>
      </c>
      <c r="L29" s="8">
        <v>2.8</v>
      </c>
      <c r="M29" s="8">
        <v>-4</v>
      </c>
      <c r="N29" s="8">
        <v>0</v>
      </c>
      <c r="O29" s="8">
        <v>2.2999999999999998</v>
      </c>
      <c r="P29" s="8">
        <v>2.4</v>
      </c>
      <c r="Q29" s="8">
        <v>-1.8</v>
      </c>
      <c r="R29" s="8">
        <v>15.5</v>
      </c>
      <c r="S29" s="8">
        <v>-0.6</v>
      </c>
      <c r="T29" s="8">
        <v>0.8</v>
      </c>
      <c r="U29" s="8">
        <v>8.4</v>
      </c>
      <c r="V29" s="8">
        <v>-2.2000000000000002</v>
      </c>
      <c r="W29" s="8">
        <v>3.4</v>
      </c>
      <c r="X29" s="8">
        <v>4.7</v>
      </c>
      <c r="Y29" s="8">
        <v>-2.8</v>
      </c>
      <c r="Z29" s="8">
        <v>-2.4</v>
      </c>
      <c r="AA29" s="8">
        <v>2.2999999999999998</v>
      </c>
      <c r="AB29" s="8">
        <v>-8</v>
      </c>
      <c r="AC29" s="8">
        <v>26.6</v>
      </c>
      <c r="AD29" s="8">
        <v>0.4</v>
      </c>
      <c r="AE29" s="8">
        <v>-2.6</v>
      </c>
      <c r="AF29" s="8">
        <v>3</v>
      </c>
      <c r="AG29" s="8">
        <v>1</v>
      </c>
      <c r="AH29" s="8">
        <v>3.5</v>
      </c>
      <c r="AI29" s="8">
        <v>5.7</v>
      </c>
      <c r="AJ29" s="8">
        <v>2.8</v>
      </c>
      <c r="AK29" s="8">
        <v>1.7</v>
      </c>
      <c r="AL29" s="8">
        <v>2.8</v>
      </c>
      <c r="AM29" s="8">
        <v>4.8</v>
      </c>
      <c r="AN29" s="8">
        <v>1.6</v>
      </c>
      <c r="AO29" s="8">
        <v>1.3</v>
      </c>
      <c r="AP29" s="8">
        <v>2.2000000000000002</v>
      </c>
      <c r="AQ29" s="8">
        <v>0.5</v>
      </c>
      <c r="AR29" s="8">
        <v>-5.7</v>
      </c>
      <c r="AS29" s="8">
        <v>13.9</v>
      </c>
      <c r="AT29" s="8">
        <v>-2.7</v>
      </c>
      <c r="AU29" s="8">
        <v>2.2000000000000002</v>
      </c>
      <c r="AV29" s="8">
        <v>-1.1000000000000001</v>
      </c>
      <c r="AW29" s="8">
        <v>2.2000000000000002</v>
      </c>
      <c r="AX29" s="8">
        <v>0.2</v>
      </c>
      <c r="AY29" s="8">
        <v>-0.9</v>
      </c>
      <c r="AZ29" s="8">
        <v>3.5</v>
      </c>
      <c r="BA29" s="8">
        <v>-2.4</v>
      </c>
      <c r="BB29" s="8">
        <v>-5.9</v>
      </c>
      <c r="BC29" s="8">
        <v>-5.8</v>
      </c>
      <c r="BD29" s="8">
        <v>3.4</v>
      </c>
      <c r="BE29" s="8">
        <v>-1.9</v>
      </c>
      <c r="BF29" s="8">
        <v>0.7</v>
      </c>
      <c r="BG29" s="8">
        <v>10.5</v>
      </c>
      <c r="BH29" s="8">
        <v>-1.3</v>
      </c>
      <c r="BI29" s="8">
        <v>2.9</v>
      </c>
      <c r="BJ29" s="8">
        <v>0.8</v>
      </c>
      <c r="BK29" s="8">
        <v>1.6</v>
      </c>
      <c r="BL29" s="8">
        <v>1.2</v>
      </c>
      <c r="BM29" s="8">
        <v>1.8</v>
      </c>
      <c r="BN29" s="8">
        <v>1.3</v>
      </c>
      <c r="BO29" s="8">
        <v>-0.9</v>
      </c>
      <c r="BP29" s="8">
        <v>-3.6</v>
      </c>
      <c r="BQ29" s="8">
        <v>2.4</v>
      </c>
      <c r="BR29" s="8">
        <v>2.7</v>
      </c>
      <c r="BS29" s="8">
        <v>-3.1</v>
      </c>
      <c r="BT29" s="8">
        <v>2.5</v>
      </c>
      <c r="BU29" s="8">
        <v>-1.7</v>
      </c>
      <c r="BV29" s="8">
        <v>7</v>
      </c>
      <c r="BW29" s="8">
        <v>-5.6</v>
      </c>
      <c r="BX29" s="8">
        <v>-1.5</v>
      </c>
      <c r="BY29" s="8">
        <v>4.7</v>
      </c>
      <c r="BZ29" s="8">
        <v>-6.5</v>
      </c>
      <c r="CA29" s="8">
        <v>6.3</v>
      </c>
      <c r="CB29" s="8">
        <v>4</v>
      </c>
      <c r="CC29" s="8">
        <v>-0.7</v>
      </c>
      <c r="CD29" s="8">
        <v>3.9</v>
      </c>
      <c r="CE29" s="8">
        <v>0.3</v>
      </c>
      <c r="CF29" s="8">
        <v>-0.6</v>
      </c>
      <c r="CG29" s="8">
        <v>-4.5</v>
      </c>
      <c r="CH29" s="8">
        <v>-0.6</v>
      </c>
      <c r="CI29" s="8">
        <v>5.9</v>
      </c>
      <c r="CJ29" s="8">
        <v>2.2999999999999998</v>
      </c>
      <c r="CK29" s="8">
        <v>2.6</v>
      </c>
      <c r="CL29" s="8">
        <v>-3</v>
      </c>
      <c r="CM29" s="8">
        <v>2.9</v>
      </c>
      <c r="CN29" s="8">
        <v>-4.2</v>
      </c>
      <c r="CO29" s="8">
        <v>7.4</v>
      </c>
      <c r="CP29" s="8">
        <v>2.5</v>
      </c>
      <c r="CQ29" s="8">
        <v>-4.5999999999999996</v>
      </c>
      <c r="CR29" s="8">
        <v>-4.4000000000000004</v>
      </c>
      <c r="CS29" s="8">
        <v>1</v>
      </c>
      <c r="CT29" s="8">
        <v>3.2</v>
      </c>
      <c r="CU29" s="8">
        <v>-3.6</v>
      </c>
      <c r="CV29" s="8">
        <v>-0.8</v>
      </c>
      <c r="CW29" s="8">
        <v>0.7</v>
      </c>
      <c r="CX29" s="8">
        <v>0.2</v>
      </c>
      <c r="CY29" s="8">
        <v>2.2999999999999998</v>
      </c>
      <c r="CZ29" s="8">
        <v>10.3</v>
      </c>
      <c r="DA29" s="8">
        <v>-7.4</v>
      </c>
      <c r="DB29" s="8">
        <v>-0.2</v>
      </c>
      <c r="DC29" s="8">
        <v>5</v>
      </c>
    </row>
    <row r="30" spans="1:107" x14ac:dyDescent="0.2">
      <c r="A30" s="11"/>
      <c r="B30" s="8" t="s">
        <v>14</v>
      </c>
      <c r="C30" s="8" t="s">
        <v>148</v>
      </c>
      <c r="D30" s="8">
        <v>9.3000000000000007</v>
      </c>
      <c r="E30" s="8">
        <v>7.3</v>
      </c>
      <c r="F30" s="8">
        <v>10.7</v>
      </c>
      <c r="G30" s="8">
        <v>0.2</v>
      </c>
      <c r="H30" s="8">
        <v>4</v>
      </c>
      <c r="I30" s="8">
        <v>0.5</v>
      </c>
      <c r="J30" s="8">
        <v>-6.2</v>
      </c>
      <c r="K30" s="8">
        <v>9.6999999999999993</v>
      </c>
      <c r="L30" s="8">
        <v>-5.6</v>
      </c>
      <c r="M30" s="8">
        <v>0.8</v>
      </c>
      <c r="N30" s="8">
        <v>-5.8</v>
      </c>
      <c r="O30" s="8">
        <v>-9.1999999999999993</v>
      </c>
      <c r="P30" s="8">
        <v>-1.4</v>
      </c>
      <c r="Q30" s="8">
        <v>-3.8</v>
      </c>
      <c r="R30" s="8">
        <v>7</v>
      </c>
      <c r="S30" s="8">
        <v>-0.5</v>
      </c>
      <c r="T30" s="8">
        <v>4.5999999999999996</v>
      </c>
      <c r="U30" s="8">
        <v>9.4</v>
      </c>
      <c r="V30" s="8">
        <v>3.4</v>
      </c>
      <c r="W30" s="8">
        <v>2.5</v>
      </c>
      <c r="X30" s="8">
        <v>-2.9</v>
      </c>
      <c r="Y30" s="8">
        <v>-7.6</v>
      </c>
      <c r="Z30" s="8">
        <v>-7</v>
      </c>
      <c r="AA30" s="8">
        <v>-0.4</v>
      </c>
      <c r="AB30" s="8">
        <v>-2.7</v>
      </c>
      <c r="AC30" s="8">
        <v>-1.3</v>
      </c>
      <c r="AD30" s="8">
        <v>-4.3</v>
      </c>
      <c r="AE30" s="8">
        <v>2.6</v>
      </c>
      <c r="AF30" s="8">
        <v>-1</v>
      </c>
      <c r="AG30" s="8">
        <v>-0.8</v>
      </c>
      <c r="AH30" s="8">
        <v>10.199999999999999</v>
      </c>
      <c r="AI30" s="8">
        <v>-0.8</v>
      </c>
      <c r="AJ30" s="8">
        <v>3.8</v>
      </c>
      <c r="AK30" s="8">
        <v>-0.4</v>
      </c>
      <c r="AL30" s="8">
        <v>3.5</v>
      </c>
      <c r="AM30" s="8">
        <v>3.7</v>
      </c>
      <c r="AN30" s="8">
        <v>1.7</v>
      </c>
      <c r="AO30" s="8">
        <v>-1.7</v>
      </c>
      <c r="AP30" s="8">
        <v>4.5</v>
      </c>
      <c r="AQ30" s="8">
        <v>6.7</v>
      </c>
      <c r="AR30" s="8">
        <v>3.5</v>
      </c>
      <c r="AS30" s="8">
        <v>7</v>
      </c>
      <c r="AT30" s="8">
        <v>3.2</v>
      </c>
      <c r="AU30" s="8">
        <v>4.7</v>
      </c>
      <c r="AV30" s="8">
        <v>2</v>
      </c>
      <c r="AW30" s="8">
        <v>7.8</v>
      </c>
      <c r="AX30" s="8">
        <v>2.2999999999999998</v>
      </c>
      <c r="AY30" s="8">
        <v>4.2</v>
      </c>
      <c r="AZ30" s="8">
        <v>7.7</v>
      </c>
      <c r="BA30" s="8">
        <v>2.6</v>
      </c>
      <c r="BB30" s="8">
        <v>-6.1</v>
      </c>
      <c r="BC30" s="8">
        <v>-14</v>
      </c>
      <c r="BD30" s="8">
        <v>5.0999999999999996</v>
      </c>
      <c r="BE30" s="8">
        <v>4.7</v>
      </c>
      <c r="BF30" s="8">
        <v>12.1</v>
      </c>
      <c r="BG30" s="8">
        <v>12.8</v>
      </c>
      <c r="BH30" s="8">
        <v>2.1</v>
      </c>
      <c r="BI30" s="8">
        <v>7.4</v>
      </c>
      <c r="BJ30" s="8">
        <v>0.5</v>
      </c>
      <c r="BK30" s="8">
        <v>1</v>
      </c>
      <c r="BL30" s="8">
        <v>4.2</v>
      </c>
      <c r="BM30" s="8">
        <v>0.9</v>
      </c>
      <c r="BN30" s="8">
        <v>4.0999999999999996</v>
      </c>
      <c r="BO30" s="8">
        <v>-5.2</v>
      </c>
      <c r="BP30" s="8">
        <v>2.7</v>
      </c>
      <c r="BQ30" s="8">
        <v>-3.2</v>
      </c>
      <c r="BR30" s="8">
        <v>4.9000000000000004</v>
      </c>
      <c r="BS30" s="8">
        <v>3.9</v>
      </c>
      <c r="BT30" s="8">
        <v>1.1000000000000001</v>
      </c>
      <c r="BU30" s="8">
        <v>-1.9</v>
      </c>
      <c r="BV30" s="8">
        <v>-0.3</v>
      </c>
      <c r="BW30" s="8">
        <v>0.5</v>
      </c>
      <c r="BX30" s="8">
        <v>-2.1</v>
      </c>
      <c r="BY30" s="8">
        <v>2.6</v>
      </c>
      <c r="BZ30" s="8">
        <v>-6.2</v>
      </c>
      <c r="CA30" s="8">
        <v>-0.1</v>
      </c>
      <c r="CB30" s="8">
        <v>-6.6</v>
      </c>
      <c r="CC30" s="8">
        <v>-8.8000000000000007</v>
      </c>
      <c r="CD30" s="8">
        <v>-5.8</v>
      </c>
      <c r="CE30" s="8">
        <v>-4.8</v>
      </c>
      <c r="CF30" s="8">
        <v>10.4</v>
      </c>
      <c r="CG30" s="8">
        <v>-6.4</v>
      </c>
      <c r="CH30" s="8">
        <v>4.3</v>
      </c>
      <c r="CI30" s="8">
        <v>1.6</v>
      </c>
      <c r="CJ30" s="8">
        <v>0.4</v>
      </c>
      <c r="CK30" s="8">
        <v>4.0999999999999996</v>
      </c>
      <c r="CL30" s="8">
        <v>3.1</v>
      </c>
      <c r="CM30" s="8">
        <v>-1.4</v>
      </c>
      <c r="CN30" s="8">
        <v>0.5</v>
      </c>
      <c r="CO30" s="8">
        <v>11.2</v>
      </c>
      <c r="CP30" s="8">
        <v>-8.1</v>
      </c>
      <c r="CQ30" s="8">
        <v>-3.4</v>
      </c>
      <c r="CR30" s="8">
        <v>6.8</v>
      </c>
      <c r="CS30" s="8">
        <v>5.3</v>
      </c>
      <c r="CT30" s="8">
        <v>-7.5</v>
      </c>
      <c r="CU30" s="8">
        <v>-1.4</v>
      </c>
      <c r="CV30" s="8">
        <v>-10.8</v>
      </c>
      <c r="CW30" s="8">
        <v>-7</v>
      </c>
      <c r="CX30" s="8">
        <v>17.899999999999999</v>
      </c>
      <c r="CY30" s="8">
        <v>11.3</v>
      </c>
      <c r="CZ30" s="8">
        <v>-1.7</v>
      </c>
      <c r="DA30" s="8">
        <v>-5.6</v>
      </c>
      <c r="DB30" s="8">
        <v>0.1</v>
      </c>
      <c r="DC30" s="8">
        <v>-4.5999999999999996</v>
      </c>
    </row>
    <row r="31" spans="1:107" x14ac:dyDescent="0.2">
      <c r="A31" s="11" t="s">
        <v>120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/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  <c r="CF31" s="11"/>
      <c r="CG31" s="11"/>
      <c r="CH31" s="11"/>
      <c r="CI31" s="11"/>
      <c r="CJ31" s="11"/>
      <c r="CK31" s="11"/>
      <c r="CL31" s="11"/>
      <c r="CM31" s="11"/>
      <c r="CN31" s="11"/>
      <c r="CO31" s="11"/>
      <c r="CP31" s="11"/>
      <c r="CQ31" s="11"/>
      <c r="CR31" s="11"/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</row>
    <row r="32" spans="1:107" x14ac:dyDescent="0.2">
      <c r="C32" s="8" t="s">
        <v>149</v>
      </c>
      <c r="D32" s="8" t="s">
        <v>150</v>
      </c>
      <c r="E32" s="8" t="s">
        <v>151</v>
      </c>
      <c r="F32" s="8" t="s">
        <v>152</v>
      </c>
      <c r="G32" s="8" t="s">
        <v>153</v>
      </c>
      <c r="H32" s="8" t="s">
        <v>154</v>
      </c>
      <c r="I32" s="8" t="s">
        <v>155</v>
      </c>
      <c r="J32" s="8" t="s">
        <v>156</v>
      </c>
      <c r="K32" s="8" t="s">
        <v>157</v>
      </c>
      <c r="L32" s="8" t="s">
        <v>158</v>
      </c>
      <c r="M32" s="8" t="s">
        <v>159</v>
      </c>
      <c r="N32" s="8" t="s">
        <v>160</v>
      </c>
      <c r="O32" s="8" t="s">
        <v>161</v>
      </c>
      <c r="P32" s="8" t="s">
        <v>162</v>
      </c>
      <c r="Q32" s="8" t="s">
        <v>163</v>
      </c>
      <c r="R32" s="8" t="s">
        <v>164</v>
      </c>
      <c r="S32" s="8" t="s">
        <v>165</v>
      </c>
      <c r="T32" s="8" t="s">
        <v>166</v>
      </c>
      <c r="U32" s="8" t="s">
        <v>167</v>
      </c>
      <c r="V32" s="8" t="s">
        <v>168</v>
      </c>
      <c r="W32" s="8" t="s">
        <v>169</v>
      </c>
      <c r="X32" s="8" t="s">
        <v>170</v>
      </c>
      <c r="Y32" s="8" t="s">
        <v>171</v>
      </c>
      <c r="Z32" s="8" t="s">
        <v>172</v>
      </c>
      <c r="AA32" s="8" t="s">
        <v>173</v>
      </c>
      <c r="AB32" s="8" t="s">
        <v>174</v>
      </c>
      <c r="AC32" s="8" t="s">
        <v>175</v>
      </c>
      <c r="AD32" s="8" t="s">
        <v>176</v>
      </c>
      <c r="AE32" s="8" t="s">
        <v>177</v>
      </c>
      <c r="AF32" s="8" t="s">
        <v>178</v>
      </c>
      <c r="AG32" s="8" t="s">
        <v>179</v>
      </c>
      <c r="AH32" s="8" t="s">
        <v>180</v>
      </c>
      <c r="AI32" s="8" t="s">
        <v>181</v>
      </c>
      <c r="AJ32" s="8" t="s">
        <v>182</v>
      </c>
      <c r="AK32" s="8" t="s">
        <v>183</v>
      </c>
      <c r="AL32" s="8" t="s">
        <v>184</v>
      </c>
      <c r="AM32" s="8" t="s">
        <v>185</v>
      </c>
      <c r="AN32" s="8" t="s">
        <v>186</v>
      </c>
      <c r="AO32" s="8" t="s">
        <v>187</v>
      </c>
      <c r="AP32" s="8" t="s">
        <v>188</v>
      </c>
      <c r="AQ32" s="8" t="s">
        <v>189</v>
      </c>
      <c r="AR32" s="8" t="s">
        <v>190</v>
      </c>
      <c r="AS32" s="8" t="s">
        <v>191</v>
      </c>
      <c r="AT32" s="8" t="s">
        <v>192</v>
      </c>
      <c r="AU32" s="8" t="s">
        <v>193</v>
      </c>
      <c r="AV32" s="8" t="s">
        <v>194</v>
      </c>
      <c r="AW32" s="8" t="s">
        <v>195</v>
      </c>
      <c r="AX32" s="8" t="s">
        <v>196</v>
      </c>
      <c r="AY32" s="8" t="s">
        <v>197</v>
      </c>
      <c r="AZ32" s="8" t="s">
        <v>198</v>
      </c>
      <c r="BA32" s="8" t="s">
        <v>199</v>
      </c>
      <c r="BB32" s="8" t="s">
        <v>200</v>
      </c>
      <c r="BC32" s="8" t="s">
        <v>201</v>
      </c>
      <c r="BD32" s="8" t="s">
        <v>202</v>
      </c>
      <c r="BE32" s="8" t="s">
        <v>203</v>
      </c>
      <c r="BF32" s="8" t="s">
        <v>204</v>
      </c>
      <c r="BG32" s="8" t="s">
        <v>205</v>
      </c>
      <c r="BH32" s="8" t="s">
        <v>206</v>
      </c>
      <c r="BI32" s="8" t="s">
        <v>207</v>
      </c>
      <c r="BJ32" s="8" t="s">
        <v>208</v>
      </c>
      <c r="BK32" s="8" t="s">
        <v>209</v>
      </c>
      <c r="BL32" s="8" t="s">
        <v>210</v>
      </c>
      <c r="BM32" s="8" t="s">
        <v>211</v>
      </c>
      <c r="BN32" s="8" t="s">
        <v>212</v>
      </c>
      <c r="BO32" s="8" t="s">
        <v>213</v>
      </c>
      <c r="BP32" s="8" t="s">
        <v>214</v>
      </c>
      <c r="BQ32" s="8" t="s">
        <v>215</v>
      </c>
      <c r="BR32" s="8" t="s">
        <v>216</v>
      </c>
      <c r="BS32" s="8" t="s">
        <v>217</v>
      </c>
      <c r="BT32" s="8" t="s">
        <v>218</v>
      </c>
      <c r="BU32" s="8" t="s">
        <v>219</v>
      </c>
      <c r="BV32" s="8" t="s">
        <v>220</v>
      </c>
      <c r="BW32" s="8" t="s">
        <v>221</v>
      </c>
      <c r="BX32" s="8" t="s">
        <v>222</v>
      </c>
      <c r="BY32" s="8" t="s">
        <v>223</v>
      </c>
      <c r="BZ32" s="8" t="s">
        <v>224</v>
      </c>
      <c r="CA32" s="8" t="s">
        <v>225</v>
      </c>
      <c r="CB32" s="8" t="s">
        <v>226</v>
      </c>
      <c r="CC32" s="8" t="s">
        <v>227</v>
      </c>
      <c r="CD32" s="8" t="s">
        <v>228</v>
      </c>
      <c r="CE32" s="8" t="s">
        <v>229</v>
      </c>
      <c r="CF32" s="8" t="s">
        <v>230</v>
      </c>
      <c r="CG32" s="8" t="s">
        <v>231</v>
      </c>
      <c r="CH32" s="8" t="s">
        <v>232</v>
      </c>
      <c r="CI32" s="8" t="s">
        <v>233</v>
      </c>
      <c r="CJ32" s="8" t="s">
        <v>234</v>
      </c>
      <c r="CK32" s="8" t="s">
        <v>235</v>
      </c>
      <c r="CL32" s="8" t="s">
        <v>236</v>
      </c>
      <c r="CM32" s="8" t="s">
        <v>237</v>
      </c>
      <c r="CN32" s="8" t="s">
        <v>238</v>
      </c>
      <c r="CO32" s="8" t="s">
        <v>239</v>
      </c>
      <c r="CP32" s="8" t="s">
        <v>240</v>
      </c>
      <c r="CQ32" s="8" t="s">
        <v>241</v>
      </c>
      <c r="CR32" s="8" t="s">
        <v>242</v>
      </c>
      <c r="CS32" s="8" t="s">
        <v>243</v>
      </c>
      <c r="CT32" s="8" t="s">
        <v>244</v>
      </c>
      <c r="CU32" s="8" t="s">
        <v>245</v>
      </c>
      <c r="CV32" s="8" t="s">
        <v>246</v>
      </c>
      <c r="CW32" s="8" t="s">
        <v>247</v>
      </c>
      <c r="CX32" s="8" t="s">
        <v>248</v>
      </c>
      <c r="CY32" s="8" t="s">
        <v>249</v>
      </c>
      <c r="CZ32" s="8" t="s">
        <v>250</v>
      </c>
      <c r="DA32" s="8" t="s">
        <v>251</v>
      </c>
      <c r="DB32" s="8" t="s">
        <v>252</v>
      </c>
      <c r="DC32" s="8" t="s">
        <v>253</v>
      </c>
    </row>
    <row r="33" spans="2:107" x14ac:dyDescent="0.2">
      <c r="B33" s="8" t="s">
        <v>9</v>
      </c>
      <c r="C33" s="13">
        <v>100</v>
      </c>
      <c r="D33">
        <f>C33*(1+D25/100)</f>
        <v>100.89999999999999</v>
      </c>
      <c r="E33" s="8">
        <f t="shared" ref="E33:BP33" si="3">D33*(1+E25/100)</f>
        <v>104.83509999999998</v>
      </c>
      <c r="F33" s="8">
        <f t="shared" si="3"/>
        <v>103.78674899999999</v>
      </c>
      <c r="G33" s="8">
        <f t="shared" si="3"/>
        <v>104.82461648999998</v>
      </c>
      <c r="H33" s="8">
        <f t="shared" si="3"/>
        <v>105.55838880542997</v>
      </c>
      <c r="I33" s="8">
        <f t="shared" si="3"/>
        <v>106.82508947109513</v>
      </c>
      <c r="J33" s="8">
        <f t="shared" si="3"/>
        <v>107.67969018686389</v>
      </c>
      <c r="K33" s="8">
        <f t="shared" si="3"/>
        <v>105.63377607331348</v>
      </c>
      <c r="L33" s="8">
        <f t="shared" si="3"/>
        <v>107.3239164904865</v>
      </c>
      <c r="M33" s="8">
        <f t="shared" si="3"/>
        <v>107.43124040697697</v>
      </c>
      <c r="N33" s="8">
        <f t="shared" si="3"/>
        <v>106.14206552209325</v>
      </c>
      <c r="O33" s="8">
        <f t="shared" si="3"/>
        <v>106.46049171865951</v>
      </c>
      <c r="P33" s="8">
        <f t="shared" si="3"/>
        <v>106.67341270209683</v>
      </c>
      <c r="Q33" s="8">
        <f t="shared" si="3"/>
        <v>106.88675952750101</v>
      </c>
      <c r="R33" s="8">
        <f t="shared" si="3"/>
        <v>108.38317416088603</v>
      </c>
      <c r="S33" s="8">
        <f t="shared" si="3"/>
        <v>109.46700590249489</v>
      </c>
      <c r="T33" s="8">
        <f t="shared" si="3"/>
        <v>110.99954398512982</v>
      </c>
      <c r="U33" s="8">
        <f t="shared" si="3"/>
        <v>112.33153851295138</v>
      </c>
      <c r="V33" s="8">
        <f t="shared" si="3"/>
        <v>113.67951697510681</v>
      </c>
      <c r="W33" s="8">
        <f t="shared" si="3"/>
        <v>114.13423504300724</v>
      </c>
      <c r="X33" s="8">
        <f t="shared" si="3"/>
        <v>113.5635638677922</v>
      </c>
      <c r="Y33" s="8">
        <f t="shared" si="3"/>
        <v>112.99574604845324</v>
      </c>
      <c r="Z33" s="8">
        <f t="shared" si="3"/>
        <v>112.65675881030788</v>
      </c>
      <c r="AA33" s="8">
        <f t="shared" si="3"/>
        <v>115.24786426294494</v>
      </c>
      <c r="AB33" s="8">
        <f t="shared" si="3"/>
        <v>115.82410358425966</v>
      </c>
      <c r="AC33" s="8">
        <f t="shared" si="3"/>
        <v>117.32981693085503</v>
      </c>
      <c r="AD33" s="8">
        <f t="shared" si="3"/>
        <v>118.50311510016358</v>
      </c>
      <c r="AE33" s="8">
        <f t="shared" si="3"/>
        <v>118.02910263976293</v>
      </c>
      <c r="AF33" s="8">
        <f t="shared" si="3"/>
        <v>116.96684071600505</v>
      </c>
      <c r="AG33" s="8">
        <f t="shared" si="3"/>
        <v>118.1365091231651</v>
      </c>
      <c r="AH33" s="8">
        <f t="shared" si="3"/>
        <v>119.31787421439675</v>
      </c>
      <c r="AI33" s="8">
        <f t="shared" si="3"/>
        <v>120.98832445339831</v>
      </c>
      <c r="AJ33" s="8">
        <f t="shared" si="3"/>
        <v>124.25500921364005</v>
      </c>
      <c r="AK33" s="8">
        <f t="shared" si="3"/>
        <v>125.87032433341736</v>
      </c>
      <c r="AL33" s="8">
        <f t="shared" si="3"/>
        <v>126.8772869280847</v>
      </c>
      <c r="AM33" s="8">
        <f t="shared" si="3"/>
        <v>127.76542793658128</v>
      </c>
      <c r="AN33" s="8">
        <f t="shared" si="3"/>
        <v>129.55414392769342</v>
      </c>
      <c r="AO33" s="8">
        <f t="shared" si="3"/>
        <v>128.64726492019958</v>
      </c>
      <c r="AP33" s="8">
        <f t="shared" si="3"/>
        <v>130.19103209924197</v>
      </c>
      <c r="AQ33" s="8">
        <f t="shared" si="3"/>
        <v>132.40427964492906</v>
      </c>
      <c r="AR33" s="8">
        <f t="shared" si="3"/>
        <v>132.66908820421892</v>
      </c>
      <c r="AS33" s="8">
        <f t="shared" si="3"/>
        <v>134.79179361548643</v>
      </c>
      <c r="AT33" s="8">
        <f t="shared" si="3"/>
        <v>136.40929513887227</v>
      </c>
      <c r="AU33" s="8">
        <f t="shared" si="3"/>
        <v>139.13748104164972</v>
      </c>
      <c r="AV33" s="8">
        <f t="shared" si="3"/>
        <v>141.36368073831611</v>
      </c>
      <c r="AW33" s="8">
        <f t="shared" si="3"/>
        <v>142.77731754569928</v>
      </c>
      <c r="AX33" s="8">
        <f t="shared" si="3"/>
        <v>145.06175462643046</v>
      </c>
      <c r="AY33" s="8">
        <f t="shared" si="3"/>
        <v>146.65743392732116</v>
      </c>
      <c r="AZ33" s="8">
        <f t="shared" si="3"/>
        <v>150.03055490764953</v>
      </c>
      <c r="BA33" s="8">
        <f t="shared" si="3"/>
        <v>152.28101323126427</v>
      </c>
      <c r="BB33" s="8">
        <f t="shared" si="3"/>
        <v>146.49433472847622</v>
      </c>
      <c r="BC33" s="8">
        <f t="shared" si="3"/>
        <v>144.44341404227754</v>
      </c>
      <c r="BD33" s="8">
        <f t="shared" si="3"/>
        <v>147.04339549503854</v>
      </c>
      <c r="BE33" s="8">
        <f t="shared" si="3"/>
        <v>150.42539359142441</v>
      </c>
      <c r="BF33" s="8">
        <f t="shared" si="3"/>
        <v>154.18602843121002</v>
      </c>
      <c r="BG33" s="8">
        <f t="shared" si="3"/>
        <v>157.73230708512784</v>
      </c>
      <c r="BH33" s="8">
        <f t="shared" si="3"/>
        <v>159.30963015597914</v>
      </c>
      <c r="BI33" s="8">
        <f t="shared" si="3"/>
        <v>160.90272645753893</v>
      </c>
      <c r="BJ33" s="8">
        <f t="shared" si="3"/>
        <v>163.15536462794449</v>
      </c>
      <c r="BK33" s="8">
        <f t="shared" si="3"/>
        <v>165.43953973273571</v>
      </c>
      <c r="BL33" s="8">
        <f t="shared" si="3"/>
        <v>167.09393513006307</v>
      </c>
      <c r="BM33" s="8">
        <f t="shared" si="3"/>
        <v>166.75974725980294</v>
      </c>
      <c r="BN33" s="8">
        <f t="shared" si="3"/>
        <v>168.09382523788136</v>
      </c>
      <c r="BO33" s="8">
        <f t="shared" si="3"/>
        <v>165.90860550978891</v>
      </c>
      <c r="BP33" s="8">
        <f t="shared" si="3"/>
        <v>168.72905180345532</v>
      </c>
      <c r="BQ33" s="8">
        <f t="shared" ref="BQ33:DC33" si="4">BP33*(1+BQ25/100)</f>
        <v>171.59744568411404</v>
      </c>
      <c r="BR33" s="8">
        <f t="shared" si="4"/>
        <v>171.59744568411404</v>
      </c>
      <c r="BS33" s="8">
        <f t="shared" si="4"/>
        <v>172.28383546685049</v>
      </c>
      <c r="BT33" s="8">
        <f t="shared" si="4"/>
        <v>175.21266066978694</v>
      </c>
      <c r="BU33" s="8">
        <f t="shared" si="4"/>
        <v>175.73829865179627</v>
      </c>
      <c r="BV33" s="8">
        <f t="shared" si="4"/>
        <v>175.91403695044804</v>
      </c>
      <c r="BW33" s="8">
        <f t="shared" si="4"/>
        <v>177.49726328300204</v>
      </c>
      <c r="BX33" s="8">
        <f t="shared" si="4"/>
        <v>174.83480433375701</v>
      </c>
      <c r="BY33" s="8">
        <f t="shared" si="4"/>
        <v>174.83480433375701</v>
      </c>
      <c r="BZ33" s="8">
        <f t="shared" si="4"/>
        <v>175.70897835542578</v>
      </c>
      <c r="CA33" s="8">
        <f t="shared" si="4"/>
        <v>174.4790155069378</v>
      </c>
      <c r="CB33" s="8">
        <f t="shared" si="4"/>
        <v>169.94256110375741</v>
      </c>
      <c r="CC33" s="8">
        <f t="shared" si="4"/>
        <v>167.39342268720105</v>
      </c>
      <c r="CD33" s="8">
        <f t="shared" si="4"/>
        <v>166.05427530570344</v>
      </c>
      <c r="CE33" s="8">
        <f t="shared" si="4"/>
        <v>163.39740690081217</v>
      </c>
      <c r="CF33" s="8">
        <f t="shared" si="4"/>
        <v>164.37779134221705</v>
      </c>
      <c r="CG33" s="8">
        <f t="shared" si="4"/>
        <v>163.39152459416374</v>
      </c>
      <c r="CH33" s="8">
        <f t="shared" si="4"/>
        <v>163.06474154497542</v>
      </c>
      <c r="CI33" s="8">
        <f t="shared" si="4"/>
        <v>164.85845370197012</v>
      </c>
      <c r="CJ33" s="8">
        <f t="shared" si="4"/>
        <v>166.01246287788391</v>
      </c>
      <c r="CK33" s="8">
        <f t="shared" si="4"/>
        <v>166.51050026651754</v>
      </c>
      <c r="CL33" s="8">
        <f t="shared" si="4"/>
        <v>167.17654226758361</v>
      </c>
      <c r="CM33" s="8">
        <f t="shared" si="4"/>
        <v>168.0124249789215</v>
      </c>
      <c r="CN33" s="8">
        <f t="shared" si="4"/>
        <v>168.34844982887935</v>
      </c>
      <c r="CO33" s="8">
        <f t="shared" si="4"/>
        <v>169.86358587733926</v>
      </c>
      <c r="CP33" s="8">
        <f t="shared" si="4"/>
        <v>169.35399511970724</v>
      </c>
      <c r="CQ33" s="8">
        <f t="shared" si="4"/>
        <v>170.03141110018606</v>
      </c>
      <c r="CR33" s="8">
        <f t="shared" si="4"/>
        <v>171.22163097788734</v>
      </c>
      <c r="CS33" s="8">
        <f t="shared" si="4"/>
        <v>171.39285260886521</v>
      </c>
      <c r="CT33" s="8">
        <f t="shared" si="4"/>
        <v>171.90703116669178</v>
      </c>
      <c r="CU33" s="8">
        <f t="shared" si="4"/>
        <v>167.78126241869117</v>
      </c>
      <c r="CV33" s="8">
        <f t="shared" si="4"/>
        <v>153.01651132584635</v>
      </c>
      <c r="CW33" s="8">
        <f t="shared" si="4"/>
        <v>165.10481572058822</v>
      </c>
      <c r="CX33" s="8">
        <f t="shared" si="4"/>
        <v>170.22306500792644</v>
      </c>
      <c r="CY33" s="8">
        <f t="shared" si="4"/>
        <v>172.09551872301361</v>
      </c>
      <c r="CZ33" s="8">
        <f t="shared" si="4"/>
        <v>171.75132768556759</v>
      </c>
      <c r="DA33" s="8">
        <f t="shared" si="4"/>
        <v>171.92307901325313</v>
      </c>
      <c r="DB33" s="8">
        <f t="shared" si="4"/>
        <v>173.12654056634588</v>
      </c>
      <c r="DC33" s="8">
        <f t="shared" si="4"/>
        <v>174.85780597200934</v>
      </c>
    </row>
    <row r="34" spans="2:107" x14ac:dyDescent="0.2">
      <c r="B34" s="8" t="s">
        <v>10</v>
      </c>
      <c r="C34" s="13">
        <v>100</v>
      </c>
      <c r="D34" s="8">
        <f t="shared" ref="D34:BO34" si="5">C34*(1+D26/100)</f>
        <v>103</v>
      </c>
      <c r="E34" s="8">
        <f t="shared" si="5"/>
        <v>105.98699999999999</v>
      </c>
      <c r="F34" s="8">
        <f t="shared" si="5"/>
        <v>111.60431099999998</v>
      </c>
      <c r="G34" s="8">
        <f t="shared" si="5"/>
        <v>109.14901615799998</v>
      </c>
      <c r="H34" s="8">
        <f t="shared" si="5"/>
        <v>109.14901615799998</v>
      </c>
      <c r="I34" s="8">
        <f t="shared" si="5"/>
        <v>108.16667501257798</v>
      </c>
      <c r="J34" s="8">
        <f t="shared" si="5"/>
        <v>108.38300836260314</v>
      </c>
      <c r="K34" s="8">
        <f t="shared" si="5"/>
        <v>108.59977437932834</v>
      </c>
      <c r="L34" s="8">
        <f t="shared" si="5"/>
        <v>107.94817573305237</v>
      </c>
      <c r="M34" s="8">
        <f t="shared" si="5"/>
        <v>108.37996843598458</v>
      </c>
      <c r="N34" s="8">
        <f t="shared" si="5"/>
        <v>106.97102884631678</v>
      </c>
      <c r="O34" s="8">
        <f t="shared" si="5"/>
        <v>107.50588399054836</v>
      </c>
      <c r="P34" s="8">
        <f t="shared" si="5"/>
        <v>107.1833663385767</v>
      </c>
      <c r="Q34" s="8">
        <f t="shared" si="5"/>
        <v>108.46956673463963</v>
      </c>
      <c r="R34" s="8">
        <f t="shared" si="5"/>
        <v>110.31354936912849</v>
      </c>
      <c r="S34" s="8">
        <f t="shared" si="5"/>
        <v>109.32072742480634</v>
      </c>
      <c r="T34" s="8">
        <f t="shared" si="5"/>
        <v>111.61646270072725</v>
      </c>
      <c r="U34" s="8">
        <f t="shared" si="5"/>
        <v>113.96040841744252</v>
      </c>
      <c r="V34" s="8">
        <f t="shared" si="5"/>
        <v>114.87209168478206</v>
      </c>
      <c r="W34" s="8">
        <f t="shared" si="5"/>
        <v>114.6423475014125</v>
      </c>
      <c r="X34" s="8">
        <f t="shared" si="5"/>
        <v>114.98627454391672</v>
      </c>
      <c r="Y34" s="8">
        <f t="shared" si="5"/>
        <v>111.99663140577488</v>
      </c>
      <c r="Z34" s="8">
        <f t="shared" si="5"/>
        <v>112.44461793139797</v>
      </c>
      <c r="AA34" s="8">
        <f t="shared" si="5"/>
        <v>115.03084414382012</v>
      </c>
      <c r="AB34" s="8">
        <f t="shared" si="5"/>
        <v>115.72102920868303</v>
      </c>
      <c r="AC34" s="8">
        <f t="shared" si="5"/>
        <v>114.91098200422225</v>
      </c>
      <c r="AD34" s="8">
        <f t="shared" si="5"/>
        <v>114.10660513019269</v>
      </c>
      <c r="AE34" s="8">
        <f t="shared" si="5"/>
        <v>114.90535136610403</v>
      </c>
      <c r="AF34" s="8">
        <f t="shared" si="5"/>
        <v>113.41158179834467</v>
      </c>
      <c r="AG34" s="8">
        <f t="shared" si="5"/>
        <v>113.97863970733638</v>
      </c>
      <c r="AH34" s="8">
        <f t="shared" si="5"/>
        <v>114.6625115455804</v>
      </c>
      <c r="AI34" s="8">
        <f t="shared" si="5"/>
        <v>114.54784903403483</v>
      </c>
      <c r="AJ34" s="8">
        <f t="shared" si="5"/>
        <v>117.06790171278359</v>
      </c>
      <c r="AK34" s="8">
        <f t="shared" si="5"/>
        <v>119.52632764875204</v>
      </c>
      <c r="AL34" s="8">
        <f t="shared" si="5"/>
        <v>122.15590685702459</v>
      </c>
      <c r="AM34" s="8">
        <f t="shared" si="5"/>
        <v>122.15590685702459</v>
      </c>
      <c r="AN34" s="8">
        <f t="shared" si="5"/>
        <v>122.7666863913097</v>
      </c>
      <c r="AO34" s="8">
        <f t="shared" si="5"/>
        <v>124.73095337357066</v>
      </c>
      <c r="AP34" s="8">
        <f t="shared" si="5"/>
        <v>126.47718672080065</v>
      </c>
      <c r="AQ34" s="8">
        <f t="shared" si="5"/>
        <v>128.12139014817103</v>
      </c>
      <c r="AR34" s="8">
        <f t="shared" si="5"/>
        <v>129.91508961024542</v>
      </c>
      <c r="AS34" s="8">
        <f t="shared" si="5"/>
        <v>131.47407068556836</v>
      </c>
      <c r="AT34" s="8">
        <f t="shared" si="5"/>
        <v>133.05175953379518</v>
      </c>
      <c r="AU34" s="8">
        <f t="shared" si="5"/>
        <v>136.37805352214005</v>
      </c>
      <c r="AV34" s="8">
        <f t="shared" si="5"/>
        <v>137.87821211088357</v>
      </c>
      <c r="AW34" s="8">
        <f t="shared" si="5"/>
        <v>138.98123780777064</v>
      </c>
      <c r="AX34" s="8">
        <f t="shared" si="5"/>
        <v>142.59474999077267</v>
      </c>
      <c r="AY34" s="8">
        <f t="shared" si="5"/>
        <v>144.73367124063424</v>
      </c>
      <c r="AZ34" s="8">
        <f t="shared" si="5"/>
        <v>147.62834466544692</v>
      </c>
      <c r="BA34" s="8">
        <f t="shared" si="5"/>
        <v>150.43328321409041</v>
      </c>
      <c r="BB34" s="8">
        <f t="shared" si="5"/>
        <v>147.87591739945086</v>
      </c>
      <c r="BC34" s="8">
        <f t="shared" si="5"/>
        <v>149.94618024304316</v>
      </c>
      <c r="BD34" s="8">
        <f t="shared" si="5"/>
        <v>153.69483474911922</v>
      </c>
      <c r="BE34" s="8">
        <f t="shared" si="5"/>
        <v>157.22981594834894</v>
      </c>
      <c r="BF34" s="8">
        <f t="shared" si="5"/>
        <v>158.17319484403905</v>
      </c>
      <c r="BG34" s="8">
        <f t="shared" si="5"/>
        <v>161.02031235123175</v>
      </c>
      <c r="BH34" s="8">
        <f t="shared" si="5"/>
        <v>161.98643422533914</v>
      </c>
      <c r="BI34" s="8">
        <f t="shared" si="5"/>
        <v>165.55013577829661</v>
      </c>
      <c r="BJ34" s="8">
        <f t="shared" si="5"/>
        <v>168.86113849386254</v>
      </c>
      <c r="BK34" s="8">
        <f t="shared" si="5"/>
        <v>171.22519443277662</v>
      </c>
      <c r="BL34" s="8">
        <f t="shared" si="5"/>
        <v>172.93744637710438</v>
      </c>
      <c r="BM34" s="8">
        <f t="shared" si="5"/>
        <v>172.24569659159596</v>
      </c>
      <c r="BN34" s="8">
        <f t="shared" si="5"/>
        <v>173.10692507455391</v>
      </c>
      <c r="BO34" s="8">
        <f t="shared" si="5"/>
        <v>173.97245969992667</v>
      </c>
      <c r="BP34" s="8">
        <f t="shared" ref="BP34:DC34" si="6">BO34*(1+BP26/100)</f>
        <v>176.75601905512551</v>
      </c>
      <c r="BQ34" s="8">
        <f t="shared" si="6"/>
        <v>179.40735934095238</v>
      </c>
      <c r="BR34" s="8">
        <f t="shared" si="6"/>
        <v>180.48380349699809</v>
      </c>
      <c r="BS34" s="8">
        <f t="shared" si="6"/>
        <v>182.46912533546507</v>
      </c>
      <c r="BT34" s="8">
        <f t="shared" si="6"/>
        <v>184.11134746348424</v>
      </c>
      <c r="BU34" s="8">
        <f t="shared" si="6"/>
        <v>185.40012689572862</v>
      </c>
      <c r="BV34" s="8">
        <f t="shared" si="6"/>
        <v>184.6585263881457</v>
      </c>
      <c r="BW34" s="8">
        <f t="shared" si="6"/>
        <v>189.0903310214612</v>
      </c>
      <c r="BX34" s="8">
        <f t="shared" si="6"/>
        <v>187.38851804226803</v>
      </c>
      <c r="BY34" s="8">
        <f t="shared" si="6"/>
        <v>187.76329507835257</v>
      </c>
      <c r="BZ34" s="8">
        <f t="shared" si="6"/>
        <v>189.82869132421442</v>
      </c>
      <c r="CA34" s="8">
        <f t="shared" si="6"/>
        <v>187.93040441097227</v>
      </c>
      <c r="CB34" s="8">
        <f t="shared" si="6"/>
        <v>183.60800510951989</v>
      </c>
      <c r="CC34" s="8">
        <f t="shared" si="6"/>
        <v>180.30306101754854</v>
      </c>
      <c r="CD34" s="8">
        <f t="shared" si="6"/>
        <v>178.50003040737306</v>
      </c>
      <c r="CE34" s="8">
        <f t="shared" si="6"/>
        <v>175.28702986004035</v>
      </c>
      <c r="CF34" s="8">
        <f t="shared" si="6"/>
        <v>175.63760391976044</v>
      </c>
      <c r="CG34" s="8">
        <f t="shared" si="6"/>
        <v>174.9350535040814</v>
      </c>
      <c r="CH34" s="8">
        <f t="shared" si="6"/>
        <v>174.41024834356915</v>
      </c>
      <c r="CI34" s="8">
        <f t="shared" si="6"/>
        <v>175.97994057866126</v>
      </c>
      <c r="CJ34" s="8">
        <f t="shared" si="6"/>
        <v>178.61963968734116</v>
      </c>
      <c r="CK34" s="8">
        <f t="shared" si="6"/>
        <v>180.40583608421457</v>
      </c>
      <c r="CL34" s="8">
        <f t="shared" si="6"/>
        <v>180.58624192029876</v>
      </c>
      <c r="CM34" s="8">
        <f t="shared" si="6"/>
        <v>182.21151809758143</v>
      </c>
      <c r="CN34" s="8">
        <f t="shared" si="6"/>
        <v>182.75815265187416</v>
      </c>
      <c r="CO34" s="8">
        <f t="shared" si="6"/>
        <v>183.85470156778541</v>
      </c>
      <c r="CP34" s="8">
        <f t="shared" si="6"/>
        <v>183.48699216464985</v>
      </c>
      <c r="CQ34" s="8">
        <f t="shared" si="6"/>
        <v>186.97324501577819</v>
      </c>
      <c r="CR34" s="8">
        <f t="shared" si="6"/>
        <v>187.7211379958413</v>
      </c>
      <c r="CS34" s="8">
        <f t="shared" si="6"/>
        <v>188.09658027183298</v>
      </c>
      <c r="CT34" s="8">
        <f t="shared" si="6"/>
        <v>188.09658027183298</v>
      </c>
      <c r="CU34" s="8">
        <f t="shared" si="6"/>
        <v>183.77035892558081</v>
      </c>
      <c r="CV34" s="8">
        <f t="shared" si="6"/>
        <v>165.20955267409715</v>
      </c>
      <c r="CW34" s="8">
        <f t="shared" si="6"/>
        <v>176.77422136128396</v>
      </c>
      <c r="CX34" s="8">
        <f t="shared" si="6"/>
        <v>182.07744800212248</v>
      </c>
      <c r="CY34" s="8">
        <f t="shared" si="6"/>
        <v>182.98783524213309</v>
      </c>
      <c r="CZ34" s="8">
        <f t="shared" si="6"/>
        <v>182.98783524213309</v>
      </c>
      <c r="DA34" s="8">
        <f t="shared" si="6"/>
        <v>184.45173792407016</v>
      </c>
      <c r="DB34" s="8">
        <f t="shared" si="6"/>
        <v>185.74290008953864</v>
      </c>
      <c r="DC34" s="8">
        <f t="shared" si="6"/>
        <v>187.04310039016539</v>
      </c>
    </row>
    <row r="35" spans="2:107" x14ac:dyDescent="0.2">
      <c r="B35" s="8" t="s">
        <v>11</v>
      </c>
      <c r="C35" s="13">
        <v>100</v>
      </c>
      <c r="D35" s="8">
        <f t="shared" ref="D35:BO35" si="7">C35*(1+D27/100)</f>
        <v>101.6</v>
      </c>
      <c r="E35" s="8">
        <f t="shared" si="7"/>
        <v>105.15599999999999</v>
      </c>
      <c r="F35" s="8">
        <f t="shared" si="7"/>
        <v>89.277443999999988</v>
      </c>
      <c r="G35" s="8">
        <f t="shared" si="7"/>
        <v>101.15134405199998</v>
      </c>
      <c r="H35" s="8">
        <f t="shared" si="7"/>
        <v>100.74673867579199</v>
      </c>
      <c r="I35" s="8">
        <f t="shared" si="7"/>
        <v>99.134790856979322</v>
      </c>
      <c r="J35" s="8">
        <f t="shared" si="7"/>
        <v>99.729599602121198</v>
      </c>
      <c r="K35" s="8">
        <f t="shared" si="7"/>
        <v>102.22283959217422</v>
      </c>
      <c r="L35" s="8">
        <f t="shared" si="7"/>
        <v>102.93839946931944</v>
      </c>
      <c r="M35" s="8">
        <f t="shared" si="7"/>
        <v>104.68835226029786</v>
      </c>
      <c r="N35" s="8">
        <f t="shared" si="7"/>
        <v>103.85084544221547</v>
      </c>
      <c r="O35" s="8">
        <f t="shared" si="7"/>
        <v>102.81233698779332</v>
      </c>
      <c r="P35" s="8">
        <f t="shared" si="7"/>
        <v>103.94327269465903</v>
      </c>
      <c r="Q35" s="8">
        <f t="shared" si="7"/>
        <v>106.12608142124687</v>
      </c>
      <c r="R35" s="8">
        <f t="shared" si="7"/>
        <v>108.03635088682931</v>
      </c>
      <c r="S35" s="8">
        <f t="shared" si="7"/>
        <v>106.30776927264004</v>
      </c>
      <c r="T35" s="8">
        <f t="shared" si="7"/>
        <v>105.35099934918628</v>
      </c>
      <c r="U35" s="8">
        <f t="shared" si="7"/>
        <v>103.98143635764686</v>
      </c>
      <c r="V35" s="8">
        <f t="shared" si="7"/>
        <v>105.02125072122332</v>
      </c>
      <c r="W35" s="8">
        <f t="shared" si="7"/>
        <v>107.43673948781145</v>
      </c>
      <c r="X35" s="8">
        <f t="shared" si="7"/>
        <v>107.65161296678707</v>
      </c>
      <c r="Y35" s="8">
        <f t="shared" si="7"/>
        <v>107.65161296678707</v>
      </c>
      <c r="Z35" s="8">
        <f t="shared" si="7"/>
        <v>108.83578070942171</v>
      </c>
      <c r="AA35" s="8">
        <f t="shared" si="7"/>
        <v>111.88318256928552</v>
      </c>
      <c r="AB35" s="8">
        <f t="shared" si="7"/>
        <v>111.88318256928552</v>
      </c>
      <c r="AC35" s="8">
        <f t="shared" si="7"/>
        <v>112.1069489344241</v>
      </c>
      <c r="AD35" s="8">
        <f t="shared" si="7"/>
        <v>111.99484198548967</v>
      </c>
      <c r="AE35" s="8">
        <f t="shared" si="7"/>
        <v>111.09888324960575</v>
      </c>
      <c r="AF35" s="8">
        <f t="shared" si="7"/>
        <v>112.20987208210181</v>
      </c>
      <c r="AG35" s="8">
        <f t="shared" si="7"/>
        <v>114.45406952374385</v>
      </c>
      <c r="AH35" s="8">
        <f t="shared" si="7"/>
        <v>117.4298753313612</v>
      </c>
      <c r="AI35" s="8">
        <f t="shared" si="7"/>
        <v>115.19870770006534</v>
      </c>
      <c r="AJ35" s="8">
        <f t="shared" si="7"/>
        <v>119.34586117726769</v>
      </c>
      <c r="AK35" s="8">
        <f t="shared" si="7"/>
        <v>119.22651531609043</v>
      </c>
      <c r="AL35" s="8">
        <f t="shared" si="7"/>
        <v>118.74960925482607</v>
      </c>
      <c r="AM35" s="8">
        <f t="shared" si="7"/>
        <v>119.46210691035503</v>
      </c>
      <c r="AN35" s="8">
        <f t="shared" si="7"/>
        <v>120.0594174449068</v>
      </c>
      <c r="AO35" s="8">
        <f t="shared" si="7"/>
        <v>121.26001161935586</v>
      </c>
      <c r="AP35" s="8">
        <f t="shared" si="7"/>
        <v>121.26001161935586</v>
      </c>
      <c r="AQ35" s="8">
        <f t="shared" si="7"/>
        <v>122.95765178202684</v>
      </c>
      <c r="AR35" s="8">
        <f t="shared" si="7"/>
        <v>122.95765178202684</v>
      </c>
      <c r="AS35" s="8">
        <f t="shared" si="7"/>
        <v>124.43314360341117</v>
      </c>
      <c r="AT35" s="8">
        <f t="shared" si="7"/>
        <v>129.03716991673738</v>
      </c>
      <c r="AU35" s="8">
        <f t="shared" si="7"/>
        <v>128.13390972732023</v>
      </c>
      <c r="AV35" s="8">
        <f t="shared" si="7"/>
        <v>131.20912356077591</v>
      </c>
      <c r="AW35" s="8">
        <f t="shared" si="7"/>
        <v>130.55307794297204</v>
      </c>
      <c r="AX35" s="8">
        <f t="shared" si="7"/>
        <v>129.90031255325718</v>
      </c>
      <c r="AY35" s="8">
        <f t="shared" si="7"/>
        <v>131.97871755410929</v>
      </c>
      <c r="AZ35" s="8">
        <f t="shared" si="7"/>
        <v>131.84673883655518</v>
      </c>
      <c r="BA35" s="8">
        <f t="shared" si="7"/>
        <v>135.67029426281528</v>
      </c>
      <c r="BB35" s="8">
        <f t="shared" si="7"/>
        <v>131.05750425787954</v>
      </c>
      <c r="BC35" s="8">
        <f t="shared" si="7"/>
        <v>136.16874692393682</v>
      </c>
      <c r="BD35" s="8">
        <f t="shared" si="7"/>
        <v>134.53472196084957</v>
      </c>
      <c r="BE35" s="8">
        <f t="shared" si="7"/>
        <v>136.01460390241888</v>
      </c>
      <c r="BF35" s="8">
        <f t="shared" si="7"/>
        <v>139.27895439607693</v>
      </c>
      <c r="BG35" s="8">
        <f t="shared" si="7"/>
        <v>140.39318603124553</v>
      </c>
      <c r="BH35" s="8">
        <f t="shared" si="7"/>
        <v>141.23554514743302</v>
      </c>
      <c r="BI35" s="8">
        <f t="shared" si="7"/>
        <v>142.64790059890734</v>
      </c>
      <c r="BJ35" s="8">
        <f t="shared" si="7"/>
        <v>143.21849220130298</v>
      </c>
      <c r="BK35" s="8">
        <f t="shared" si="7"/>
        <v>144.3642401389134</v>
      </c>
      <c r="BL35" s="8">
        <f t="shared" si="7"/>
        <v>145.80788254030253</v>
      </c>
      <c r="BM35" s="8">
        <f t="shared" si="7"/>
        <v>145.22465101014132</v>
      </c>
      <c r="BN35" s="8">
        <f t="shared" si="7"/>
        <v>144.93420170812104</v>
      </c>
      <c r="BO35" s="8">
        <f t="shared" si="7"/>
        <v>147.83288574228345</v>
      </c>
      <c r="BP35" s="8">
        <f t="shared" ref="BP35:DC35" si="8">BO35*(1+BP27/100)</f>
        <v>148.71988305673716</v>
      </c>
      <c r="BQ35" s="8">
        <f t="shared" si="8"/>
        <v>147.97628364145348</v>
      </c>
      <c r="BR35" s="8">
        <f t="shared" si="8"/>
        <v>149.30807019422653</v>
      </c>
      <c r="BS35" s="8">
        <f t="shared" si="8"/>
        <v>148.11360563267272</v>
      </c>
      <c r="BT35" s="8">
        <f t="shared" si="8"/>
        <v>150.48342332279549</v>
      </c>
      <c r="BU35" s="8">
        <f t="shared" si="8"/>
        <v>151.53680728605505</v>
      </c>
      <c r="BV35" s="8">
        <f t="shared" si="8"/>
        <v>153.0521753589156</v>
      </c>
      <c r="BW35" s="8">
        <f t="shared" si="8"/>
        <v>151.21554925460862</v>
      </c>
      <c r="BX35" s="8">
        <f t="shared" si="8"/>
        <v>152.12284255013628</v>
      </c>
      <c r="BY35" s="8">
        <f t="shared" si="8"/>
        <v>152.73133392033682</v>
      </c>
      <c r="BZ35" s="8">
        <f t="shared" si="8"/>
        <v>151.50948324897413</v>
      </c>
      <c r="CA35" s="8">
        <f t="shared" si="8"/>
        <v>150.90344531597825</v>
      </c>
      <c r="CB35" s="8">
        <f t="shared" si="8"/>
        <v>149.69621775345041</v>
      </c>
      <c r="CC35" s="8">
        <f t="shared" si="8"/>
        <v>149.9956101889573</v>
      </c>
      <c r="CD35" s="8">
        <f t="shared" si="8"/>
        <v>148.64564969725669</v>
      </c>
      <c r="CE35" s="8">
        <f t="shared" si="8"/>
        <v>150.87533444271551</v>
      </c>
      <c r="CF35" s="8">
        <f t="shared" si="8"/>
        <v>150.42270843938738</v>
      </c>
      <c r="CG35" s="8">
        <f t="shared" si="8"/>
        <v>149.82101760562983</v>
      </c>
      <c r="CH35" s="8">
        <f t="shared" si="8"/>
        <v>149.37155455281294</v>
      </c>
      <c r="CI35" s="8">
        <f t="shared" si="8"/>
        <v>148.47532522549605</v>
      </c>
      <c r="CJ35" s="8">
        <f t="shared" si="8"/>
        <v>148.77227587594703</v>
      </c>
      <c r="CK35" s="8">
        <f t="shared" si="8"/>
        <v>148.62350360007107</v>
      </c>
      <c r="CL35" s="8">
        <f t="shared" si="8"/>
        <v>150.1097386360718</v>
      </c>
      <c r="CM35" s="8">
        <f t="shared" si="8"/>
        <v>149.95962889743572</v>
      </c>
      <c r="CN35" s="8">
        <f t="shared" si="8"/>
        <v>150.40950778412801</v>
      </c>
      <c r="CO35" s="8">
        <f t="shared" si="8"/>
        <v>151.16155532304865</v>
      </c>
      <c r="CP35" s="8">
        <f t="shared" si="8"/>
        <v>149.04529354852596</v>
      </c>
      <c r="CQ35" s="8">
        <f t="shared" si="8"/>
        <v>149.64147472272006</v>
      </c>
      <c r="CR35" s="8">
        <f t="shared" si="8"/>
        <v>149.79111619744276</v>
      </c>
      <c r="CS35" s="8">
        <f t="shared" si="8"/>
        <v>149.49153396504786</v>
      </c>
      <c r="CT35" s="8">
        <f t="shared" si="8"/>
        <v>148.74407629522261</v>
      </c>
      <c r="CU35" s="8">
        <f t="shared" si="8"/>
        <v>148.89282037151781</v>
      </c>
      <c r="CV35" s="8">
        <f t="shared" si="8"/>
        <v>136.98139474179641</v>
      </c>
      <c r="CW35" s="8">
        <f t="shared" si="8"/>
        <v>141.6387621630175</v>
      </c>
      <c r="CX35" s="8">
        <f t="shared" si="8"/>
        <v>143.76334359546274</v>
      </c>
      <c r="CY35" s="8">
        <f t="shared" si="8"/>
        <v>143.33205356467636</v>
      </c>
      <c r="CZ35" s="8">
        <f t="shared" si="8"/>
        <v>144.90870615388778</v>
      </c>
      <c r="DA35" s="8">
        <f t="shared" si="8"/>
        <v>146.50270192158052</v>
      </c>
      <c r="DB35" s="8">
        <f t="shared" si="8"/>
        <v>147.82122623887474</v>
      </c>
      <c r="DC35" s="8">
        <f t="shared" si="8"/>
        <v>147.96904746511359</v>
      </c>
    </row>
    <row r="36" spans="2:107" x14ac:dyDescent="0.2">
      <c r="B36" s="8" t="s">
        <v>12</v>
      </c>
      <c r="C36" s="13">
        <v>100</v>
      </c>
      <c r="D36" s="8">
        <f t="shared" ref="D36:BO36" si="9">C36*(1+D28/100)</f>
        <v>102.4</v>
      </c>
      <c r="E36" s="8">
        <f t="shared" si="9"/>
        <v>105.98399999999999</v>
      </c>
      <c r="F36" s="8">
        <f t="shared" si="9"/>
        <v>110.435328</v>
      </c>
      <c r="G36" s="8">
        <f t="shared" si="9"/>
        <v>112.09185791999998</v>
      </c>
      <c r="H36" s="8">
        <f t="shared" si="9"/>
        <v>112.31604163583998</v>
      </c>
      <c r="I36" s="8">
        <f t="shared" si="9"/>
        <v>115.12394267673596</v>
      </c>
      <c r="J36" s="8">
        <f t="shared" si="9"/>
        <v>114.31807507799881</v>
      </c>
      <c r="K36" s="8">
        <f t="shared" si="9"/>
        <v>114.4323931530768</v>
      </c>
      <c r="L36" s="8">
        <f t="shared" si="9"/>
        <v>116.14887905037294</v>
      </c>
      <c r="M36" s="8">
        <f t="shared" si="9"/>
        <v>113.94205034841585</v>
      </c>
      <c r="N36" s="8">
        <f t="shared" si="9"/>
        <v>108.70071603238871</v>
      </c>
      <c r="O36" s="8">
        <f t="shared" si="9"/>
        <v>105.22229311935227</v>
      </c>
      <c r="P36" s="8">
        <f t="shared" si="9"/>
        <v>103.53873642944264</v>
      </c>
      <c r="Q36" s="8">
        <f t="shared" si="9"/>
        <v>101.15734549156545</v>
      </c>
      <c r="R36" s="8">
        <f t="shared" si="9"/>
        <v>103.07933505590519</v>
      </c>
      <c r="S36" s="8">
        <f t="shared" si="9"/>
        <v>103.59473173118471</v>
      </c>
      <c r="T36" s="8">
        <f t="shared" si="9"/>
        <v>108.87806304947512</v>
      </c>
      <c r="U36" s="8">
        <f t="shared" si="9"/>
        <v>108.22479467117826</v>
      </c>
      <c r="V36" s="8">
        <f t="shared" si="9"/>
        <v>111.90443768999832</v>
      </c>
      <c r="W36" s="8">
        <f t="shared" si="9"/>
        <v>113.69490869303829</v>
      </c>
      <c r="X36" s="8">
        <f t="shared" si="9"/>
        <v>111.76209524525663</v>
      </c>
      <c r="Y36" s="8">
        <f t="shared" si="9"/>
        <v>109.52685334035149</v>
      </c>
      <c r="Z36" s="8">
        <f t="shared" si="9"/>
        <v>103.1742958466111</v>
      </c>
      <c r="AA36" s="8">
        <f t="shared" si="9"/>
        <v>105.54730465108315</v>
      </c>
      <c r="AB36" s="8">
        <f t="shared" si="9"/>
        <v>106.39168308829181</v>
      </c>
      <c r="AC36" s="8">
        <f t="shared" si="9"/>
        <v>108.73230011623424</v>
      </c>
      <c r="AD36" s="8">
        <f t="shared" si="9"/>
        <v>110.68948151832646</v>
      </c>
      <c r="AE36" s="8">
        <f t="shared" si="9"/>
        <v>107.59017603581331</v>
      </c>
      <c r="AF36" s="8">
        <f t="shared" si="9"/>
        <v>100.59681459348546</v>
      </c>
      <c r="AG36" s="8">
        <f t="shared" si="9"/>
        <v>100.89860503726591</v>
      </c>
      <c r="AH36" s="8">
        <f t="shared" si="9"/>
        <v>105.0354478437938</v>
      </c>
      <c r="AI36" s="8">
        <f t="shared" si="9"/>
        <v>108.71168851832658</v>
      </c>
      <c r="AJ36" s="8">
        <f t="shared" si="9"/>
        <v>112.73402099350466</v>
      </c>
      <c r="AK36" s="8">
        <f t="shared" si="9"/>
        <v>114.87596739238124</v>
      </c>
      <c r="AL36" s="8">
        <f t="shared" si="9"/>
        <v>112.57844804453362</v>
      </c>
      <c r="AM36" s="8">
        <f t="shared" si="9"/>
        <v>112.01555580431095</v>
      </c>
      <c r="AN36" s="8">
        <f t="shared" si="9"/>
        <v>114.92796025522304</v>
      </c>
      <c r="AO36" s="8">
        <f t="shared" si="9"/>
        <v>115.61752801675438</v>
      </c>
      <c r="AP36" s="8">
        <f t="shared" si="9"/>
        <v>115.50191048873762</v>
      </c>
      <c r="AQ36" s="8">
        <f t="shared" si="9"/>
        <v>121.04600219219704</v>
      </c>
      <c r="AR36" s="8">
        <f t="shared" si="9"/>
        <v>120.44077218123606</v>
      </c>
      <c r="AS36" s="8">
        <f t="shared" si="9"/>
        <v>122.00650221959211</v>
      </c>
      <c r="AT36" s="8">
        <f t="shared" si="9"/>
        <v>125.42268428174069</v>
      </c>
      <c r="AU36" s="8">
        <f t="shared" si="9"/>
        <v>130.43959165301032</v>
      </c>
      <c r="AV36" s="8">
        <f t="shared" si="9"/>
        <v>135.2658565441717</v>
      </c>
      <c r="AW36" s="8">
        <f t="shared" si="9"/>
        <v>138.91803467086433</v>
      </c>
      <c r="AX36" s="8">
        <f t="shared" si="9"/>
        <v>142.25206750296508</v>
      </c>
      <c r="AY36" s="8">
        <f t="shared" si="9"/>
        <v>147.79989813558069</v>
      </c>
      <c r="AZ36" s="8">
        <f t="shared" si="9"/>
        <v>152.52949487591928</v>
      </c>
      <c r="BA36" s="8">
        <f t="shared" si="9"/>
        <v>163.66414800186138</v>
      </c>
      <c r="BB36" s="8">
        <f t="shared" si="9"/>
        <v>149.91635956970504</v>
      </c>
      <c r="BC36" s="8">
        <f t="shared" si="9"/>
        <v>132.67597821918895</v>
      </c>
      <c r="BD36" s="8">
        <f t="shared" si="9"/>
        <v>141.83062071631298</v>
      </c>
      <c r="BE36" s="8">
        <f t="shared" si="9"/>
        <v>157.2901583743911</v>
      </c>
      <c r="BF36" s="8">
        <f t="shared" si="9"/>
        <v>169.08692025247043</v>
      </c>
      <c r="BG36" s="8">
        <f t="shared" si="9"/>
        <v>172.46865865751985</v>
      </c>
      <c r="BH36" s="8">
        <f t="shared" si="9"/>
        <v>173.33100195080743</v>
      </c>
      <c r="BI36" s="8">
        <f t="shared" si="9"/>
        <v>181.47755904249536</v>
      </c>
      <c r="BJ36" s="8">
        <f t="shared" si="9"/>
        <v>182.20346927866535</v>
      </c>
      <c r="BK36" s="8">
        <f t="shared" si="9"/>
        <v>185.11872478712399</v>
      </c>
      <c r="BL36" s="8">
        <f t="shared" si="9"/>
        <v>188.63598055807932</v>
      </c>
      <c r="BM36" s="8">
        <f t="shared" si="9"/>
        <v>192.40870016924092</v>
      </c>
      <c r="BN36" s="8">
        <f t="shared" si="9"/>
        <v>192.21629146907168</v>
      </c>
      <c r="BO36" s="8">
        <f t="shared" si="9"/>
        <v>190.67856113731909</v>
      </c>
      <c r="BP36" s="8">
        <f t="shared" ref="BP36:DC36" si="10">BO36*(1+BP28/100)</f>
        <v>190.67856113731909</v>
      </c>
      <c r="BQ36" s="8">
        <f t="shared" si="10"/>
        <v>190.29720401504446</v>
      </c>
      <c r="BR36" s="8">
        <f t="shared" si="10"/>
        <v>193.91285089133029</v>
      </c>
      <c r="BS36" s="8">
        <f t="shared" si="10"/>
        <v>197.59719505826556</v>
      </c>
      <c r="BT36" s="8">
        <f t="shared" si="10"/>
        <v>204.90829127542136</v>
      </c>
      <c r="BU36" s="8">
        <f t="shared" si="10"/>
        <v>204.90829127542136</v>
      </c>
      <c r="BV36" s="8">
        <f t="shared" si="10"/>
        <v>202.65430007139173</v>
      </c>
      <c r="BW36" s="8">
        <f t="shared" si="10"/>
        <v>202.65430007139173</v>
      </c>
      <c r="BX36" s="8">
        <f t="shared" si="10"/>
        <v>193.94016516832187</v>
      </c>
      <c r="BY36" s="8">
        <f t="shared" si="10"/>
        <v>189.86742169978712</v>
      </c>
      <c r="BZ36" s="8">
        <f t="shared" si="10"/>
        <v>189.48768685638754</v>
      </c>
      <c r="CA36" s="8">
        <f t="shared" si="10"/>
        <v>183.99254393755228</v>
      </c>
      <c r="CB36" s="8">
        <f t="shared" si="10"/>
        <v>169.64112551042322</v>
      </c>
      <c r="CC36" s="8">
        <f t="shared" si="10"/>
        <v>161.49835148592291</v>
      </c>
      <c r="CD36" s="8">
        <f t="shared" si="10"/>
        <v>152.93893885716898</v>
      </c>
      <c r="CE36" s="8">
        <f t="shared" si="10"/>
        <v>150.49191583545428</v>
      </c>
      <c r="CF36" s="8">
        <f t="shared" si="10"/>
        <v>151.24437541463152</v>
      </c>
      <c r="CG36" s="8">
        <f t="shared" si="10"/>
        <v>143.83340101931458</v>
      </c>
      <c r="CH36" s="8">
        <f t="shared" si="10"/>
        <v>141.38823320198622</v>
      </c>
      <c r="CI36" s="8">
        <f t="shared" si="10"/>
        <v>140.96406850238026</v>
      </c>
      <c r="CJ36" s="8">
        <f t="shared" si="10"/>
        <v>141.66888884489214</v>
      </c>
      <c r="CK36" s="8">
        <f t="shared" si="10"/>
        <v>142.2355644002717</v>
      </c>
      <c r="CL36" s="8">
        <f t="shared" si="10"/>
        <v>147.21380915428119</v>
      </c>
      <c r="CM36" s="8">
        <f t="shared" si="10"/>
        <v>147.36102296343546</v>
      </c>
      <c r="CN36" s="8">
        <f t="shared" si="10"/>
        <v>146.03477375676454</v>
      </c>
      <c r="CO36" s="8">
        <f t="shared" si="10"/>
        <v>155.23496450344069</v>
      </c>
      <c r="CP36" s="8">
        <f t="shared" si="10"/>
        <v>153.37214492939941</v>
      </c>
      <c r="CQ36" s="8">
        <f t="shared" si="10"/>
        <v>149.53784130616441</v>
      </c>
      <c r="CR36" s="8">
        <f t="shared" si="10"/>
        <v>159.10826314975893</v>
      </c>
      <c r="CS36" s="8">
        <f t="shared" si="10"/>
        <v>162.76775320220338</v>
      </c>
      <c r="CT36" s="8">
        <f t="shared" si="10"/>
        <v>154.7921332952954</v>
      </c>
      <c r="CU36" s="8">
        <f t="shared" si="10"/>
        <v>160.05506582733545</v>
      </c>
      <c r="CV36" s="8">
        <f t="shared" si="10"/>
        <v>137.16719141402649</v>
      </c>
      <c r="CW36" s="8">
        <f t="shared" si="10"/>
        <v>150.60957617260109</v>
      </c>
      <c r="CX36" s="8">
        <f t="shared" si="10"/>
        <v>175.00832751256246</v>
      </c>
      <c r="CY36" s="8">
        <f t="shared" si="10"/>
        <v>189.35901036859261</v>
      </c>
      <c r="CZ36" s="8">
        <f t="shared" si="10"/>
        <v>181.21657292274313</v>
      </c>
      <c r="DA36" s="8">
        <f t="shared" si="10"/>
        <v>179.22319062059296</v>
      </c>
      <c r="DB36" s="8">
        <f t="shared" si="10"/>
        <v>180.65697614555771</v>
      </c>
      <c r="DC36" s="8">
        <f t="shared" si="10"/>
        <v>174.33398198046319</v>
      </c>
    </row>
    <row r="37" spans="2:107" x14ac:dyDescent="0.2">
      <c r="B37" s="8" t="s">
        <v>13</v>
      </c>
      <c r="C37" s="13">
        <v>100</v>
      </c>
      <c r="D37" s="8">
        <f t="shared" ref="D37:BO37" si="11">C37*(1+D29/100)</f>
        <v>96.1</v>
      </c>
      <c r="E37" s="8">
        <f t="shared" si="11"/>
        <v>95.523399999999995</v>
      </c>
      <c r="F37" s="8">
        <f t="shared" si="11"/>
        <v>100.10852319999999</v>
      </c>
      <c r="G37" s="8">
        <f t="shared" si="11"/>
        <v>104.91373231359999</v>
      </c>
      <c r="H37" s="8">
        <f t="shared" si="11"/>
        <v>111.4183837170432</v>
      </c>
      <c r="I37" s="8">
        <f t="shared" si="11"/>
        <v>114.31526169368632</v>
      </c>
      <c r="J37" s="8">
        <f t="shared" si="11"/>
        <v>109.51402070255149</v>
      </c>
      <c r="K37" s="8">
        <f t="shared" si="11"/>
        <v>115.20874977908417</v>
      </c>
      <c r="L37" s="8">
        <f t="shared" si="11"/>
        <v>118.43459477289854</v>
      </c>
      <c r="M37" s="8">
        <f t="shared" si="11"/>
        <v>113.69721098198259</v>
      </c>
      <c r="N37" s="8">
        <f t="shared" si="11"/>
        <v>113.69721098198259</v>
      </c>
      <c r="O37" s="8">
        <f t="shared" si="11"/>
        <v>116.31224683456819</v>
      </c>
      <c r="P37" s="8">
        <f t="shared" si="11"/>
        <v>119.10374075859782</v>
      </c>
      <c r="Q37" s="8">
        <f t="shared" si="11"/>
        <v>116.95987342494305</v>
      </c>
      <c r="R37" s="8">
        <f t="shared" si="11"/>
        <v>135.08865380580923</v>
      </c>
      <c r="S37" s="8">
        <f t="shared" si="11"/>
        <v>134.27812188297438</v>
      </c>
      <c r="T37" s="8">
        <f t="shared" si="11"/>
        <v>135.35234685803817</v>
      </c>
      <c r="U37" s="8">
        <f t="shared" si="11"/>
        <v>146.72194399411339</v>
      </c>
      <c r="V37" s="8">
        <f t="shared" si="11"/>
        <v>143.49406122624288</v>
      </c>
      <c r="W37" s="8">
        <f t="shared" si="11"/>
        <v>148.37285930793513</v>
      </c>
      <c r="X37" s="8">
        <f t="shared" si="11"/>
        <v>155.34638369540806</v>
      </c>
      <c r="Y37" s="8">
        <f t="shared" si="11"/>
        <v>150.99668495193663</v>
      </c>
      <c r="Z37" s="8">
        <f t="shared" si="11"/>
        <v>147.37276451309015</v>
      </c>
      <c r="AA37" s="8">
        <f t="shared" si="11"/>
        <v>150.7623380968912</v>
      </c>
      <c r="AB37" s="8">
        <f t="shared" si="11"/>
        <v>138.7013510491399</v>
      </c>
      <c r="AC37" s="8">
        <f t="shared" si="11"/>
        <v>175.59591042821111</v>
      </c>
      <c r="AD37" s="8">
        <f t="shared" si="11"/>
        <v>176.29829406992397</v>
      </c>
      <c r="AE37" s="8">
        <f t="shared" si="11"/>
        <v>171.71453842410594</v>
      </c>
      <c r="AF37" s="8">
        <f t="shared" si="11"/>
        <v>176.86597457682913</v>
      </c>
      <c r="AG37" s="8">
        <f t="shared" si="11"/>
        <v>178.63463432259744</v>
      </c>
      <c r="AH37" s="8">
        <f t="shared" si="11"/>
        <v>184.88684652388832</v>
      </c>
      <c r="AI37" s="8">
        <f t="shared" si="11"/>
        <v>195.42539677574996</v>
      </c>
      <c r="AJ37" s="8">
        <f t="shared" si="11"/>
        <v>200.89730788547095</v>
      </c>
      <c r="AK37" s="8">
        <f t="shared" si="11"/>
        <v>204.31256211952393</v>
      </c>
      <c r="AL37" s="8">
        <f t="shared" si="11"/>
        <v>210.0333138588706</v>
      </c>
      <c r="AM37" s="8">
        <f t="shared" si="11"/>
        <v>220.11491292409639</v>
      </c>
      <c r="AN37" s="8">
        <f t="shared" si="11"/>
        <v>223.63675153088192</v>
      </c>
      <c r="AO37" s="8">
        <f t="shared" si="11"/>
        <v>226.54402930078336</v>
      </c>
      <c r="AP37" s="8">
        <f t="shared" si="11"/>
        <v>231.52799794540061</v>
      </c>
      <c r="AQ37" s="8">
        <f t="shared" si="11"/>
        <v>232.6856379351276</v>
      </c>
      <c r="AR37" s="8">
        <f t="shared" si="11"/>
        <v>219.42255657282533</v>
      </c>
      <c r="AS37" s="8">
        <f t="shared" si="11"/>
        <v>249.92229193644806</v>
      </c>
      <c r="AT37" s="8">
        <f t="shared" si="11"/>
        <v>243.17439005416395</v>
      </c>
      <c r="AU37" s="8">
        <f t="shared" si="11"/>
        <v>248.52422663535557</v>
      </c>
      <c r="AV37" s="8">
        <f t="shared" si="11"/>
        <v>245.79046014236667</v>
      </c>
      <c r="AW37" s="8">
        <f t="shared" si="11"/>
        <v>251.19785026549874</v>
      </c>
      <c r="AX37" s="8">
        <f t="shared" si="11"/>
        <v>251.70024596602974</v>
      </c>
      <c r="AY37" s="8">
        <f t="shared" si="11"/>
        <v>249.43494375233547</v>
      </c>
      <c r="AZ37" s="8">
        <f t="shared" si="11"/>
        <v>258.16516678366719</v>
      </c>
      <c r="BA37" s="8">
        <f t="shared" si="11"/>
        <v>251.96920278085918</v>
      </c>
      <c r="BB37" s="8">
        <f t="shared" si="11"/>
        <v>237.10301981678847</v>
      </c>
      <c r="BC37" s="8">
        <f t="shared" si="11"/>
        <v>223.35104466741473</v>
      </c>
      <c r="BD37" s="8">
        <f t="shared" si="11"/>
        <v>230.94498018610685</v>
      </c>
      <c r="BE37" s="8">
        <f t="shared" si="11"/>
        <v>226.5570255625708</v>
      </c>
      <c r="BF37" s="8">
        <f t="shared" si="11"/>
        <v>228.14292474150878</v>
      </c>
      <c r="BG37" s="8">
        <f t="shared" si="11"/>
        <v>252.09793183936719</v>
      </c>
      <c r="BH37" s="8">
        <f t="shared" si="11"/>
        <v>248.82065872545542</v>
      </c>
      <c r="BI37" s="8">
        <f t="shared" si="11"/>
        <v>256.03645782849361</v>
      </c>
      <c r="BJ37" s="8">
        <f t="shared" si="11"/>
        <v>258.08474949112156</v>
      </c>
      <c r="BK37" s="8">
        <f t="shared" si="11"/>
        <v>262.21410548297951</v>
      </c>
      <c r="BL37" s="8">
        <f t="shared" si="11"/>
        <v>265.36067474877524</v>
      </c>
      <c r="BM37" s="8">
        <f t="shared" si="11"/>
        <v>270.1371668942532</v>
      </c>
      <c r="BN37" s="8">
        <f t="shared" si="11"/>
        <v>273.64895006387849</v>
      </c>
      <c r="BO37" s="8">
        <f t="shared" si="11"/>
        <v>271.18610951330356</v>
      </c>
      <c r="BP37" s="8">
        <f t="shared" ref="BP37:DC37" si="12">BO37*(1+BP29/100)</f>
        <v>261.42340957082462</v>
      </c>
      <c r="BQ37" s="8">
        <f t="shared" si="12"/>
        <v>267.6975714005244</v>
      </c>
      <c r="BR37" s="8">
        <f t="shared" si="12"/>
        <v>274.92540582833851</v>
      </c>
      <c r="BS37" s="8">
        <f t="shared" si="12"/>
        <v>266.40271824766</v>
      </c>
      <c r="BT37" s="8">
        <f t="shared" si="12"/>
        <v>273.06278620385149</v>
      </c>
      <c r="BU37" s="8">
        <f t="shared" si="12"/>
        <v>268.42071883838599</v>
      </c>
      <c r="BV37" s="8">
        <f t="shared" si="12"/>
        <v>287.21016915707304</v>
      </c>
      <c r="BW37" s="8">
        <f t="shared" si="12"/>
        <v>271.12639968427692</v>
      </c>
      <c r="BX37" s="8">
        <f t="shared" si="12"/>
        <v>267.05950368901279</v>
      </c>
      <c r="BY37" s="8">
        <f t="shared" si="12"/>
        <v>279.61130036239638</v>
      </c>
      <c r="BZ37" s="8">
        <f t="shared" si="12"/>
        <v>261.43656583884064</v>
      </c>
      <c r="CA37" s="8">
        <f t="shared" si="12"/>
        <v>277.90706948668759</v>
      </c>
      <c r="CB37" s="8">
        <f t="shared" si="12"/>
        <v>289.02335226615509</v>
      </c>
      <c r="CC37" s="8">
        <f t="shared" si="12"/>
        <v>287.00018880029199</v>
      </c>
      <c r="CD37" s="8">
        <f t="shared" si="12"/>
        <v>298.19319616350339</v>
      </c>
      <c r="CE37" s="8">
        <f t="shared" si="12"/>
        <v>299.08777575199389</v>
      </c>
      <c r="CF37" s="8">
        <f t="shared" si="12"/>
        <v>297.29324909748192</v>
      </c>
      <c r="CG37" s="8">
        <f t="shared" si="12"/>
        <v>283.9150528880952</v>
      </c>
      <c r="CH37" s="8">
        <f t="shared" si="12"/>
        <v>282.2115625707666</v>
      </c>
      <c r="CI37" s="8">
        <f t="shared" si="12"/>
        <v>298.86204476244183</v>
      </c>
      <c r="CJ37" s="8">
        <f t="shared" si="12"/>
        <v>305.73587179197796</v>
      </c>
      <c r="CK37" s="8">
        <f t="shared" si="12"/>
        <v>313.68500445856938</v>
      </c>
      <c r="CL37" s="8">
        <f t="shared" si="12"/>
        <v>304.27445432481227</v>
      </c>
      <c r="CM37" s="8">
        <f t="shared" si="12"/>
        <v>313.0984135002318</v>
      </c>
      <c r="CN37" s="8">
        <f t="shared" si="12"/>
        <v>299.94828013322206</v>
      </c>
      <c r="CO37" s="8">
        <f t="shared" si="12"/>
        <v>322.14445286308052</v>
      </c>
      <c r="CP37" s="8">
        <f t="shared" si="12"/>
        <v>330.19806418465748</v>
      </c>
      <c r="CQ37" s="8">
        <f t="shared" si="12"/>
        <v>315.00895323216321</v>
      </c>
      <c r="CR37" s="8">
        <f t="shared" si="12"/>
        <v>301.14855928994803</v>
      </c>
      <c r="CS37" s="8">
        <f t="shared" si="12"/>
        <v>304.1600448828475</v>
      </c>
      <c r="CT37" s="8">
        <f t="shared" si="12"/>
        <v>313.89316631909861</v>
      </c>
      <c r="CU37" s="8">
        <f t="shared" si="12"/>
        <v>302.59301233161108</v>
      </c>
      <c r="CV37" s="8">
        <f t="shared" si="12"/>
        <v>300.17226823295817</v>
      </c>
      <c r="CW37" s="8">
        <f t="shared" si="12"/>
        <v>302.27347411058884</v>
      </c>
      <c r="CX37" s="8">
        <f t="shared" si="12"/>
        <v>302.87802105881002</v>
      </c>
      <c r="CY37" s="8">
        <f t="shared" si="12"/>
        <v>309.84421554316265</v>
      </c>
      <c r="CZ37" s="8">
        <f t="shared" si="12"/>
        <v>341.75816974410839</v>
      </c>
      <c r="DA37" s="8">
        <f t="shared" si="12"/>
        <v>316.46806518304436</v>
      </c>
      <c r="DB37" s="8">
        <f t="shared" si="12"/>
        <v>315.83512905267827</v>
      </c>
      <c r="DC37" s="8">
        <f t="shared" si="12"/>
        <v>331.6268855053122</v>
      </c>
    </row>
    <row r="38" spans="2:107" x14ac:dyDescent="0.2">
      <c r="B38" s="8" t="s">
        <v>14</v>
      </c>
      <c r="C38" s="13">
        <v>100</v>
      </c>
      <c r="D38" s="8">
        <f t="shared" ref="D38:BO38" si="13">C38*(1+D30/100)</f>
        <v>109.3</v>
      </c>
      <c r="E38" s="8">
        <f t="shared" si="13"/>
        <v>117.27889999999999</v>
      </c>
      <c r="F38" s="8">
        <f t="shared" si="13"/>
        <v>129.82774229999998</v>
      </c>
      <c r="G38" s="8">
        <f t="shared" si="13"/>
        <v>130.08739778459997</v>
      </c>
      <c r="H38" s="8">
        <f t="shared" si="13"/>
        <v>135.29089369598398</v>
      </c>
      <c r="I38" s="8">
        <f t="shared" si="13"/>
        <v>135.96734816446389</v>
      </c>
      <c r="J38" s="8">
        <f t="shared" si="13"/>
        <v>127.53737257826711</v>
      </c>
      <c r="K38" s="8">
        <f t="shared" si="13"/>
        <v>139.90849771835903</v>
      </c>
      <c r="L38" s="8">
        <f t="shared" si="13"/>
        <v>132.07362184613092</v>
      </c>
      <c r="M38" s="8">
        <f t="shared" si="13"/>
        <v>133.13021082089998</v>
      </c>
      <c r="N38" s="8">
        <f t="shared" si="13"/>
        <v>125.40865859328777</v>
      </c>
      <c r="O38" s="8">
        <f t="shared" si="13"/>
        <v>113.8710620027053</v>
      </c>
      <c r="P38" s="8">
        <f t="shared" si="13"/>
        <v>112.27686713466743</v>
      </c>
      <c r="Q38" s="8">
        <f t="shared" si="13"/>
        <v>108.01034618355006</v>
      </c>
      <c r="R38" s="8">
        <f t="shared" si="13"/>
        <v>115.57107041639857</v>
      </c>
      <c r="S38" s="8">
        <f t="shared" si="13"/>
        <v>114.99321506431657</v>
      </c>
      <c r="T38" s="8">
        <f t="shared" si="13"/>
        <v>120.28290295727514</v>
      </c>
      <c r="U38" s="8">
        <f t="shared" si="13"/>
        <v>131.58949583525902</v>
      </c>
      <c r="V38" s="8">
        <f t="shared" si="13"/>
        <v>136.06353869365782</v>
      </c>
      <c r="W38" s="8">
        <f t="shared" si="13"/>
        <v>139.46512716099926</v>
      </c>
      <c r="X38" s="8">
        <f t="shared" si="13"/>
        <v>135.42063847333029</v>
      </c>
      <c r="Y38" s="8">
        <f t="shared" si="13"/>
        <v>125.12866994935719</v>
      </c>
      <c r="Z38" s="8">
        <f t="shared" si="13"/>
        <v>116.36966305290218</v>
      </c>
      <c r="AA38" s="8">
        <f t="shared" si="13"/>
        <v>115.90418440069057</v>
      </c>
      <c r="AB38" s="8">
        <f t="shared" si="13"/>
        <v>112.77477142187192</v>
      </c>
      <c r="AC38" s="8">
        <f t="shared" si="13"/>
        <v>111.30869939338758</v>
      </c>
      <c r="AD38" s="8">
        <f t="shared" si="13"/>
        <v>106.52242531947192</v>
      </c>
      <c r="AE38" s="8">
        <f t="shared" si="13"/>
        <v>109.29200837777819</v>
      </c>
      <c r="AF38" s="8">
        <f t="shared" si="13"/>
        <v>108.1990882940004</v>
      </c>
      <c r="AG38" s="8">
        <f t="shared" si="13"/>
        <v>107.3334955876484</v>
      </c>
      <c r="AH38" s="8">
        <f t="shared" si="13"/>
        <v>118.28151213758855</v>
      </c>
      <c r="AI38" s="8">
        <f t="shared" si="13"/>
        <v>117.33526004048784</v>
      </c>
      <c r="AJ38" s="8">
        <f t="shared" si="13"/>
        <v>121.79399992202639</v>
      </c>
      <c r="AK38" s="8">
        <f t="shared" si="13"/>
        <v>121.30682392233828</v>
      </c>
      <c r="AL38" s="8">
        <f t="shared" si="13"/>
        <v>125.55256275962012</v>
      </c>
      <c r="AM38" s="8">
        <f t="shared" si="13"/>
        <v>130.19800758172605</v>
      </c>
      <c r="AN38" s="8">
        <f t="shared" si="13"/>
        <v>132.41137371061538</v>
      </c>
      <c r="AO38" s="8">
        <f t="shared" si="13"/>
        <v>130.1603803575349</v>
      </c>
      <c r="AP38" s="8">
        <f t="shared" si="13"/>
        <v>136.01759747362397</v>
      </c>
      <c r="AQ38" s="8">
        <f t="shared" si="13"/>
        <v>145.13077650435676</v>
      </c>
      <c r="AR38" s="8">
        <f t="shared" si="13"/>
        <v>150.21035368200924</v>
      </c>
      <c r="AS38" s="8">
        <f t="shared" si="13"/>
        <v>160.72507843974989</v>
      </c>
      <c r="AT38" s="8">
        <f t="shared" si="13"/>
        <v>165.86828094982189</v>
      </c>
      <c r="AU38" s="8">
        <f t="shared" si="13"/>
        <v>173.66409015446351</v>
      </c>
      <c r="AV38" s="8">
        <f t="shared" si="13"/>
        <v>177.13737195755277</v>
      </c>
      <c r="AW38" s="8">
        <f t="shared" si="13"/>
        <v>190.95408697024189</v>
      </c>
      <c r="AX38" s="8">
        <f t="shared" si="13"/>
        <v>195.34603097055742</v>
      </c>
      <c r="AY38" s="8">
        <f t="shared" si="13"/>
        <v>203.55056427132084</v>
      </c>
      <c r="AZ38" s="8">
        <f t="shared" si="13"/>
        <v>219.22395772021252</v>
      </c>
      <c r="BA38" s="8">
        <f t="shared" si="13"/>
        <v>224.92378062093806</v>
      </c>
      <c r="BB38" s="8">
        <f t="shared" si="13"/>
        <v>211.20343000306084</v>
      </c>
      <c r="BC38" s="8">
        <f t="shared" si="13"/>
        <v>181.63494980263232</v>
      </c>
      <c r="BD38" s="8">
        <f t="shared" si="13"/>
        <v>190.89833224256657</v>
      </c>
      <c r="BE38" s="8">
        <f t="shared" si="13"/>
        <v>199.8705538579672</v>
      </c>
      <c r="BF38" s="8">
        <f t="shared" si="13"/>
        <v>224.05489087478122</v>
      </c>
      <c r="BG38" s="8">
        <f t="shared" si="13"/>
        <v>252.73391690675325</v>
      </c>
      <c r="BH38" s="8">
        <f t="shared" si="13"/>
        <v>258.04132916179503</v>
      </c>
      <c r="BI38" s="8">
        <f t="shared" si="13"/>
        <v>277.13638751976788</v>
      </c>
      <c r="BJ38" s="8">
        <f t="shared" si="13"/>
        <v>278.52206945736668</v>
      </c>
      <c r="BK38" s="8">
        <f t="shared" si="13"/>
        <v>281.30729015194038</v>
      </c>
      <c r="BL38" s="8">
        <f t="shared" si="13"/>
        <v>293.12219633832188</v>
      </c>
      <c r="BM38" s="8">
        <f t="shared" si="13"/>
        <v>295.76029610536676</v>
      </c>
      <c r="BN38" s="8">
        <f t="shared" si="13"/>
        <v>307.88646824568679</v>
      </c>
      <c r="BO38" s="8">
        <f t="shared" si="13"/>
        <v>291.87637189691105</v>
      </c>
      <c r="BP38" s="8">
        <f t="shared" ref="BP38:DC38" si="14">BO38*(1+BP30/100)</f>
        <v>299.75703393812762</v>
      </c>
      <c r="BQ38" s="8">
        <f t="shared" si="14"/>
        <v>290.16480885210751</v>
      </c>
      <c r="BR38" s="8">
        <f t="shared" si="14"/>
        <v>304.38288448586076</v>
      </c>
      <c r="BS38" s="8">
        <f t="shared" si="14"/>
        <v>316.25381698080929</v>
      </c>
      <c r="BT38" s="8">
        <f t="shared" si="14"/>
        <v>319.73260896759814</v>
      </c>
      <c r="BU38" s="8">
        <f t="shared" si="14"/>
        <v>313.65768939721374</v>
      </c>
      <c r="BV38" s="8">
        <f t="shared" si="14"/>
        <v>312.71671632902212</v>
      </c>
      <c r="BW38" s="8">
        <f t="shared" si="14"/>
        <v>314.28029991066722</v>
      </c>
      <c r="BX38" s="8">
        <f t="shared" si="14"/>
        <v>307.68041361254319</v>
      </c>
      <c r="BY38" s="8">
        <f t="shared" si="14"/>
        <v>315.68010436646932</v>
      </c>
      <c r="BZ38" s="8">
        <f t="shared" si="14"/>
        <v>296.10793789574819</v>
      </c>
      <c r="CA38" s="8">
        <f t="shared" si="14"/>
        <v>295.81182995785247</v>
      </c>
      <c r="CB38" s="8">
        <f t="shared" si="14"/>
        <v>276.28824918063418</v>
      </c>
      <c r="CC38" s="8">
        <f t="shared" si="14"/>
        <v>251.97488325273838</v>
      </c>
      <c r="CD38" s="8">
        <f t="shared" si="14"/>
        <v>237.36034002407953</v>
      </c>
      <c r="CE38" s="8">
        <f t="shared" si="14"/>
        <v>225.96704370292372</v>
      </c>
      <c r="CF38" s="8">
        <f t="shared" si="14"/>
        <v>249.46761624802781</v>
      </c>
      <c r="CG38" s="8">
        <f t="shared" si="14"/>
        <v>233.50168880815403</v>
      </c>
      <c r="CH38" s="8">
        <f t="shared" si="14"/>
        <v>243.54226142690464</v>
      </c>
      <c r="CI38" s="8">
        <f t="shared" si="14"/>
        <v>247.43893760973512</v>
      </c>
      <c r="CJ38" s="8">
        <f t="shared" si="14"/>
        <v>248.42869336017407</v>
      </c>
      <c r="CK38" s="8">
        <f t="shared" si="14"/>
        <v>258.61426978794117</v>
      </c>
      <c r="CL38" s="8">
        <f t="shared" si="14"/>
        <v>266.6313121513673</v>
      </c>
      <c r="CM38" s="8">
        <f t="shared" si="14"/>
        <v>262.89847378124813</v>
      </c>
      <c r="CN38" s="8">
        <f t="shared" si="14"/>
        <v>264.21296615015433</v>
      </c>
      <c r="CO38" s="8">
        <f t="shared" si="14"/>
        <v>293.80481835897166</v>
      </c>
      <c r="CP38" s="8">
        <f t="shared" si="14"/>
        <v>270.00662807189497</v>
      </c>
      <c r="CQ38" s="8">
        <f t="shared" si="14"/>
        <v>260.82640271745055</v>
      </c>
      <c r="CR38" s="8">
        <f t="shared" si="14"/>
        <v>278.56259810223719</v>
      </c>
      <c r="CS38" s="8">
        <f t="shared" si="14"/>
        <v>293.32641580165574</v>
      </c>
      <c r="CT38" s="8">
        <f t="shared" si="14"/>
        <v>271.32693461653156</v>
      </c>
      <c r="CU38" s="8">
        <f t="shared" si="14"/>
        <v>267.5283575319001</v>
      </c>
      <c r="CV38" s="8">
        <f t="shared" si="14"/>
        <v>238.63529491845489</v>
      </c>
      <c r="CW38" s="8">
        <f t="shared" si="14"/>
        <v>221.93082427416303</v>
      </c>
      <c r="CX38" s="8">
        <f t="shared" si="14"/>
        <v>261.65644181923824</v>
      </c>
      <c r="CY38" s="8">
        <f t="shared" si="14"/>
        <v>291.22361974481214</v>
      </c>
      <c r="CZ38" s="8">
        <f t="shared" si="14"/>
        <v>286.27281820915033</v>
      </c>
      <c r="DA38" s="8">
        <f t="shared" si="14"/>
        <v>270.24154038943789</v>
      </c>
      <c r="DB38" s="8">
        <f t="shared" si="14"/>
        <v>270.51178192982729</v>
      </c>
      <c r="DC38" s="8">
        <f t="shared" si="14"/>
        <v>258.06823996105521</v>
      </c>
    </row>
    <row r="41" spans="2:107" x14ac:dyDescent="0.2">
      <c r="C41" t="s">
        <v>254</v>
      </c>
      <c r="D41" t="s">
        <v>255</v>
      </c>
      <c r="G41" s="8"/>
    </row>
    <row r="42" spans="2:107" x14ac:dyDescent="0.2">
      <c r="B42" s="8" t="s">
        <v>9</v>
      </c>
      <c r="C42" s="14">
        <f>INDEX($C33:$DC33,1,MATCH(C$41,$C$32:$DC$32,0))</f>
        <v>167.17654226758361</v>
      </c>
      <c r="D42">
        <f>MAX(C33:DC33)</f>
        <v>177.49726328300204</v>
      </c>
      <c r="E42" t="str">
        <f>INDEX($C$32:$DC$32,1,MATCH(D42,$C33:$DC33,0))</f>
        <v>2014 T1</v>
      </c>
      <c r="F42" s="12">
        <f>C42/D42 - 1</f>
        <v>-5.8145803628324333E-2</v>
      </c>
      <c r="G42" s="8"/>
    </row>
    <row r="43" spans="2:107" x14ac:dyDescent="0.2">
      <c r="B43" s="8" t="s">
        <v>10</v>
      </c>
      <c r="C43" s="14">
        <f t="shared" ref="C43:C47" si="15">INDEX($C34:$DC34,1,MATCH(C$41,$C$32:$DC$32,0))</f>
        <v>180.58624192029876</v>
      </c>
      <c r="D43" s="8">
        <f t="shared" ref="D43:D47" si="16">MAX(C34:DC34)</f>
        <v>189.82869132421442</v>
      </c>
      <c r="E43" s="8" t="str">
        <f t="shared" ref="E43:E47" si="17">INDEX($C$32:$DC$32,1,MATCH(D43,$C34:$DC34,0))</f>
        <v>2014 T4</v>
      </c>
      <c r="F43" s="12">
        <f t="shared" ref="F43:F47" si="18">C43/D43 - 1</f>
        <v>-4.868836917876751E-2</v>
      </c>
      <c r="G43" s="8"/>
    </row>
    <row r="44" spans="2:107" x14ac:dyDescent="0.2">
      <c r="B44" s="8" t="s">
        <v>11</v>
      </c>
      <c r="C44" s="14">
        <f t="shared" si="15"/>
        <v>150.1097386360718</v>
      </c>
      <c r="D44" s="8">
        <f t="shared" si="16"/>
        <v>153.0521753589156</v>
      </c>
      <c r="E44" s="8" t="str">
        <f t="shared" si="17"/>
        <v>2013 T4</v>
      </c>
      <c r="F44" s="12">
        <f t="shared" si="18"/>
        <v>-1.9225056526923856E-2</v>
      </c>
      <c r="G44" s="8"/>
    </row>
    <row r="45" spans="2:107" x14ac:dyDescent="0.2">
      <c r="B45" s="8" t="s">
        <v>12</v>
      </c>
      <c r="C45" s="14">
        <f t="shared" si="15"/>
        <v>147.21380915428119</v>
      </c>
      <c r="D45" s="8">
        <f t="shared" si="16"/>
        <v>204.90829127542136</v>
      </c>
      <c r="E45" s="8" t="str">
        <f t="shared" si="17"/>
        <v>2013 T2</v>
      </c>
      <c r="F45" s="12">
        <f t="shared" si="18"/>
        <v>-0.28156245782944844</v>
      </c>
      <c r="G45" s="8"/>
    </row>
    <row r="46" spans="2:107" x14ac:dyDescent="0.2">
      <c r="B46" s="8" t="s">
        <v>13</v>
      </c>
      <c r="C46" s="14">
        <f t="shared" si="15"/>
        <v>304.27445432481227</v>
      </c>
      <c r="D46" s="8">
        <f t="shared" si="16"/>
        <v>341.75816974410839</v>
      </c>
      <c r="E46" s="8" t="str">
        <f t="shared" si="17"/>
        <v>2021 T2</v>
      </c>
      <c r="F46" s="12">
        <f t="shared" si="18"/>
        <v>-0.109679061797885</v>
      </c>
      <c r="G46" s="8"/>
    </row>
    <row r="47" spans="2:107" x14ac:dyDescent="0.2">
      <c r="B47" s="8" t="s">
        <v>14</v>
      </c>
      <c r="C47" s="14">
        <f t="shared" si="15"/>
        <v>266.6313121513673</v>
      </c>
      <c r="D47" s="8">
        <f t="shared" si="16"/>
        <v>319.73260896759814</v>
      </c>
      <c r="E47" s="8" t="str">
        <f t="shared" si="17"/>
        <v>2013 T2</v>
      </c>
      <c r="F47" s="12">
        <f t="shared" si="18"/>
        <v>-0.16608032877125822</v>
      </c>
      <c r="G47" s="8"/>
    </row>
  </sheetData>
  <mergeCells count="14">
    <mergeCell ref="A25:A30"/>
    <mergeCell ref="A31:DC31"/>
    <mergeCell ref="A21:DC21"/>
    <mergeCell ref="A22:DC22"/>
    <mergeCell ref="A23:A24"/>
    <mergeCell ref="B23:B24"/>
    <mergeCell ref="C23:DC23"/>
    <mergeCell ref="A5:A10"/>
    <mergeCell ref="A11:DC11"/>
    <mergeCell ref="A1:DC1"/>
    <mergeCell ref="A2:DC2"/>
    <mergeCell ref="A3:A4"/>
    <mergeCell ref="B3:B4"/>
    <mergeCell ref="C3:DC3"/>
  </mergeCells>
  <conditionalFormatting sqref="C13:C18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{92A4DAB5-7CEB-2041-AEB7-EDDB66BC3319}</x14:id>
        </ext>
      </extLst>
    </cfRule>
  </conditionalFormatting>
  <conditionalFormatting sqref="D13:D18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{22B77435-8B76-7541-9FFA-A6368401211A}</x14:id>
        </ext>
      </extLst>
    </cfRule>
  </conditionalFormatting>
  <conditionalFormatting sqref="E13:E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{CD08437E-F8B2-4440-BD3B-976FD50B649A}</x14:id>
        </ext>
      </extLst>
    </cfRule>
  </conditionalFormatting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2A4DAB5-7CEB-2041-AEB7-EDDB66BC3319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C13:C18</xm:sqref>
        </x14:conditionalFormatting>
        <x14:conditionalFormatting xmlns:xm="http://schemas.microsoft.com/office/excel/2006/main">
          <x14:cfRule type="dataBar" id="{22B77435-8B76-7541-9FFA-A6368401211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D13:D18</xm:sqref>
        </x14:conditionalFormatting>
        <x14:conditionalFormatting xmlns:xm="http://schemas.microsoft.com/office/excel/2006/main">
          <x14:cfRule type="dataBar" id="{CD08437E-F8B2-4440-BD3B-976FD50B649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E13:E18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Saida</vt:lpstr>
      <vt:lpstr>AjusteSazonal</vt:lpstr>
      <vt:lpstr>SemAjusteSazonal</vt:lpstr>
      <vt:lpstr>CrescimentoAccum_4Trim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Usuário do Microsoft Office</cp:lastModifiedBy>
  <dcterms:created xsi:type="dcterms:W3CDTF">2022-07-01T14:41:10Z</dcterms:created>
  <dcterms:modified xsi:type="dcterms:W3CDTF">2022-07-17T15:41:27Z</dcterms:modified>
</cp:coreProperties>
</file>