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vnesh\Desktop\ELECTENG - 734\Wirlessly-Powered-RC-Car\Implementation\EE734 Design Report Student Package 2024\EE734 Design Report Student Package 2024\Buck\"/>
    </mc:Choice>
  </mc:AlternateContent>
  <xr:revisionPtr revIDLastSave="0" documentId="13_ncr:1_{D90E84F4-CE02-4306-8744-D4DA9D45C3CD}" xr6:coauthVersionLast="47" xr6:coauthVersionMax="47" xr10:uidLastSave="{00000000-0000-0000-0000-000000000000}"/>
  <bookViews>
    <workbookView xWindow="5685" yWindow="0" windowWidth="21600" windowHeight="11160" tabRatio="500" xr2:uid="{00000000-000D-0000-FFFF-FFFF00000000}"/>
  </bookViews>
  <sheets>
    <sheet name="Operating Conditions" sheetId="1" r:id="rId1"/>
    <sheet name="Inductor" sheetId="2" r:id="rId2"/>
    <sheet name="Capacitor" sheetId="4" r:id="rId3"/>
    <sheet name="Switch" sheetId="3" r:id="rId4"/>
    <sheet name="Diode" sheetId="5" r:id="rId5"/>
    <sheet name="Controller" sheetId="6" r:id="rId6"/>
  </sheets>
  <definedNames>
    <definedName name="_xlnm._FilterDatabase" localSheetId="1" hidden="1">Inductor!$A$5:$C$11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5" l="1"/>
  <c r="B30" i="1" l="1"/>
  <c r="B29" i="1"/>
  <c r="B6" i="4"/>
  <c r="B6" i="6"/>
  <c r="B7" i="6"/>
  <c r="B8" i="6"/>
  <c r="B10" i="6"/>
  <c r="B9" i="6"/>
  <c r="B8" i="5"/>
  <c r="B9" i="3"/>
  <c r="B6" i="3"/>
  <c r="B9" i="4"/>
  <c r="B6" i="2"/>
  <c r="B9" i="2"/>
  <c r="B24" i="2"/>
  <c r="B25" i="2"/>
</calcChain>
</file>

<file path=xl/sharedStrings.xml><?xml version="1.0" encoding="utf-8"?>
<sst xmlns="http://schemas.openxmlformats.org/spreadsheetml/2006/main" count="507" uniqueCount="231">
  <si>
    <t>Specifications</t>
  </si>
  <si>
    <t>Vout</t>
  </si>
  <si>
    <t>Max Iin(avg)</t>
  </si>
  <si>
    <t>Nominal Vin(avg)</t>
  </si>
  <si>
    <t>Max Vout(avg)</t>
  </si>
  <si>
    <t>Parameter</t>
  </si>
  <si>
    <t>Value</t>
  </si>
  <si>
    <t>Unit</t>
  </si>
  <si>
    <t>Io=IL(avg)</t>
  </si>
  <si>
    <t>D</t>
  </si>
  <si>
    <t>Pout</t>
  </si>
  <si>
    <t>Max RL(max)</t>
  </si>
  <si>
    <t>Min RL(min)</t>
  </si>
  <si>
    <t>Unit (eq)</t>
  </si>
  <si>
    <t>V</t>
  </si>
  <si>
    <t>A</t>
  </si>
  <si>
    <t>Ω</t>
  </si>
  <si>
    <t>W (1)</t>
  </si>
  <si>
    <t>W (2)</t>
  </si>
  <si>
    <t>A (3)</t>
  </si>
  <si>
    <t>A (4)</t>
  </si>
  <si>
    <t>%</t>
  </si>
  <si>
    <t>% (5)</t>
  </si>
  <si>
    <t>V (6)</t>
  </si>
  <si>
    <t>kHz</t>
  </si>
  <si>
    <t>Operating fs</t>
  </si>
  <si>
    <t xml:space="preserve">Design η </t>
  </si>
  <si>
    <t>Evaluating Minimum Inductance</t>
  </si>
  <si>
    <t>Vin(critical)</t>
  </si>
  <si>
    <t>Lmin</t>
  </si>
  <si>
    <t>µH (7)</t>
  </si>
  <si>
    <t>D @ RL(critical)</t>
  </si>
  <si>
    <t>RL(critical)</t>
  </si>
  <si>
    <t>Selected Inductance</t>
  </si>
  <si>
    <t>L(selected)</t>
  </si>
  <si>
    <t>µH</t>
  </si>
  <si>
    <t>ΔIL</t>
  </si>
  <si>
    <t>IL,pk</t>
  </si>
  <si>
    <t>IC,rms</t>
  </si>
  <si>
    <t>IL,rms</t>
  </si>
  <si>
    <t>Iin(avg)=Is(avg)</t>
  </si>
  <si>
    <t>A (8)</t>
  </si>
  <si>
    <t>A (9)</t>
  </si>
  <si>
    <t>A (10)</t>
  </si>
  <si>
    <t>A (11)</t>
  </si>
  <si>
    <t>A (12)</t>
  </si>
  <si>
    <t>Evaluating Steady-State Operating Conditions</t>
  </si>
  <si>
    <t>Evaluating Steady-State Ripple and RMS Curents</t>
  </si>
  <si>
    <t>Max IL,pk</t>
  </si>
  <si>
    <t>Selected L</t>
  </si>
  <si>
    <t>Max IL,rms</t>
  </si>
  <si>
    <t>EFD20</t>
  </si>
  <si>
    <t>Core type</t>
  </si>
  <si>
    <t>Core material</t>
  </si>
  <si>
    <t>Ae</t>
  </si>
  <si>
    <t>AN</t>
  </si>
  <si>
    <t>ln</t>
  </si>
  <si>
    <t>Ve</t>
  </si>
  <si>
    <t>le</t>
  </si>
  <si>
    <t>N87</t>
  </si>
  <si>
    <t>Design Bmax</t>
  </si>
  <si>
    <t>T</t>
  </si>
  <si>
    <t>Design Jmax</t>
  </si>
  <si>
    <t>A/mm^2</t>
  </si>
  <si>
    <t>Core, Former &amp; Magnet Wire Details</t>
  </si>
  <si>
    <t>Achievable Kf</t>
  </si>
  <si>
    <t>Wire ρ</t>
  </si>
  <si>
    <t>Wire µ0</t>
  </si>
  <si>
    <t>mm^2</t>
  </si>
  <si>
    <t>mm</t>
  </si>
  <si>
    <t>mm^3</t>
  </si>
  <si>
    <t>Ωm</t>
  </si>
  <si>
    <t>H/m</t>
  </si>
  <si>
    <t>N</t>
  </si>
  <si>
    <t>Design Choices</t>
  </si>
  <si>
    <t>mm (13)</t>
  </si>
  <si>
    <t>Evaluating Inductor Parameters</t>
  </si>
  <si>
    <t>Bc(max)</t>
  </si>
  <si>
    <t>T (15)</t>
  </si>
  <si>
    <t>Turns (14)</t>
  </si>
  <si>
    <t>Np</t>
  </si>
  <si>
    <t>Acu per strand</t>
  </si>
  <si>
    <t>m^2 (16)</t>
  </si>
  <si>
    <t>Acu per bundle</t>
  </si>
  <si>
    <t>Strands (17)</t>
  </si>
  <si>
    <t>m^2 (18)</t>
  </si>
  <si>
    <t>Jmax</t>
  </si>
  <si>
    <t>A/mm^2 (19)</t>
  </si>
  <si>
    <t>Bundle Rw(dc)</t>
  </si>
  <si>
    <t>mΩ (20)</t>
  </si>
  <si>
    <t>Buck Conveter Design - Part I</t>
  </si>
  <si>
    <t>Buck Conveter Design - Part II</t>
  </si>
  <si>
    <t>Bac</t>
  </si>
  <si>
    <t>Pcu</t>
  </si>
  <si>
    <t>Pv</t>
  </si>
  <si>
    <t>Ptotal</t>
  </si>
  <si>
    <t>mT (21)</t>
  </si>
  <si>
    <t>mW (23)</t>
  </si>
  <si>
    <t>mW (22)</t>
  </si>
  <si>
    <t>mW (24)</t>
  </si>
  <si>
    <t>Evaluating Steady-State Inductor Losses</t>
  </si>
  <si>
    <t>Buck Conveter Design - Part III</t>
  </si>
  <si>
    <t>Max Vc</t>
  </si>
  <si>
    <t>Ripple fs</t>
  </si>
  <si>
    <t>Max IC,rms</t>
  </si>
  <si>
    <t>Minimum Capacitance to Meet ΔVo</t>
  </si>
  <si>
    <t>Design ΔVo</t>
  </si>
  <si>
    <t>µF (25)</t>
  </si>
  <si>
    <t>ESR(max)</t>
  </si>
  <si>
    <t>mΩ (26)</t>
  </si>
  <si>
    <t>Selecting a Capacitor</t>
  </si>
  <si>
    <t>Series</t>
  </si>
  <si>
    <t>Manufacturer</t>
  </si>
  <si>
    <t>Panasonic</t>
  </si>
  <si>
    <t>TP</t>
  </si>
  <si>
    <t>Voltage rating</t>
  </si>
  <si>
    <t xml:space="preserve">µF </t>
  </si>
  <si>
    <t>ESR</t>
  </si>
  <si>
    <t xml:space="preserve">mΩ </t>
  </si>
  <si>
    <t>IC,rms rating</t>
  </si>
  <si>
    <t>Evaluating Steady-State Capacitor Losses</t>
  </si>
  <si>
    <t>PC</t>
  </si>
  <si>
    <t>Buck Conveter Design - Part IV</t>
  </si>
  <si>
    <t>Max Vsw</t>
  </si>
  <si>
    <t>Switching fs</t>
  </si>
  <si>
    <t>Max Isw,pk</t>
  </si>
  <si>
    <t>Ta</t>
  </si>
  <si>
    <t>Degrees C</t>
  </si>
  <si>
    <t>Selecting a N-Channel MOSFET</t>
  </si>
  <si>
    <t>Model no</t>
  </si>
  <si>
    <t>Vdss</t>
  </si>
  <si>
    <t>ID(max)</t>
  </si>
  <si>
    <t>tr</t>
  </si>
  <si>
    <t>tf</t>
  </si>
  <si>
    <t>ns</t>
  </si>
  <si>
    <t>Crss @ Max Vsw/2</t>
  </si>
  <si>
    <t>pF</t>
  </si>
  <si>
    <t>Rds,on</t>
  </si>
  <si>
    <t>Vgs(Io)</t>
  </si>
  <si>
    <t>Evaluating Steady-State Switch Losses</t>
  </si>
  <si>
    <t>IL,avg</t>
  </si>
  <si>
    <t>mW (27)</t>
  </si>
  <si>
    <t>A (29)</t>
  </si>
  <si>
    <t>tvf</t>
  </si>
  <si>
    <t>trv</t>
  </si>
  <si>
    <t>ns (31)</t>
  </si>
  <si>
    <t>Gate Drive Details</t>
  </si>
  <si>
    <t>Rg</t>
  </si>
  <si>
    <t>Ω (28)</t>
  </si>
  <si>
    <t>A (30)</t>
  </si>
  <si>
    <t>Design Vgg</t>
  </si>
  <si>
    <t>Design Igg</t>
  </si>
  <si>
    <t>ts,on</t>
  </si>
  <si>
    <t>ts,off</t>
  </si>
  <si>
    <t>ns (32)</t>
  </si>
  <si>
    <t>ns (33)</t>
  </si>
  <si>
    <t>Pswitching</t>
  </si>
  <si>
    <t>Is,rms</t>
  </si>
  <si>
    <t>Iin,rms=Is,rms</t>
  </si>
  <si>
    <t>Max Is,rms</t>
  </si>
  <si>
    <t>Is @ on</t>
  </si>
  <si>
    <t>Is @ off</t>
  </si>
  <si>
    <t>Pconduction</t>
  </si>
  <si>
    <t>mW (35)</t>
  </si>
  <si>
    <t>Evaluating Junction Temprature</t>
  </si>
  <si>
    <t>RthJA - no heatsink</t>
  </si>
  <si>
    <t>Tj,max</t>
  </si>
  <si>
    <t>C/W</t>
  </si>
  <si>
    <t>Max Vd</t>
  </si>
  <si>
    <t>Max Id,avg</t>
  </si>
  <si>
    <t>Selecting a Diode</t>
  </si>
  <si>
    <t>Vr(max)</t>
  </si>
  <si>
    <t>IF(max) - dual</t>
  </si>
  <si>
    <t>VF</t>
  </si>
  <si>
    <t>RthJA - D2Pak</t>
  </si>
  <si>
    <t>ID,avg</t>
  </si>
  <si>
    <t>A (39)</t>
  </si>
  <si>
    <t>Prr</t>
  </si>
  <si>
    <t>W (40)</t>
  </si>
  <si>
    <t>W (41)</t>
  </si>
  <si>
    <t>W (42)</t>
  </si>
  <si>
    <t>Buck Conveter Design - Part V</t>
  </si>
  <si>
    <t>C (43)</t>
  </si>
  <si>
    <t>Co</t>
  </si>
  <si>
    <t>Oscilator Setup</t>
  </si>
  <si>
    <t>CT</t>
  </si>
  <si>
    <t>RT</t>
  </si>
  <si>
    <t>nF</t>
  </si>
  <si>
    <t xml:space="preserve">kΩ </t>
  </si>
  <si>
    <t>Td</t>
  </si>
  <si>
    <t>Max Td</t>
  </si>
  <si>
    <t>Current Feedback Setup</t>
  </si>
  <si>
    <t>Rs</t>
  </si>
  <si>
    <t>Ω (44)</t>
  </si>
  <si>
    <t>pF (45)</t>
  </si>
  <si>
    <t>Voltage Feedback Setup</t>
  </si>
  <si>
    <t>kHz (47)</t>
  </si>
  <si>
    <t>Hz (46)</t>
  </si>
  <si>
    <t>dB (49)</t>
  </si>
  <si>
    <t>Tp(0) @ 2Ω</t>
  </si>
  <si>
    <t>ns (34)</t>
  </si>
  <si>
    <t>mW (36)</t>
  </si>
  <si>
    <t>mw (37)</t>
  </si>
  <si>
    <t>C (38)</t>
  </si>
  <si>
    <t>Buck Converter Design - Part VI</t>
  </si>
  <si>
    <t>Max ΔIC=ΔIL</t>
  </si>
  <si>
    <t>Max Is,pk</t>
  </si>
  <si>
    <t>Tm(s)</t>
  </si>
  <si>
    <t>Tp(s) Zero fz @ 2Ω</t>
  </si>
  <si>
    <t>Tp(s) Pole fo @ 2Ω</t>
  </si>
  <si>
    <t>Design TOL(s) fcross</t>
  </si>
  <si>
    <t>Compensator Rf</t>
  </si>
  <si>
    <t>Compensator Cf</t>
  </si>
  <si>
    <t>Compensator Ri</t>
  </si>
  <si>
    <t>dB (48)</t>
  </si>
  <si>
    <t>Required TOL(0) @ 2Ω</t>
  </si>
  <si>
    <t>dB (50)</t>
  </si>
  <si>
    <t>Required Tc(0)</t>
  </si>
  <si>
    <t>nF (51)</t>
  </si>
  <si>
    <t>kΩ (52)</t>
  </si>
  <si>
    <t>Gain (53)</t>
  </si>
  <si>
    <t>Wire dcu</t>
  </si>
  <si>
    <t>Vout,nominal</t>
  </si>
  <si>
    <t>Diff Amp Gain Gdiff</t>
  </si>
  <si>
    <t>Co(min)</t>
  </si>
  <si>
    <t>Capacitance Co</t>
  </si>
  <si>
    <t>RC filter - Rrc</t>
  </si>
  <si>
    <t>RC filter - Crc</t>
  </si>
  <si>
    <t>Schematic of Controller</t>
  </si>
  <si>
    <t>Load RL</t>
  </si>
  <si>
    <t>Selected Air-gap (lg)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</si>
</sst>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E+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thin">
        <color auto="1"/>
      </top>
      <bottom style="double">
        <color rgb="FF3F3F3F"/>
      </bottom>
      <diagonal/>
    </border>
    <border>
      <left style="double">
        <color rgb="FF3F3F3F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thin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6" fillId="2" borderId="2" applyNumberFormat="0" applyAlignment="0" applyProtection="0"/>
    <xf numFmtId="0" fontId="1" fillId="3" borderId="0" applyNumberFormat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7" fillId="0" borderId="0" xfId="0" applyFont="1"/>
    <xf numFmtId="2" fontId="0" fillId="0" borderId="0" xfId="0" applyNumberFormat="1"/>
    <xf numFmtId="165" fontId="0" fillId="0" borderId="0" xfId="0" applyNumberFormat="1"/>
    <xf numFmtId="2" fontId="0" fillId="0" borderId="3" xfId="0" applyNumberFormat="1" applyBorder="1"/>
    <xf numFmtId="49" fontId="0" fillId="0" borderId="3" xfId="0" applyNumberFormat="1" applyBorder="1"/>
    <xf numFmtId="0" fontId="6" fillId="2" borderId="2" xfId="1"/>
    <xf numFmtId="0" fontId="1" fillId="3" borderId="4" xfId="2" applyBorder="1"/>
    <xf numFmtId="49" fontId="0" fillId="0" borderId="5" xfId="0" applyNumberFormat="1" applyBorder="1"/>
    <xf numFmtId="49" fontId="0" fillId="0" borderId="6" xfId="0" applyNumberFormat="1" applyBorder="1"/>
    <xf numFmtId="0" fontId="1" fillId="3" borderId="7" xfId="2" applyBorder="1"/>
    <xf numFmtId="49" fontId="0" fillId="0" borderId="8" xfId="0" applyNumberFormat="1" applyBorder="1"/>
    <xf numFmtId="0" fontId="1" fillId="3" borderId="9" xfId="2" applyBorder="1"/>
    <xf numFmtId="2" fontId="0" fillId="0" borderId="10" xfId="0" applyNumberFormat="1" applyBorder="1"/>
    <xf numFmtId="49" fontId="0" fillId="0" borderId="10" xfId="0" applyNumberFormat="1" applyBorder="1"/>
    <xf numFmtId="49" fontId="0" fillId="0" borderId="11" xfId="0" applyNumberFormat="1" applyBorder="1"/>
    <xf numFmtId="0" fontId="1" fillId="3" borderId="12" xfId="2" applyBorder="1"/>
    <xf numFmtId="49" fontId="0" fillId="0" borderId="14" xfId="0" applyNumberFormat="1" applyBorder="1"/>
    <xf numFmtId="0" fontId="0" fillId="0" borderId="8" xfId="0" applyBorder="1"/>
    <xf numFmtId="0" fontId="0" fillId="0" borderId="6" xfId="0" applyBorder="1"/>
    <xf numFmtId="0" fontId="0" fillId="0" borderId="11" xfId="0" applyBorder="1"/>
    <xf numFmtId="49" fontId="0" fillId="0" borderId="16" xfId="0" applyNumberFormat="1" applyBorder="1"/>
    <xf numFmtId="49" fontId="0" fillId="0" borderId="17" xfId="0" applyNumberFormat="1" applyBorder="1"/>
    <xf numFmtId="164" fontId="0" fillId="0" borderId="1" xfId="0" applyNumberFormat="1" applyBorder="1"/>
    <xf numFmtId="49" fontId="0" fillId="0" borderId="1" xfId="0" applyNumberFormat="1" applyBorder="1"/>
    <xf numFmtId="49" fontId="0" fillId="0" borderId="19" xfId="0" applyNumberFormat="1" applyBorder="1"/>
    <xf numFmtId="2" fontId="0" fillId="0" borderId="1" xfId="0" applyNumberFormat="1" applyBorder="1"/>
    <xf numFmtId="2" fontId="0" fillId="0" borderId="21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11" fontId="0" fillId="0" borderId="1" xfId="0" applyNumberFormat="1" applyBorder="1"/>
    <xf numFmtId="0" fontId="0" fillId="0" borderId="1" xfId="0" applyBorder="1"/>
    <xf numFmtId="164" fontId="0" fillId="0" borderId="21" xfId="0" applyNumberFormat="1" applyBorder="1"/>
    <xf numFmtId="0" fontId="0" fillId="0" borderId="22" xfId="0" applyBorder="1"/>
    <xf numFmtId="2" fontId="0" fillId="0" borderId="16" xfId="0" applyNumberFormat="1" applyBorder="1"/>
    <xf numFmtId="0" fontId="0" fillId="0" borderId="1" xfId="0" applyBorder="1" applyAlignment="1">
      <alignment horizontal="right"/>
    </xf>
    <xf numFmtId="0" fontId="1" fillId="3" borderId="15" xfId="2" applyBorder="1"/>
    <xf numFmtId="0" fontId="1" fillId="3" borderId="18" xfId="2" applyBorder="1"/>
    <xf numFmtId="0" fontId="1" fillId="3" borderId="20" xfId="2" applyBorder="1"/>
    <xf numFmtId="0" fontId="0" fillId="0" borderId="16" xfId="0" applyBorder="1" applyAlignment="1">
      <alignment horizontal="right"/>
    </xf>
    <xf numFmtId="0" fontId="0" fillId="0" borderId="21" xfId="0" applyBorder="1"/>
    <xf numFmtId="2" fontId="0" fillId="0" borderId="24" xfId="0" applyNumberFormat="1" applyBorder="1"/>
    <xf numFmtId="0" fontId="0" fillId="0" borderId="25" xfId="0" applyBorder="1"/>
    <xf numFmtId="0" fontId="1" fillId="3" borderId="23" xfId="2" applyBorder="1"/>
    <xf numFmtId="0" fontId="0" fillId="3" borderId="18" xfId="2" applyFont="1" applyBorder="1"/>
    <xf numFmtId="0" fontId="0" fillId="3" borderId="20" xfId="2" applyFont="1" applyBorder="1"/>
    <xf numFmtId="2" fontId="0" fillId="4" borderId="1" xfId="0" applyNumberFormat="1" applyFill="1" applyBorder="1"/>
    <xf numFmtId="2" fontId="0" fillId="4" borderId="16" xfId="0" applyNumberFormat="1" applyFill="1" applyBorder="1"/>
    <xf numFmtId="0" fontId="0" fillId="4" borderId="1" xfId="0" applyFill="1" applyBorder="1"/>
    <xf numFmtId="2" fontId="0" fillId="4" borderId="21" xfId="0" applyNumberFormat="1" applyFill="1" applyBorder="1"/>
    <xf numFmtId="0" fontId="0" fillId="4" borderId="16" xfId="0" applyFill="1" applyBorder="1"/>
    <xf numFmtId="2" fontId="0" fillId="4" borderId="5" xfId="0" applyNumberFormat="1" applyFill="1" applyBorder="1"/>
    <xf numFmtId="2" fontId="0" fillId="4" borderId="3" xfId="0" applyNumberFormat="1" applyFill="1" applyBorder="1"/>
    <xf numFmtId="2" fontId="0" fillId="4" borderId="10" xfId="0" applyNumberFormat="1" applyFill="1" applyBorder="1"/>
    <xf numFmtId="164" fontId="0" fillId="4" borderId="16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65" fontId="0" fillId="4" borderId="1" xfId="0" applyNumberFormat="1" applyFill="1" applyBorder="1"/>
    <xf numFmtId="164" fontId="0" fillId="4" borderId="16" xfId="0" applyNumberFormat="1" applyFill="1" applyBorder="1"/>
    <xf numFmtId="0" fontId="0" fillId="4" borderId="16" xfId="0" applyFill="1" applyBorder="1" applyAlignment="1">
      <alignment horizontal="right"/>
    </xf>
    <xf numFmtId="0" fontId="0" fillId="3" borderId="4" xfId="2" applyFont="1" applyBorder="1"/>
    <xf numFmtId="0" fontId="0" fillId="3" borderId="15" xfId="2" applyFont="1" applyBorder="1"/>
    <xf numFmtId="0" fontId="8" fillId="0" borderId="0" xfId="0" applyFont="1"/>
    <xf numFmtId="2" fontId="0" fillId="0" borderId="13" xfId="0" applyNumberFormat="1" applyBorder="1"/>
  </cellXfs>
  <cellStyles count="3">
    <cellStyle name="20% - Accent1" xfId="2" builtinId="30"/>
    <cellStyle name="Check Cell" xfId="1" builtinId="2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47</xdr:row>
      <xdr:rowOff>114300</xdr:rowOff>
    </xdr:from>
    <xdr:to>
      <xdr:col>5</xdr:col>
      <xdr:colOff>174625</xdr:colOff>
      <xdr:row>57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706392-EE6D-E74F-B6DD-6BC00EB169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10223500"/>
          <a:ext cx="5981700" cy="2057400"/>
        </a:xfrm>
        <a:prstGeom prst="rect">
          <a:avLst/>
        </a:prstGeom>
      </xdr:spPr>
    </xdr:pic>
    <xdr:clientData/>
  </xdr:twoCellAnchor>
  <xdr:twoCellAnchor>
    <xdr:from>
      <xdr:col>3</xdr:col>
      <xdr:colOff>57150</xdr:colOff>
      <xdr:row>31</xdr:row>
      <xdr:rowOff>66675</xdr:rowOff>
    </xdr:from>
    <xdr:to>
      <xdr:col>6</xdr:col>
      <xdr:colOff>800100</xdr:colOff>
      <xdr:row>35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E37B43-455A-4E50-A3DA-F003506D7949}"/>
            </a:ext>
          </a:extLst>
        </xdr:cNvPr>
        <xdr:cNvSpPr txBox="1"/>
      </xdr:nvSpPr>
      <xdr:spPr>
        <a:xfrm>
          <a:off x="3362325" y="6667500"/>
          <a:ext cx="415290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Hint:</a:t>
          </a:r>
          <a:b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It is strongly reccomended you plot the bode magnitude and phase response of the plant transfer function </a:t>
          </a:r>
          <a:r>
            <a:rPr lang="en-NZ" sz="1100" i="1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n-NZ" sz="1100" i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p(s)</a:t>
          </a:r>
          <a:r>
            <a:rPr lang="en-NZ" sz="110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of</a:t>
          </a:r>
          <a:r>
            <a:rPr lang="en-NZ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current controlled buck converter under the 2 </a:t>
          </a:r>
          <a:r>
            <a:rPr lang="el-GR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Ω </a:t>
          </a:r>
          <a:r>
            <a:rPr lang="en-NZ" sz="1100" baseline="0">
              <a:solidFill>
                <a:srgbClr val="0070C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load condition using MATLAB prior to attempting the compensator design.</a:t>
          </a:r>
          <a:endParaRPr lang="en-NZ" sz="1100">
            <a:solidFill>
              <a:srgbClr val="0070C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1"/>
  <sheetViews>
    <sheetView tabSelected="1" topLeftCell="A27" zoomScale="87" zoomScaleNormal="111" workbookViewId="0">
      <selection activeCell="M39" sqref="M39"/>
    </sheetView>
  </sheetViews>
  <sheetFormatPr defaultColWidth="11" defaultRowHeight="15.6" x14ac:dyDescent="0.3"/>
  <cols>
    <col min="1" max="1" width="16" customWidth="1"/>
    <col min="2" max="7" width="11.8984375" customWidth="1"/>
  </cols>
  <sheetData>
    <row r="1" spans="1:3" ht="21" x14ac:dyDescent="0.4">
      <c r="A1" s="3" t="s">
        <v>90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13" t="s">
        <v>3</v>
      </c>
      <c r="B6" s="60">
        <v>15</v>
      </c>
      <c r="C6" s="25" t="s">
        <v>14</v>
      </c>
    </row>
    <row r="7" spans="1:3" x14ac:dyDescent="0.3">
      <c r="A7" s="16" t="s">
        <v>2</v>
      </c>
      <c r="B7" s="61">
        <v>1.3</v>
      </c>
      <c r="C7" s="24" t="s">
        <v>15</v>
      </c>
    </row>
    <row r="8" spans="1:3" x14ac:dyDescent="0.3">
      <c r="A8" s="16" t="s">
        <v>4</v>
      </c>
      <c r="B8" s="61">
        <v>9.6999999999999993</v>
      </c>
      <c r="C8" s="24" t="s">
        <v>14</v>
      </c>
    </row>
    <row r="9" spans="1:3" x14ac:dyDescent="0.3">
      <c r="A9" s="16" t="s">
        <v>11</v>
      </c>
      <c r="B9" s="61">
        <v>10</v>
      </c>
      <c r="C9" s="24" t="s">
        <v>16</v>
      </c>
    </row>
    <row r="10" spans="1:3" x14ac:dyDescent="0.3">
      <c r="A10" s="16" t="s">
        <v>12</v>
      </c>
      <c r="B10" s="61">
        <v>2</v>
      </c>
      <c r="C10" s="24" t="s">
        <v>16</v>
      </c>
    </row>
    <row r="11" spans="1:3" x14ac:dyDescent="0.3">
      <c r="A11" s="16" t="s">
        <v>26</v>
      </c>
      <c r="B11" s="61">
        <v>90</v>
      </c>
      <c r="C11" s="24" t="s">
        <v>21</v>
      </c>
    </row>
    <row r="12" spans="1:3" ht="16.2" thickBot="1" x14ac:dyDescent="0.35">
      <c r="A12" s="18" t="s">
        <v>25</v>
      </c>
      <c r="B12" s="62">
        <v>100</v>
      </c>
      <c r="C12" s="26" t="s">
        <v>24</v>
      </c>
    </row>
    <row r="13" spans="1:3" ht="16.2" thickTop="1" x14ac:dyDescent="0.3">
      <c r="A13" s="1"/>
    </row>
    <row r="15" spans="1:3" ht="18" x14ac:dyDescent="0.35">
      <c r="A15" s="2" t="s">
        <v>46</v>
      </c>
    </row>
    <row r="16" spans="1:3" ht="16.2" thickBot="1" x14ac:dyDescent="0.35"/>
    <row r="17" spans="1:7" ht="16.8" thickTop="1" thickBot="1" x14ac:dyDescent="0.35">
      <c r="A17" s="12" t="s">
        <v>5</v>
      </c>
      <c r="B17" s="12" t="s">
        <v>6</v>
      </c>
      <c r="C17" s="12" t="s">
        <v>13</v>
      </c>
      <c r="D17" s="12" t="s">
        <v>6</v>
      </c>
      <c r="E17" s="12" t="s">
        <v>13</v>
      </c>
      <c r="F17" s="12" t="s">
        <v>6</v>
      </c>
      <c r="G17" s="12" t="s">
        <v>13</v>
      </c>
    </row>
    <row r="18" spans="1:7" ht="16.2" thickTop="1" x14ac:dyDescent="0.3">
      <c r="A18" s="68" t="s">
        <v>229</v>
      </c>
      <c r="B18" s="60">
        <v>2</v>
      </c>
      <c r="C18" s="14" t="s">
        <v>16</v>
      </c>
      <c r="D18" s="60">
        <v>4</v>
      </c>
      <c r="E18" s="14" t="s">
        <v>16</v>
      </c>
      <c r="F18" s="60">
        <v>10</v>
      </c>
      <c r="G18" s="15" t="s">
        <v>16</v>
      </c>
    </row>
    <row r="19" spans="1:7" x14ac:dyDescent="0.3">
      <c r="A19" s="16" t="s">
        <v>10</v>
      </c>
      <c r="B19" s="10">
        <v>17.547000000000001</v>
      </c>
      <c r="C19" s="11" t="s">
        <v>17</v>
      </c>
      <c r="D19" s="10">
        <v>17.55</v>
      </c>
      <c r="E19" s="11" t="s">
        <v>17</v>
      </c>
      <c r="F19" s="10">
        <v>9.41</v>
      </c>
      <c r="G19" s="17" t="s">
        <v>18</v>
      </c>
    </row>
    <row r="20" spans="1:7" x14ac:dyDescent="0.3">
      <c r="A20" s="16" t="s">
        <v>8</v>
      </c>
      <c r="B20">
        <v>2.96</v>
      </c>
      <c r="C20" s="11" t="s">
        <v>19</v>
      </c>
      <c r="D20" s="10">
        <v>2.1</v>
      </c>
      <c r="E20" s="11" t="s">
        <v>19</v>
      </c>
      <c r="F20" s="10">
        <v>1.325</v>
      </c>
      <c r="G20" s="17" t="s">
        <v>19</v>
      </c>
    </row>
    <row r="21" spans="1:7" x14ac:dyDescent="0.3">
      <c r="A21" s="16" t="s">
        <v>40</v>
      </c>
      <c r="B21" s="10">
        <v>1.3</v>
      </c>
      <c r="C21" s="11" t="s">
        <v>20</v>
      </c>
      <c r="D21" s="10">
        <v>1.3</v>
      </c>
      <c r="E21" s="11" t="s">
        <v>20</v>
      </c>
      <c r="F21" s="10">
        <v>0.7</v>
      </c>
      <c r="G21" s="17" t="s">
        <v>20</v>
      </c>
    </row>
    <row r="22" spans="1:7" x14ac:dyDescent="0.3">
      <c r="A22" s="16" t="s">
        <v>9</v>
      </c>
      <c r="B22" s="10">
        <v>43.88</v>
      </c>
      <c r="C22" s="11" t="s">
        <v>22</v>
      </c>
      <c r="D22" s="10">
        <v>62.07</v>
      </c>
      <c r="E22" s="11" t="s">
        <v>22</v>
      </c>
      <c r="F22" s="10">
        <v>71.849999999999994</v>
      </c>
      <c r="G22" s="17" t="s">
        <v>22</v>
      </c>
    </row>
    <row r="23" spans="1:7" ht="16.2" thickBot="1" x14ac:dyDescent="0.35">
      <c r="A23" s="18" t="s">
        <v>1</v>
      </c>
      <c r="B23" s="19">
        <v>5.9240000000000004</v>
      </c>
      <c r="C23" s="20" t="s">
        <v>23</v>
      </c>
      <c r="D23" s="19">
        <v>8.3800000000000008</v>
      </c>
      <c r="E23" s="20" t="s">
        <v>23</v>
      </c>
      <c r="F23" s="19">
        <v>9.6999999999999993</v>
      </c>
      <c r="G23" s="21" t="s">
        <v>23</v>
      </c>
    </row>
    <row r="24" spans="1:7" ht="16.2" thickTop="1" x14ac:dyDescent="0.3"/>
    <row r="26" spans="1:7" ht="18" x14ac:dyDescent="0.35">
      <c r="A26" s="2" t="s">
        <v>27</v>
      </c>
    </row>
    <row r="27" spans="1:7" ht="16.2" thickBot="1" x14ac:dyDescent="0.35"/>
    <row r="28" spans="1:7" ht="16.8" thickTop="1" thickBot="1" x14ac:dyDescent="0.35">
      <c r="A28" s="12" t="s">
        <v>5</v>
      </c>
      <c r="B28" s="12" t="s">
        <v>6</v>
      </c>
      <c r="C28" s="12" t="s">
        <v>13</v>
      </c>
    </row>
    <row r="29" spans="1:7" ht="16.2" thickTop="1" x14ac:dyDescent="0.3">
      <c r="A29" s="13" t="s">
        <v>28</v>
      </c>
      <c r="B29" s="60">
        <f>B6</f>
        <v>15</v>
      </c>
      <c r="C29" s="15" t="s">
        <v>14</v>
      </c>
    </row>
    <row r="30" spans="1:7" x14ac:dyDescent="0.3">
      <c r="A30" s="16" t="s">
        <v>32</v>
      </c>
      <c r="B30" s="61">
        <f>F18</f>
        <v>10</v>
      </c>
      <c r="C30" s="24" t="s">
        <v>16</v>
      </c>
    </row>
    <row r="31" spans="1:7" x14ac:dyDescent="0.3">
      <c r="A31" s="16" t="s">
        <v>31</v>
      </c>
      <c r="B31" s="10">
        <v>71.849999999999994</v>
      </c>
      <c r="C31" s="24" t="s">
        <v>21</v>
      </c>
    </row>
    <row r="32" spans="1:7" ht="16.2" thickBot="1" x14ac:dyDescent="0.35">
      <c r="A32" s="18" t="s">
        <v>29</v>
      </c>
      <c r="B32" s="19">
        <v>10.27</v>
      </c>
      <c r="C32" s="21" t="s">
        <v>30</v>
      </c>
    </row>
    <row r="33" spans="1:7" ht="16.2" thickTop="1" x14ac:dyDescent="0.3">
      <c r="B33" s="5"/>
      <c r="C33" s="4"/>
    </row>
    <row r="34" spans="1:7" x14ac:dyDescent="0.3">
      <c r="B34" s="5"/>
      <c r="C34" s="4"/>
    </row>
    <row r="35" spans="1:7" ht="18" x14ac:dyDescent="0.35">
      <c r="A35" s="2" t="s">
        <v>33</v>
      </c>
      <c r="B35" s="5"/>
      <c r="C35" s="4"/>
    </row>
    <row r="36" spans="1:7" ht="16.2" thickBot="1" x14ac:dyDescent="0.35"/>
    <row r="37" spans="1:7" ht="16.8" thickTop="1" thickBot="1" x14ac:dyDescent="0.35">
      <c r="A37" s="12" t="s">
        <v>5</v>
      </c>
      <c r="B37" s="12" t="s">
        <v>6</v>
      </c>
      <c r="C37" s="12" t="s">
        <v>13</v>
      </c>
    </row>
    <row r="38" spans="1:7" ht="16.8" thickTop="1" thickBot="1" x14ac:dyDescent="0.35">
      <c r="A38" s="22" t="s">
        <v>34</v>
      </c>
      <c r="B38" s="71">
        <v>25</v>
      </c>
      <c r="C38" s="23" t="s">
        <v>35</v>
      </c>
    </row>
    <row r="39" spans="1:7" ht="16.2" thickTop="1" x14ac:dyDescent="0.3"/>
    <row r="41" spans="1:7" ht="18" x14ac:dyDescent="0.35">
      <c r="A41" s="2" t="s">
        <v>47</v>
      </c>
    </row>
    <row r="42" spans="1:7" ht="16.2" thickBot="1" x14ac:dyDescent="0.35"/>
    <row r="43" spans="1:7" ht="16.8" thickTop="1" thickBot="1" x14ac:dyDescent="0.35">
      <c r="A43" s="12" t="s">
        <v>5</v>
      </c>
      <c r="B43" s="12" t="s">
        <v>6</v>
      </c>
      <c r="C43" s="12" t="s">
        <v>13</v>
      </c>
      <c r="D43" s="12" t="s">
        <v>6</v>
      </c>
      <c r="E43" s="12" t="s">
        <v>13</v>
      </c>
      <c r="F43" s="12" t="s">
        <v>6</v>
      </c>
      <c r="G43" s="12" t="s">
        <v>13</v>
      </c>
    </row>
    <row r="44" spans="1:7" ht="16.2" thickTop="1" x14ac:dyDescent="0.3">
      <c r="A44" s="68" t="s">
        <v>229</v>
      </c>
      <c r="B44" s="60">
        <v>2</v>
      </c>
      <c r="C44" s="14" t="s">
        <v>16</v>
      </c>
      <c r="D44" s="60">
        <v>4</v>
      </c>
      <c r="E44" s="14" t="s">
        <v>16</v>
      </c>
      <c r="F44" s="60">
        <v>10</v>
      </c>
      <c r="G44" s="15" t="s">
        <v>16</v>
      </c>
    </row>
    <row r="45" spans="1:7" x14ac:dyDescent="0.3">
      <c r="A45" s="16" t="s">
        <v>36</v>
      </c>
      <c r="B45" s="10"/>
      <c r="C45" s="11" t="s">
        <v>41</v>
      </c>
      <c r="D45" s="10"/>
      <c r="E45" s="11" t="s">
        <v>41</v>
      </c>
      <c r="F45" s="10"/>
      <c r="G45" s="17" t="s">
        <v>41</v>
      </c>
    </row>
    <row r="46" spans="1:7" x14ac:dyDescent="0.3">
      <c r="A46" s="16" t="s">
        <v>37</v>
      </c>
      <c r="B46" s="10"/>
      <c r="C46" s="11" t="s">
        <v>42</v>
      </c>
      <c r="D46" s="10"/>
      <c r="E46" s="11" t="s">
        <v>42</v>
      </c>
      <c r="F46" s="10"/>
      <c r="G46" s="17" t="s">
        <v>42</v>
      </c>
    </row>
    <row r="47" spans="1:7" x14ac:dyDescent="0.3">
      <c r="A47" s="16" t="s">
        <v>39</v>
      </c>
      <c r="B47" s="10"/>
      <c r="C47" s="11" t="s">
        <v>43</v>
      </c>
      <c r="D47" s="10"/>
      <c r="E47" s="11" t="s">
        <v>43</v>
      </c>
      <c r="F47" s="10"/>
      <c r="G47" s="17" t="s">
        <v>43</v>
      </c>
    </row>
    <row r="48" spans="1:7" x14ac:dyDescent="0.3">
      <c r="A48" s="16" t="s">
        <v>158</v>
      </c>
      <c r="B48" s="10"/>
      <c r="C48" s="11" t="s">
        <v>44</v>
      </c>
      <c r="D48" s="10"/>
      <c r="E48" s="11" t="s">
        <v>44</v>
      </c>
      <c r="F48" s="10"/>
      <c r="G48" s="17" t="s">
        <v>44</v>
      </c>
    </row>
    <row r="49" spans="1:7" ht="16.2" thickBot="1" x14ac:dyDescent="0.35">
      <c r="A49" s="18" t="s">
        <v>38</v>
      </c>
      <c r="B49" s="19"/>
      <c r="C49" s="20" t="s">
        <v>45</v>
      </c>
      <c r="D49" s="19"/>
      <c r="E49" s="20" t="s">
        <v>45</v>
      </c>
      <c r="F49" s="19"/>
      <c r="G49" s="21" t="s">
        <v>45</v>
      </c>
    </row>
    <row r="50" spans="1:7" ht="16.2" thickTop="1" x14ac:dyDescent="0.3">
      <c r="B50" s="5"/>
      <c r="D50" s="5"/>
      <c r="E50" s="4"/>
      <c r="F50" s="5"/>
      <c r="G50" s="4"/>
    </row>
    <row r="51" spans="1:7" x14ac:dyDescent="0.3">
      <c r="B51" s="4"/>
    </row>
  </sheetData>
  <phoneticPr fontId="5" type="noConversion"/>
  <pageMargins left="0.7" right="0.7" top="0.75" bottom="0.75" header="0.3" footer="0.3"/>
  <pageSetup paperSize="9" scale="87" orientation="portrait" horizontalDpi="0" verticalDpi="0"/>
  <ignoredErrors>
    <ignoredError sqref="C22 E22 G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8"/>
  <sheetViews>
    <sheetView zoomScale="77" workbookViewId="0">
      <selection activeCell="L40" sqref="L40"/>
    </sheetView>
  </sheetViews>
  <sheetFormatPr defaultColWidth="11" defaultRowHeight="15.6" x14ac:dyDescent="0.3"/>
  <cols>
    <col min="1" max="1" width="23.59765625" customWidth="1"/>
    <col min="2" max="7" width="11.8984375" customWidth="1"/>
  </cols>
  <sheetData>
    <row r="1" spans="1:3" ht="21" x14ac:dyDescent="0.4">
      <c r="A1" s="3" t="s">
        <v>91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5" t="s">
        <v>49</v>
      </c>
      <c r="B6" s="56">
        <f>'Operating Conditions'!B38</f>
        <v>25</v>
      </c>
      <c r="C6" s="28" t="s">
        <v>35</v>
      </c>
    </row>
    <row r="7" spans="1:3" x14ac:dyDescent="0.3">
      <c r="A7" s="46" t="s">
        <v>48</v>
      </c>
      <c r="B7" s="32"/>
      <c r="C7" s="38" t="s">
        <v>15</v>
      </c>
    </row>
    <row r="8" spans="1:3" x14ac:dyDescent="0.3">
      <c r="A8" s="46" t="s">
        <v>50</v>
      </c>
      <c r="B8" s="32"/>
      <c r="C8" s="38" t="s">
        <v>15</v>
      </c>
    </row>
    <row r="9" spans="1:3" x14ac:dyDescent="0.3">
      <c r="A9" s="46" t="s">
        <v>25</v>
      </c>
      <c r="B9" s="55">
        <f>'Operating Conditions'!B12</f>
        <v>100</v>
      </c>
      <c r="C9" s="38" t="s">
        <v>24</v>
      </c>
    </row>
    <row r="10" spans="1:3" x14ac:dyDescent="0.3">
      <c r="A10" s="46" t="s">
        <v>60</v>
      </c>
      <c r="B10" s="55">
        <v>0.25</v>
      </c>
      <c r="C10" s="38" t="s">
        <v>61</v>
      </c>
    </row>
    <row r="11" spans="1:3" ht="16.2" thickBot="1" x14ac:dyDescent="0.35">
      <c r="A11" s="47" t="s">
        <v>62</v>
      </c>
      <c r="B11" s="58">
        <v>5</v>
      </c>
      <c r="C11" s="42" t="s">
        <v>63</v>
      </c>
    </row>
    <row r="12" spans="1:3" ht="16.2" thickTop="1" x14ac:dyDescent="0.3"/>
    <row r="14" spans="1:3" ht="18" x14ac:dyDescent="0.35">
      <c r="A14" s="2" t="s">
        <v>64</v>
      </c>
    </row>
    <row r="15" spans="1:3" ht="16.2" thickBot="1" x14ac:dyDescent="0.35"/>
    <row r="16" spans="1:3" ht="16.8" thickTop="1" thickBot="1" x14ac:dyDescent="0.35">
      <c r="A16" s="12" t="s">
        <v>5</v>
      </c>
      <c r="B16" s="12" t="s">
        <v>6</v>
      </c>
      <c r="C16" s="12" t="s">
        <v>7</v>
      </c>
    </row>
    <row r="17" spans="1:3" ht="16.2" thickTop="1" x14ac:dyDescent="0.3">
      <c r="A17" s="45" t="s">
        <v>52</v>
      </c>
      <c r="B17" s="63" t="s">
        <v>51</v>
      </c>
      <c r="C17" s="28"/>
    </row>
    <row r="18" spans="1:3" x14ac:dyDescent="0.3">
      <c r="A18" s="46" t="s">
        <v>53</v>
      </c>
      <c r="B18" s="64" t="s">
        <v>59</v>
      </c>
      <c r="C18" s="38"/>
    </row>
    <row r="19" spans="1:3" x14ac:dyDescent="0.3">
      <c r="A19" s="46" t="s">
        <v>54</v>
      </c>
      <c r="B19" s="55">
        <v>31</v>
      </c>
      <c r="C19" s="38" t="s">
        <v>68</v>
      </c>
    </row>
    <row r="20" spans="1:3" x14ac:dyDescent="0.3">
      <c r="A20" s="46" t="s">
        <v>58</v>
      </c>
      <c r="B20" s="55">
        <v>47</v>
      </c>
      <c r="C20" s="38" t="s">
        <v>69</v>
      </c>
    </row>
    <row r="21" spans="1:3" x14ac:dyDescent="0.3">
      <c r="A21" s="46" t="s">
        <v>57</v>
      </c>
      <c r="B21" s="55">
        <v>1460</v>
      </c>
      <c r="C21" s="38" t="s">
        <v>70</v>
      </c>
    </row>
    <row r="22" spans="1:3" x14ac:dyDescent="0.3">
      <c r="A22" s="46" t="s">
        <v>55</v>
      </c>
      <c r="B22" s="55">
        <v>28.1</v>
      </c>
      <c r="C22" s="38" t="s">
        <v>68</v>
      </c>
    </row>
    <row r="23" spans="1:3" x14ac:dyDescent="0.3">
      <c r="A23" s="46" t="s">
        <v>56</v>
      </c>
      <c r="B23" s="55">
        <v>40.200000000000003</v>
      </c>
      <c r="C23" s="38" t="s">
        <v>69</v>
      </c>
    </row>
    <row r="24" spans="1:3" x14ac:dyDescent="0.3">
      <c r="A24" s="46" t="s">
        <v>66</v>
      </c>
      <c r="B24" s="65">
        <f>1.8*10^-8</f>
        <v>1.8000000000000002E-8</v>
      </c>
      <c r="C24" s="38" t="s">
        <v>71</v>
      </c>
    </row>
    <row r="25" spans="1:3" x14ac:dyDescent="0.3">
      <c r="A25" s="46" t="s">
        <v>67</v>
      </c>
      <c r="B25" s="65">
        <f>4*PI()*10^-7</f>
        <v>1.2566370614359173E-6</v>
      </c>
      <c r="C25" s="38" t="s">
        <v>72</v>
      </c>
    </row>
    <row r="26" spans="1:3" ht="16.2" thickBot="1" x14ac:dyDescent="0.35">
      <c r="A26" s="47" t="s">
        <v>65</v>
      </c>
      <c r="B26" s="58">
        <v>0.65</v>
      </c>
      <c r="C26" s="42"/>
    </row>
    <row r="27" spans="1:3" ht="16.2" thickTop="1" x14ac:dyDescent="0.3">
      <c r="B27" s="5"/>
    </row>
    <row r="28" spans="1:3" x14ac:dyDescent="0.3">
      <c r="A28" s="7"/>
      <c r="B28" s="5"/>
    </row>
    <row r="29" spans="1:3" ht="18" x14ac:dyDescent="0.35">
      <c r="A29" s="2" t="s">
        <v>74</v>
      </c>
      <c r="B29" s="5"/>
    </row>
    <row r="30" spans="1:3" ht="16.2" thickBot="1" x14ac:dyDescent="0.35">
      <c r="B30" s="5"/>
    </row>
    <row r="31" spans="1:3" ht="16.8" thickTop="1" thickBot="1" x14ac:dyDescent="0.35">
      <c r="A31" s="12" t="s">
        <v>5</v>
      </c>
      <c r="B31" s="12" t="s">
        <v>6</v>
      </c>
      <c r="C31" s="12" t="s">
        <v>13</v>
      </c>
    </row>
    <row r="32" spans="1:3" ht="16.2" thickTop="1" x14ac:dyDescent="0.3">
      <c r="A32" s="45" t="s">
        <v>230</v>
      </c>
      <c r="B32" s="56">
        <v>0.15</v>
      </c>
      <c r="C32" s="37" t="s">
        <v>69</v>
      </c>
    </row>
    <row r="33" spans="1:6" ht="16.2" thickBot="1" x14ac:dyDescent="0.35">
      <c r="A33" s="47" t="s">
        <v>221</v>
      </c>
      <c r="B33" s="58">
        <v>0.43</v>
      </c>
      <c r="C33" s="42" t="s">
        <v>75</v>
      </c>
      <c r="F33" s="9"/>
    </row>
    <row r="34" spans="1:6" ht="16.2" thickTop="1" x14ac:dyDescent="0.3">
      <c r="B34" s="8"/>
      <c r="F34" s="9"/>
    </row>
    <row r="36" spans="1:6" ht="18" x14ac:dyDescent="0.35">
      <c r="A36" s="2" t="s">
        <v>76</v>
      </c>
    </row>
    <row r="37" spans="1:6" ht="16.2" thickBot="1" x14ac:dyDescent="0.35"/>
    <row r="38" spans="1:6" ht="16.8" thickTop="1" thickBot="1" x14ac:dyDescent="0.35">
      <c r="A38" s="12" t="s">
        <v>5</v>
      </c>
      <c r="B38" s="12" t="s">
        <v>6</v>
      </c>
      <c r="C38" s="12" t="s">
        <v>13</v>
      </c>
    </row>
    <row r="39" spans="1:6" ht="16.2" thickTop="1" x14ac:dyDescent="0.3">
      <c r="A39" s="45" t="s">
        <v>73</v>
      </c>
      <c r="B39" s="36"/>
      <c r="C39" s="37" t="s">
        <v>79</v>
      </c>
    </row>
    <row r="40" spans="1:6" x14ac:dyDescent="0.3">
      <c r="A40" s="46" t="s">
        <v>77</v>
      </c>
      <c r="B40" s="32"/>
      <c r="C40" s="38" t="s">
        <v>78</v>
      </c>
    </row>
    <row r="41" spans="1:6" x14ac:dyDescent="0.3">
      <c r="A41" s="46" t="s">
        <v>81</v>
      </c>
      <c r="B41" s="39"/>
      <c r="C41" s="38" t="s">
        <v>82</v>
      </c>
    </row>
    <row r="42" spans="1:6" x14ac:dyDescent="0.3">
      <c r="A42" s="46" t="s">
        <v>80</v>
      </c>
      <c r="B42" s="40"/>
      <c r="C42" s="38" t="s">
        <v>84</v>
      </c>
    </row>
    <row r="43" spans="1:6" x14ac:dyDescent="0.3">
      <c r="A43" s="46" t="s">
        <v>83</v>
      </c>
      <c r="B43" s="39"/>
      <c r="C43" s="38" t="s">
        <v>85</v>
      </c>
    </row>
    <row r="44" spans="1:6" x14ac:dyDescent="0.3">
      <c r="A44" s="46" t="s">
        <v>86</v>
      </c>
      <c r="B44" s="32"/>
      <c r="C44" s="38" t="s">
        <v>87</v>
      </c>
      <c r="E44" s="6"/>
    </row>
    <row r="45" spans="1:6" ht="16.2" thickBot="1" x14ac:dyDescent="0.35">
      <c r="A45" s="47" t="s">
        <v>88</v>
      </c>
      <c r="B45" s="41"/>
      <c r="C45" s="42" t="s">
        <v>89</v>
      </c>
    </row>
    <row r="46" spans="1:6" ht="16.2" thickTop="1" x14ac:dyDescent="0.3"/>
    <row r="48" spans="1:6" ht="18" x14ac:dyDescent="0.35">
      <c r="A48" s="2" t="s">
        <v>100</v>
      </c>
    </row>
    <row r="49" spans="1:7" ht="16.2" thickBot="1" x14ac:dyDescent="0.35"/>
    <row r="50" spans="1:7" ht="16.8" thickTop="1" thickBot="1" x14ac:dyDescent="0.35">
      <c r="A50" s="12" t="s">
        <v>5</v>
      </c>
      <c r="B50" s="12" t="s">
        <v>6</v>
      </c>
      <c r="C50" s="12" t="s">
        <v>13</v>
      </c>
      <c r="D50" s="12" t="s">
        <v>6</v>
      </c>
      <c r="E50" s="12" t="s">
        <v>13</v>
      </c>
      <c r="F50" s="12" t="s">
        <v>6</v>
      </c>
      <c r="G50" s="12" t="s">
        <v>13</v>
      </c>
    </row>
    <row r="51" spans="1:7" ht="16.2" thickTop="1" x14ac:dyDescent="0.3">
      <c r="A51" s="69" t="s">
        <v>229</v>
      </c>
      <c r="B51" s="66">
        <v>2</v>
      </c>
      <c r="C51" s="27" t="s">
        <v>16</v>
      </c>
      <c r="D51" s="66">
        <v>4</v>
      </c>
      <c r="E51" s="27" t="s">
        <v>16</v>
      </c>
      <c r="F51" s="66">
        <v>10</v>
      </c>
      <c r="G51" s="28" t="s">
        <v>16</v>
      </c>
    </row>
    <row r="52" spans="1:7" x14ac:dyDescent="0.3">
      <c r="A52" s="46" t="s">
        <v>39</v>
      </c>
      <c r="B52" s="29"/>
      <c r="C52" s="30" t="s">
        <v>15</v>
      </c>
      <c r="D52" s="29"/>
      <c r="E52" s="30" t="s">
        <v>15</v>
      </c>
      <c r="F52" s="29"/>
      <c r="G52" s="31" t="s">
        <v>15</v>
      </c>
    </row>
    <row r="53" spans="1:7" x14ac:dyDescent="0.3">
      <c r="A53" s="46" t="s">
        <v>36</v>
      </c>
      <c r="B53" s="29"/>
      <c r="C53" s="30" t="s">
        <v>15</v>
      </c>
      <c r="D53" s="29"/>
      <c r="E53" s="30" t="s">
        <v>15</v>
      </c>
      <c r="F53" s="29"/>
      <c r="G53" s="31" t="s">
        <v>15</v>
      </c>
    </row>
    <row r="54" spans="1:7" x14ac:dyDescent="0.3">
      <c r="A54" s="46" t="s">
        <v>92</v>
      </c>
      <c r="B54" s="32"/>
      <c r="C54" s="30" t="s">
        <v>96</v>
      </c>
      <c r="D54" s="32"/>
      <c r="E54" s="30" t="s">
        <v>96</v>
      </c>
      <c r="F54" s="32"/>
      <c r="G54" s="31" t="s">
        <v>96</v>
      </c>
    </row>
    <row r="55" spans="1:7" x14ac:dyDescent="0.3">
      <c r="A55" s="46" t="s">
        <v>93</v>
      </c>
      <c r="B55" s="32"/>
      <c r="C55" s="30" t="s">
        <v>98</v>
      </c>
      <c r="D55" s="32"/>
      <c r="E55" s="30" t="s">
        <v>98</v>
      </c>
      <c r="F55" s="32"/>
      <c r="G55" s="31" t="s">
        <v>98</v>
      </c>
    </row>
    <row r="56" spans="1:7" x14ac:dyDescent="0.3">
      <c r="A56" s="46" t="s">
        <v>94</v>
      </c>
      <c r="B56" s="32"/>
      <c r="C56" s="30" t="s">
        <v>97</v>
      </c>
      <c r="D56" s="32"/>
      <c r="E56" s="30" t="s">
        <v>97</v>
      </c>
      <c r="F56" s="32"/>
      <c r="G56" s="31" t="s">
        <v>97</v>
      </c>
    </row>
    <row r="57" spans="1:7" ht="16.2" thickBot="1" x14ac:dyDescent="0.35">
      <c r="A57" s="47" t="s">
        <v>95</v>
      </c>
      <c r="B57" s="33"/>
      <c r="C57" s="34" t="s">
        <v>99</v>
      </c>
      <c r="D57" s="33"/>
      <c r="E57" s="34" t="s">
        <v>99</v>
      </c>
      <c r="F57" s="33"/>
      <c r="G57" s="35" t="s">
        <v>99</v>
      </c>
    </row>
    <row r="58" spans="1:7" ht="16.2" thickTop="1" x14ac:dyDescent="0.3"/>
  </sheetData>
  <phoneticPr fontId="5" type="noConversion"/>
  <pageMargins left="0.7" right="0.7" top="0.75" bottom="0.75" header="0.3" footer="0.3"/>
  <pageSetup paperSize="9" scale="7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37"/>
  <sheetViews>
    <sheetView workbookViewId="0">
      <selection activeCell="D23" sqref="D23"/>
    </sheetView>
  </sheetViews>
  <sheetFormatPr defaultColWidth="11" defaultRowHeight="15.6" x14ac:dyDescent="0.3"/>
  <cols>
    <col min="1" max="1" width="16.3984375" customWidth="1"/>
    <col min="2" max="7" width="11.8984375" customWidth="1"/>
  </cols>
  <sheetData>
    <row r="1" spans="1:3" ht="21" x14ac:dyDescent="0.4">
      <c r="A1" s="3" t="s">
        <v>101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5" t="s">
        <v>102</v>
      </c>
      <c r="B6" s="56">
        <f>'Operating Conditions'!B8</f>
        <v>9.6999999999999993</v>
      </c>
      <c r="C6" s="28" t="s">
        <v>14</v>
      </c>
    </row>
    <row r="7" spans="1:3" x14ac:dyDescent="0.3">
      <c r="A7" s="46" t="s">
        <v>104</v>
      </c>
      <c r="B7" s="32"/>
      <c r="C7" s="38" t="s">
        <v>15</v>
      </c>
    </row>
    <row r="8" spans="1:3" x14ac:dyDescent="0.3">
      <c r="A8" s="46" t="s">
        <v>205</v>
      </c>
      <c r="B8" s="32"/>
      <c r="C8" s="38" t="s">
        <v>15</v>
      </c>
    </row>
    <row r="9" spans="1:3" x14ac:dyDescent="0.3">
      <c r="A9" s="46" t="s">
        <v>103</v>
      </c>
      <c r="B9" s="55">
        <f>'Operating Conditions'!B12</f>
        <v>100</v>
      </c>
      <c r="C9" s="38" t="s">
        <v>24</v>
      </c>
    </row>
    <row r="10" spans="1:3" ht="16.2" thickBot="1" x14ac:dyDescent="0.35">
      <c r="A10" s="47" t="s">
        <v>106</v>
      </c>
      <c r="B10" s="58">
        <v>1</v>
      </c>
      <c r="C10" s="42" t="s">
        <v>21</v>
      </c>
    </row>
    <row r="11" spans="1:3" ht="16.2" thickTop="1" x14ac:dyDescent="0.3"/>
    <row r="13" spans="1:3" ht="18" x14ac:dyDescent="0.35">
      <c r="A13" s="2" t="s">
        <v>105</v>
      </c>
    </row>
    <row r="14" spans="1:3" ht="16.2" thickBot="1" x14ac:dyDescent="0.35"/>
    <row r="15" spans="1:3" ht="16.8" thickTop="1" thickBot="1" x14ac:dyDescent="0.35">
      <c r="A15" s="12" t="s">
        <v>5</v>
      </c>
      <c r="B15" s="12" t="s">
        <v>6</v>
      </c>
      <c r="C15" s="12" t="s">
        <v>13</v>
      </c>
    </row>
    <row r="16" spans="1:3" ht="16.2" thickTop="1" x14ac:dyDescent="0.3">
      <c r="A16" s="45" t="s">
        <v>224</v>
      </c>
      <c r="B16" s="43"/>
      <c r="C16" s="28" t="s">
        <v>107</v>
      </c>
    </row>
    <row r="17" spans="1:3" ht="16.2" thickBot="1" x14ac:dyDescent="0.35">
      <c r="A17" s="47" t="s">
        <v>108</v>
      </c>
      <c r="B17" s="33"/>
      <c r="C17" s="42" t="s">
        <v>109</v>
      </c>
    </row>
    <row r="18" spans="1:3" ht="16.2" thickTop="1" x14ac:dyDescent="0.3"/>
    <row r="20" spans="1:3" ht="18" x14ac:dyDescent="0.35">
      <c r="A20" s="2" t="s">
        <v>110</v>
      </c>
    </row>
    <row r="21" spans="1:3" ht="16.2" thickBot="1" x14ac:dyDescent="0.35"/>
    <row r="22" spans="1:3" ht="16.8" thickTop="1" thickBot="1" x14ac:dyDescent="0.35">
      <c r="A22" s="12" t="s">
        <v>5</v>
      </c>
      <c r="B22" s="12" t="s">
        <v>6</v>
      </c>
      <c r="C22" s="12" t="s">
        <v>7</v>
      </c>
    </row>
    <row r="23" spans="1:3" ht="16.2" thickTop="1" x14ac:dyDescent="0.3">
      <c r="A23" s="45" t="s">
        <v>112</v>
      </c>
      <c r="B23" s="67" t="s">
        <v>113</v>
      </c>
      <c r="C23" s="37"/>
    </row>
    <row r="24" spans="1:3" x14ac:dyDescent="0.3">
      <c r="A24" s="46" t="s">
        <v>111</v>
      </c>
      <c r="B24" s="64" t="s">
        <v>114</v>
      </c>
      <c r="C24" s="38"/>
    </row>
    <row r="25" spans="1:3" x14ac:dyDescent="0.3">
      <c r="A25" s="46" t="s">
        <v>115</v>
      </c>
      <c r="B25" s="40"/>
      <c r="C25" s="38" t="s">
        <v>14</v>
      </c>
    </row>
    <row r="26" spans="1:3" x14ac:dyDescent="0.3">
      <c r="A26" s="46" t="s">
        <v>225</v>
      </c>
      <c r="B26" s="40"/>
      <c r="C26" s="31" t="s">
        <v>116</v>
      </c>
    </row>
    <row r="27" spans="1:3" x14ac:dyDescent="0.3">
      <c r="A27" s="46" t="s">
        <v>117</v>
      </c>
      <c r="B27" s="40"/>
      <c r="C27" s="38" t="s">
        <v>118</v>
      </c>
    </row>
    <row r="28" spans="1:3" ht="16.2" thickBot="1" x14ac:dyDescent="0.35">
      <c r="A28" s="47" t="s">
        <v>119</v>
      </c>
      <c r="B28" s="49"/>
      <c r="C28" s="42" t="s">
        <v>15</v>
      </c>
    </row>
    <row r="29" spans="1:3" ht="16.2" thickTop="1" x14ac:dyDescent="0.3"/>
    <row r="31" spans="1:3" ht="18" x14ac:dyDescent="0.35">
      <c r="A31" s="2" t="s">
        <v>120</v>
      </c>
    </row>
    <row r="32" spans="1:3" ht="16.2" thickBot="1" x14ac:dyDescent="0.35"/>
    <row r="33" spans="1:7" ht="16.8" thickTop="1" thickBot="1" x14ac:dyDescent="0.35">
      <c r="A33" s="12" t="s">
        <v>5</v>
      </c>
      <c r="B33" s="12" t="s">
        <v>6</v>
      </c>
      <c r="C33" s="12" t="s">
        <v>13</v>
      </c>
      <c r="D33" s="12" t="s">
        <v>6</v>
      </c>
      <c r="E33" s="12" t="s">
        <v>13</v>
      </c>
      <c r="F33" s="12" t="s">
        <v>6</v>
      </c>
      <c r="G33" s="12" t="s">
        <v>13</v>
      </c>
    </row>
    <row r="34" spans="1:7" ht="16.2" thickTop="1" x14ac:dyDescent="0.3">
      <c r="A34" s="69" t="s">
        <v>229</v>
      </c>
      <c r="B34" s="66">
        <v>2</v>
      </c>
      <c r="C34" s="27" t="s">
        <v>16</v>
      </c>
      <c r="D34" s="66">
        <v>4</v>
      </c>
      <c r="E34" s="27" t="s">
        <v>16</v>
      </c>
      <c r="F34" s="66">
        <v>10</v>
      </c>
      <c r="G34" s="28" t="s">
        <v>16</v>
      </c>
    </row>
    <row r="35" spans="1:7" x14ac:dyDescent="0.3">
      <c r="A35" s="46" t="s">
        <v>38</v>
      </c>
      <c r="B35" s="29"/>
      <c r="C35" s="30" t="s">
        <v>15</v>
      </c>
      <c r="D35" s="29"/>
      <c r="E35" s="30" t="s">
        <v>15</v>
      </c>
      <c r="F35" s="29"/>
      <c r="G35" s="31" t="s">
        <v>15</v>
      </c>
    </row>
    <row r="36" spans="1:7" ht="16.2" thickBot="1" x14ac:dyDescent="0.35">
      <c r="A36" s="47" t="s">
        <v>121</v>
      </c>
      <c r="B36" s="41"/>
      <c r="C36" s="34" t="s">
        <v>141</v>
      </c>
      <c r="D36" s="41"/>
      <c r="E36" s="34" t="s">
        <v>141</v>
      </c>
      <c r="F36" s="41"/>
      <c r="G36" s="35" t="s">
        <v>141</v>
      </c>
    </row>
    <row r="37" spans="1:7" ht="16.2" thickTop="1" x14ac:dyDescent="0.3"/>
  </sheetData>
  <phoneticPr fontId="5" type="noConversion"/>
  <pageMargins left="0.7" right="0.7" top="0.75" bottom="0.75" header="0.3" footer="0.3"/>
  <pageSetup paperSize="9" scale="94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57"/>
  <sheetViews>
    <sheetView workbookViewId="0">
      <selection activeCell="B31" sqref="B31"/>
    </sheetView>
  </sheetViews>
  <sheetFormatPr defaultColWidth="11" defaultRowHeight="15.6" x14ac:dyDescent="0.3"/>
  <cols>
    <col min="1" max="1" width="16.8984375" customWidth="1"/>
    <col min="2" max="7" width="11.8984375" customWidth="1"/>
  </cols>
  <sheetData>
    <row r="1" spans="1:3" ht="21" x14ac:dyDescent="0.4">
      <c r="A1" s="3" t="s">
        <v>122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5" t="s">
        <v>123</v>
      </c>
      <c r="B6" s="56">
        <f>'Operating Conditions'!B6</f>
        <v>15</v>
      </c>
      <c r="C6" s="28" t="s">
        <v>14</v>
      </c>
    </row>
    <row r="7" spans="1:3" x14ac:dyDescent="0.3">
      <c r="A7" s="46" t="s">
        <v>159</v>
      </c>
      <c r="B7" s="32"/>
      <c r="C7" s="38" t="s">
        <v>15</v>
      </c>
    </row>
    <row r="8" spans="1:3" x14ac:dyDescent="0.3">
      <c r="A8" s="46" t="s">
        <v>125</v>
      </c>
      <c r="B8" s="32"/>
      <c r="C8" s="38" t="s">
        <v>15</v>
      </c>
    </row>
    <row r="9" spans="1:3" x14ac:dyDescent="0.3">
      <c r="A9" s="46" t="s">
        <v>124</v>
      </c>
      <c r="B9" s="55">
        <f>'Operating Conditions'!B12</f>
        <v>100</v>
      </c>
      <c r="C9" s="38" t="s">
        <v>24</v>
      </c>
    </row>
    <row r="10" spans="1:3" ht="16.2" thickBot="1" x14ac:dyDescent="0.35">
      <c r="A10" s="47" t="s">
        <v>126</v>
      </c>
      <c r="B10" s="58">
        <v>30</v>
      </c>
      <c r="C10" s="42" t="s">
        <v>127</v>
      </c>
    </row>
    <row r="11" spans="1:3" ht="16.2" thickTop="1" x14ac:dyDescent="0.3"/>
    <row r="13" spans="1:3" ht="18" x14ac:dyDescent="0.35">
      <c r="A13" s="2" t="s">
        <v>128</v>
      </c>
    </row>
    <row r="14" spans="1:3" ht="16.2" thickBot="1" x14ac:dyDescent="0.35"/>
    <row r="15" spans="1:3" ht="16.8" thickTop="1" thickBot="1" x14ac:dyDescent="0.35">
      <c r="A15" s="12" t="s">
        <v>5</v>
      </c>
      <c r="B15" s="12" t="s">
        <v>6</v>
      </c>
      <c r="C15" s="12" t="s">
        <v>7</v>
      </c>
    </row>
    <row r="16" spans="1:3" ht="16.2" thickTop="1" x14ac:dyDescent="0.3">
      <c r="A16" s="45" t="s">
        <v>112</v>
      </c>
      <c r="B16" s="48"/>
      <c r="C16" s="37"/>
    </row>
    <row r="17" spans="1:3" x14ac:dyDescent="0.3">
      <c r="A17" s="46" t="s">
        <v>129</v>
      </c>
      <c r="B17" s="44"/>
      <c r="C17" s="38"/>
    </row>
    <row r="18" spans="1:3" x14ac:dyDescent="0.3">
      <c r="A18" s="46" t="s">
        <v>130</v>
      </c>
      <c r="B18" s="40"/>
      <c r="C18" s="38" t="s">
        <v>14</v>
      </c>
    </row>
    <row r="19" spans="1:3" x14ac:dyDescent="0.3">
      <c r="A19" s="46" t="s">
        <v>131</v>
      </c>
      <c r="B19" s="40"/>
      <c r="C19" s="31" t="s">
        <v>15</v>
      </c>
    </row>
    <row r="20" spans="1:3" x14ac:dyDescent="0.3">
      <c r="A20" s="46" t="s">
        <v>132</v>
      </c>
      <c r="B20" s="40"/>
      <c r="C20" s="38" t="s">
        <v>134</v>
      </c>
    </row>
    <row r="21" spans="1:3" x14ac:dyDescent="0.3">
      <c r="A21" s="46" t="s">
        <v>133</v>
      </c>
      <c r="B21" s="40"/>
      <c r="C21" s="38" t="s">
        <v>134</v>
      </c>
    </row>
    <row r="22" spans="1:3" x14ac:dyDescent="0.3">
      <c r="A22" s="46" t="s">
        <v>135</v>
      </c>
      <c r="B22" s="40"/>
      <c r="C22" s="38" t="s">
        <v>136</v>
      </c>
    </row>
    <row r="23" spans="1:3" x14ac:dyDescent="0.3">
      <c r="A23" s="46" t="s">
        <v>138</v>
      </c>
      <c r="B23" s="40"/>
      <c r="C23" s="38" t="s">
        <v>14</v>
      </c>
    </row>
    <row r="24" spans="1:3" x14ac:dyDescent="0.3">
      <c r="A24" s="46" t="s">
        <v>137</v>
      </c>
      <c r="B24" s="40"/>
      <c r="C24" s="38" t="s">
        <v>118</v>
      </c>
    </row>
    <row r="25" spans="1:3" ht="16.2" thickBot="1" x14ac:dyDescent="0.35">
      <c r="A25" s="47" t="s">
        <v>165</v>
      </c>
      <c r="B25" s="49"/>
      <c r="C25" s="42" t="s">
        <v>167</v>
      </c>
    </row>
    <row r="26" spans="1:3" ht="16.2" thickTop="1" x14ac:dyDescent="0.3"/>
    <row r="27" spans="1:3" ht="18" x14ac:dyDescent="0.35">
      <c r="A27" s="2" t="s">
        <v>146</v>
      </c>
    </row>
    <row r="28" spans="1:3" ht="16.2" thickBot="1" x14ac:dyDescent="0.35"/>
    <row r="29" spans="1:3" ht="16.8" thickTop="1" thickBot="1" x14ac:dyDescent="0.35">
      <c r="A29" s="12" t="s">
        <v>5</v>
      </c>
      <c r="B29" s="12" t="s">
        <v>6</v>
      </c>
      <c r="C29" s="12" t="s">
        <v>13</v>
      </c>
    </row>
    <row r="30" spans="1:3" ht="16.2" thickTop="1" x14ac:dyDescent="0.3">
      <c r="A30" s="45" t="s">
        <v>150</v>
      </c>
      <c r="B30" s="56">
        <v>15</v>
      </c>
      <c r="C30" s="37" t="s">
        <v>14</v>
      </c>
    </row>
    <row r="31" spans="1:3" x14ac:dyDescent="0.3">
      <c r="A31" s="46" t="s">
        <v>151</v>
      </c>
      <c r="B31" s="55">
        <v>1</v>
      </c>
      <c r="C31" s="38" t="s">
        <v>15</v>
      </c>
    </row>
    <row r="32" spans="1:3" ht="16.2" thickBot="1" x14ac:dyDescent="0.35">
      <c r="A32" s="47" t="s">
        <v>147</v>
      </c>
      <c r="B32" s="33"/>
      <c r="C32" s="42" t="s">
        <v>148</v>
      </c>
    </row>
    <row r="33" spans="1:7" ht="16.2" thickTop="1" x14ac:dyDescent="0.3">
      <c r="B33" s="8"/>
    </row>
    <row r="35" spans="1:7" ht="18" x14ac:dyDescent="0.35">
      <c r="A35" s="2" t="s">
        <v>139</v>
      </c>
    </row>
    <row r="36" spans="1:7" ht="16.2" thickBot="1" x14ac:dyDescent="0.35"/>
    <row r="37" spans="1:7" ht="16.8" thickTop="1" thickBot="1" x14ac:dyDescent="0.35">
      <c r="A37" s="12" t="s">
        <v>5</v>
      </c>
      <c r="B37" s="12" t="s">
        <v>6</v>
      </c>
      <c r="C37" s="12" t="s">
        <v>13</v>
      </c>
      <c r="D37" s="12" t="s">
        <v>6</v>
      </c>
      <c r="E37" s="12" t="s">
        <v>13</v>
      </c>
      <c r="F37" s="12" t="s">
        <v>6</v>
      </c>
      <c r="G37" s="12" t="s">
        <v>13</v>
      </c>
    </row>
    <row r="38" spans="1:7" ht="16.2" thickTop="1" x14ac:dyDescent="0.3">
      <c r="A38" s="69" t="s">
        <v>229</v>
      </c>
      <c r="B38" s="56">
        <v>2</v>
      </c>
      <c r="C38" s="27" t="s">
        <v>16</v>
      </c>
      <c r="D38" s="66">
        <v>4</v>
      </c>
      <c r="E38" s="27" t="s">
        <v>16</v>
      </c>
      <c r="F38" s="66">
        <v>10</v>
      </c>
      <c r="G38" s="28" t="s">
        <v>16</v>
      </c>
    </row>
    <row r="39" spans="1:7" x14ac:dyDescent="0.3">
      <c r="A39" s="46" t="s">
        <v>140</v>
      </c>
      <c r="B39" s="32"/>
      <c r="C39" s="30" t="s">
        <v>15</v>
      </c>
      <c r="D39" s="29"/>
      <c r="E39" s="30" t="s">
        <v>15</v>
      </c>
      <c r="F39" s="29"/>
      <c r="G39" s="31" t="s">
        <v>15</v>
      </c>
    </row>
    <row r="40" spans="1:7" x14ac:dyDescent="0.3">
      <c r="A40" s="46" t="s">
        <v>157</v>
      </c>
      <c r="B40" s="32"/>
      <c r="C40" s="30" t="s">
        <v>15</v>
      </c>
      <c r="D40" s="32"/>
      <c r="E40" s="30" t="s">
        <v>15</v>
      </c>
      <c r="F40" s="32"/>
      <c r="G40" s="31" t="s">
        <v>15</v>
      </c>
    </row>
    <row r="41" spans="1:7" x14ac:dyDescent="0.3">
      <c r="A41" s="46" t="s">
        <v>36</v>
      </c>
      <c r="B41" s="32"/>
      <c r="C41" s="30" t="s">
        <v>15</v>
      </c>
      <c r="D41" s="29"/>
      <c r="E41" s="30" t="s">
        <v>15</v>
      </c>
      <c r="F41" s="29"/>
      <c r="G41" s="31" t="s">
        <v>15</v>
      </c>
    </row>
    <row r="42" spans="1:7" x14ac:dyDescent="0.3">
      <c r="A42" s="46" t="s">
        <v>160</v>
      </c>
      <c r="B42" s="32"/>
      <c r="C42" s="30" t="s">
        <v>142</v>
      </c>
      <c r="D42" s="32"/>
      <c r="E42" s="30" t="s">
        <v>142</v>
      </c>
      <c r="F42" s="32"/>
      <c r="G42" s="31" t="s">
        <v>142</v>
      </c>
    </row>
    <row r="43" spans="1:7" x14ac:dyDescent="0.3">
      <c r="A43" s="46" t="s">
        <v>161</v>
      </c>
      <c r="B43" s="32"/>
      <c r="C43" s="30" t="s">
        <v>149</v>
      </c>
      <c r="D43" s="32"/>
      <c r="E43" s="30" t="s">
        <v>149</v>
      </c>
      <c r="F43" s="32"/>
      <c r="G43" s="31" t="s">
        <v>149</v>
      </c>
    </row>
    <row r="44" spans="1:7" x14ac:dyDescent="0.3">
      <c r="A44" s="46" t="s">
        <v>143</v>
      </c>
      <c r="B44" s="32"/>
      <c r="C44" s="30" t="s">
        <v>145</v>
      </c>
      <c r="D44" s="32"/>
      <c r="E44" s="30" t="s">
        <v>145</v>
      </c>
      <c r="F44" s="32"/>
      <c r="G44" s="31" t="s">
        <v>145</v>
      </c>
    </row>
    <row r="45" spans="1:7" x14ac:dyDescent="0.3">
      <c r="A45" s="46" t="s">
        <v>144</v>
      </c>
      <c r="B45" s="32"/>
      <c r="C45" s="30" t="s">
        <v>154</v>
      </c>
      <c r="D45" s="32"/>
      <c r="E45" s="30" t="s">
        <v>154</v>
      </c>
      <c r="F45" s="32"/>
      <c r="G45" s="31" t="s">
        <v>154</v>
      </c>
    </row>
    <row r="46" spans="1:7" x14ac:dyDescent="0.3">
      <c r="A46" s="46" t="s">
        <v>152</v>
      </c>
      <c r="B46" s="32"/>
      <c r="C46" s="30" t="s">
        <v>155</v>
      </c>
      <c r="D46" s="32"/>
      <c r="E46" s="30" t="s">
        <v>155</v>
      </c>
      <c r="F46" s="32"/>
      <c r="G46" s="31" t="s">
        <v>155</v>
      </c>
    </row>
    <row r="47" spans="1:7" x14ac:dyDescent="0.3">
      <c r="A47" s="46" t="s">
        <v>153</v>
      </c>
      <c r="B47" s="32"/>
      <c r="C47" s="30" t="s">
        <v>200</v>
      </c>
      <c r="D47" s="32"/>
      <c r="E47" s="30" t="s">
        <v>200</v>
      </c>
      <c r="F47" s="32"/>
      <c r="G47" s="31" t="s">
        <v>200</v>
      </c>
    </row>
    <row r="48" spans="1:7" x14ac:dyDescent="0.3">
      <c r="A48" s="46" t="s">
        <v>156</v>
      </c>
      <c r="B48" s="32"/>
      <c r="C48" s="30" t="s">
        <v>163</v>
      </c>
      <c r="D48" s="32"/>
      <c r="E48" s="30" t="s">
        <v>163</v>
      </c>
      <c r="F48" s="32"/>
      <c r="G48" s="31" t="s">
        <v>163</v>
      </c>
    </row>
    <row r="49" spans="1:7" x14ac:dyDescent="0.3">
      <c r="A49" s="46" t="s">
        <v>162</v>
      </c>
      <c r="B49" s="32"/>
      <c r="C49" s="30" t="s">
        <v>201</v>
      </c>
      <c r="D49" s="32"/>
      <c r="E49" s="30" t="s">
        <v>201</v>
      </c>
      <c r="F49" s="32"/>
      <c r="G49" s="31" t="s">
        <v>201</v>
      </c>
    </row>
    <row r="50" spans="1:7" ht="16.2" thickBot="1" x14ac:dyDescent="0.35">
      <c r="A50" s="47" t="s">
        <v>95</v>
      </c>
      <c r="B50" s="33"/>
      <c r="C50" s="34" t="s">
        <v>202</v>
      </c>
      <c r="D50" s="33"/>
      <c r="E50" s="34" t="s">
        <v>202</v>
      </c>
      <c r="F50" s="33"/>
      <c r="G50" s="35" t="s">
        <v>202</v>
      </c>
    </row>
    <row r="51" spans="1:7" ht="16.2" thickTop="1" x14ac:dyDescent="0.3"/>
    <row r="53" spans="1:7" ht="18" x14ac:dyDescent="0.35">
      <c r="A53" s="2" t="s">
        <v>164</v>
      </c>
    </row>
    <row r="54" spans="1:7" ht="16.2" thickBot="1" x14ac:dyDescent="0.35"/>
    <row r="55" spans="1:7" ht="16.8" thickTop="1" thickBot="1" x14ac:dyDescent="0.35">
      <c r="A55" s="12" t="s">
        <v>5</v>
      </c>
      <c r="B55" s="12" t="s">
        <v>6</v>
      </c>
      <c r="C55" s="12" t="s">
        <v>13</v>
      </c>
    </row>
    <row r="56" spans="1:7" ht="16.8" thickTop="1" thickBot="1" x14ac:dyDescent="0.35">
      <c r="A56" s="52" t="s">
        <v>166</v>
      </c>
      <c r="B56" s="50"/>
      <c r="C56" s="51" t="s">
        <v>203</v>
      </c>
    </row>
    <row r="57" spans="1:7" ht="16.2" thickTop="1" x14ac:dyDescent="0.3"/>
  </sheetData>
  <phoneticPr fontId="5" type="noConversion"/>
  <pageMargins left="0.7" right="0.7" top="0.75" bottom="0.75" header="0.3" footer="0.3"/>
  <pageSetup paperSize="9" scale="77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39"/>
  <sheetViews>
    <sheetView workbookViewId="0">
      <selection activeCell="B6" sqref="B6"/>
    </sheetView>
  </sheetViews>
  <sheetFormatPr defaultColWidth="11" defaultRowHeight="15.6" x14ac:dyDescent="0.3"/>
  <cols>
    <col min="1" max="1" width="14.09765625" customWidth="1"/>
    <col min="2" max="7" width="11.8984375" customWidth="1"/>
  </cols>
  <sheetData>
    <row r="1" spans="1:3" ht="21" x14ac:dyDescent="0.4">
      <c r="A1" s="3" t="s">
        <v>181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13</v>
      </c>
    </row>
    <row r="6" spans="1:3" ht="16.2" thickTop="1" x14ac:dyDescent="0.3">
      <c r="A6" s="45" t="s">
        <v>168</v>
      </c>
      <c r="B6" s="56">
        <f>'Operating Conditions'!B6</f>
        <v>15</v>
      </c>
      <c r="C6" s="28" t="s">
        <v>14</v>
      </c>
    </row>
    <row r="7" spans="1:3" x14ac:dyDescent="0.3">
      <c r="A7" s="46" t="s">
        <v>169</v>
      </c>
      <c r="B7" s="32"/>
      <c r="C7" s="38" t="s">
        <v>15</v>
      </c>
    </row>
    <row r="8" spans="1:3" x14ac:dyDescent="0.3">
      <c r="A8" s="46" t="s">
        <v>124</v>
      </c>
      <c r="B8" s="55">
        <f>'Operating Conditions'!B12</f>
        <v>100</v>
      </c>
      <c r="C8" s="38" t="s">
        <v>24</v>
      </c>
    </row>
    <row r="9" spans="1:3" ht="16.2" thickBot="1" x14ac:dyDescent="0.35">
      <c r="A9" s="47" t="s">
        <v>126</v>
      </c>
      <c r="B9" s="58">
        <v>30</v>
      </c>
      <c r="C9" s="42" t="s">
        <v>127</v>
      </c>
    </row>
    <row r="10" spans="1:3" ht="16.2" thickTop="1" x14ac:dyDescent="0.3"/>
    <row r="12" spans="1:3" ht="18" x14ac:dyDescent="0.35">
      <c r="A12" s="2" t="s">
        <v>170</v>
      </c>
    </row>
    <row r="13" spans="1:3" ht="16.2" thickBot="1" x14ac:dyDescent="0.35"/>
    <row r="14" spans="1:3" ht="16.8" thickTop="1" thickBot="1" x14ac:dyDescent="0.35">
      <c r="A14" s="12" t="s">
        <v>5</v>
      </c>
      <c r="B14" s="12" t="s">
        <v>6</v>
      </c>
      <c r="C14" s="12" t="s">
        <v>7</v>
      </c>
    </row>
    <row r="15" spans="1:3" ht="16.2" thickTop="1" x14ac:dyDescent="0.3">
      <c r="A15" s="45" t="s">
        <v>112</v>
      </c>
      <c r="B15" s="48"/>
      <c r="C15" s="37"/>
    </row>
    <row r="16" spans="1:3" x14ac:dyDescent="0.3">
      <c r="A16" s="46" t="s">
        <v>129</v>
      </c>
      <c r="B16" s="44"/>
      <c r="C16" s="38"/>
    </row>
    <row r="17" spans="1:7" x14ac:dyDescent="0.3">
      <c r="A17" s="46" t="s">
        <v>171</v>
      </c>
      <c r="B17" s="40"/>
      <c r="C17" s="38" t="s">
        <v>14</v>
      </c>
    </row>
    <row r="18" spans="1:7" x14ac:dyDescent="0.3">
      <c r="A18" s="46" t="s">
        <v>172</v>
      </c>
      <c r="B18" s="40"/>
      <c r="C18" s="31" t="s">
        <v>15</v>
      </c>
    </row>
    <row r="19" spans="1:7" x14ac:dyDescent="0.3">
      <c r="A19" s="46" t="s">
        <v>173</v>
      </c>
      <c r="B19" s="40"/>
      <c r="C19" s="38" t="s">
        <v>14</v>
      </c>
    </row>
    <row r="20" spans="1:7" ht="16.2" thickBot="1" x14ac:dyDescent="0.35">
      <c r="A20" s="47" t="s">
        <v>174</v>
      </c>
      <c r="B20" s="49"/>
      <c r="C20" s="42" t="s">
        <v>167</v>
      </c>
    </row>
    <row r="21" spans="1:7" ht="16.2" thickTop="1" x14ac:dyDescent="0.3"/>
    <row r="23" spans="1:7" ht="18" x14ac:dyDescent="0.35">
      <c r="A23" s="2" t="s">
        <v>139</v>
      </c>
    </row>
    <row r="24" spans="1:7" ht="16.2" thickBot="1" x14ac:dyDescent="0.35"/>
    <row r="25" spans="1:7" ht="16.8" thickTop="1" thickBot="1" x14ac:dyDescent="0.35">
      <c r="A25" s="12" t="s">
        <v>5</v>
      </c>
      <c r="B25" s="12" t="s">
        <v>6</v>
      </c>
      <c r="C25" s="12" t="s">
        <v>13</v>
      </c>
      <c r="D25" s="12" t="s">
        <v>6</v>
      </c>
      <c r="E25" s="12" t="s">
        <v>13</v>
      </c>
      <c r="F25" s="12" t="s">
        <v>6</v>
      </c>
      <c r="G25" s="12" t="s">
        <v>13</v>
      </c>
    </row>
    <row r="26" spans="1:7" ht="16.2" thickTop="1" x14ac:dyDescent="0.3">
      <c r="A26" s="69" t="s">
        <v>229</v>
      </c>
      <c r="B26" s="56">
        <v>2</v>
      </c>
      <c r="C26" s="27" t="s">
        <v>16</v>
      </c>
      <c r="D26" s="66">
        <v>4</v>
      </c>
      <c r="E26" s="27" t="s">
        <v>16</v>
      </c>
      <c r="F26" s="66">
        <v>10</v>
      </c>
      <c r="G26" s="28" t="s">
        <v>16</v>
      </c>
    </row>
    <row r="27" spans="1:7" x14ac:dyDescent="0.3">
      <c r="A27" s="46" t="s">
        <v>140</v>
      </c>
      <c r="B27" s="32"/>
      <c r="C27" s="30" t="s">
        <v>15</v>
      </c>
      <c r="D27" s="32"/>
      <c r="E27" s="30" t="s">
        <v>15</v>
      </c>
      <c r="F27" s="32"/>
      <c r="G27" s="31" t="s">
        <v>15</v>
      </c>
    </row>
    <row r="28" spans="1:7" x14ac:dyDescent="0.3">
      <c r="A28" s="46" t="s">
        <v>9</v>
      </c>
      <c r="B28" s="32"/>
      <c r="C28" s="30" t="s">
        <v>21</v>
      </c>
      <c r="D28" s="32"/>
      <c r="E28" s="30" t="s">
        <v>21</v>
      </c>
      <c r="F28" s="32"/>
      <c r="G28" s="31" t="s">
        <v>21</v>
      </c>
    </row>
    <row r="29" spans="1:7" x14ac:dyDescent="0.3">
      <c r="A29" s="46" t="s">
        <v>175</v>
      </c>
      <c r="B29" s="32"/>
      <c r="C29" s="30" t="s">
        <v>176</v>
      </c>
      <c r="D29" s="32"/>
      <c r="E29" s="30" t="s">
        <v>176</v>
      </c>
      <c r="F29" s="32"/>
      <c r="G29" s="31" t="s">
        <v>176</v>
      </c>
    </row>
    <row r="30" spans="1:7" x14ac:dyDescent="0.3">
      <c r="A30" s="46" t="s">
        <v>162</v>
      </c>
      <c r="B30" s="32"/>
      <c r="C30" s="30" t="s">
        <v>178</v>
      </c>
      <c r="D30" s="32"/>
      <c r="E30" s="30" t="s">
        <v>178</v>
      </c>
      <c r="F30" s="32"/>
      <c r="G30" s="31" t="s">
        <v>178</v>
      </c>
    </row>
    <row r="31" spans="1:7" x14ac:dyDescent="0.3">
      <c r="A31" s="46" t="s">
        <v>177</v>
      </c>
      <c r="B31" s="32"/>
      <c r="C31" s="30" t="s">
        <v>179</v>
      </c>
      <c r="D31" s="32"/>
      <c r="E31" s="30" t="s">
        <v>179</v>
      </c>
      <c r="F31" s="32"/>
      <c r="G31" s="31" t="s">
        <v>179</v>
      </c>
    </row>
    <row r="32" spans="1:7" ht="16.2" thickBot="1" x14ac:dyDescent="0.35">
      <c r="A32" s="47" t="s">
        <v>95</v>
      </c>
      <c r="B32" s="33"/>
      <c r="C32" s="34" t="s">
        <v>180</v>
      </c>
      <c r="D32" s="33"/>
      <c r="E32" s="34" t="s">
        <v>180</v>
      </c>
      <c r="F32" s="33"/>
      <c r="G32" s="35" t="s">
        <v>180</v>
      </c>
    </row>
    <row r="33" spans="1:3" ht="16.2" thickTop="1" x14ac:dyDescent="0.3"/>
    <row r="35" spans="1:3" ht="18" x14ac:dyDescent="0.35">
      <c r="A35" s="2" t="s">
        <v>164</v>
      </c>
    </row>
    <row r="36" spans="1:3" ht="16.2" thickBot="1" x14ac:dyDescent="0.35"/>
    <row r="37" spans="1:3" ht="16.8" thickTop="1" thickBot="1" x14ac:dyDescent="0.35">
      <c r="A37" s="12" t="s">
        <v>5</v>
      </c>
      <c r="B37" s="12" t="s">
        <v>6</v>
      </c>
      <c r="C37" s="12" t="s">
        <v>13</v>
      </c>
    </row>
    <row r="38" spans="1:3" ht="16.8" thickTop="1" thickBot="1" x14ac:dyDescent="0.35">
      <c r="A38" s="52" t="s">
        <v>166</v>
      </c>
      <c r="B38" s="50"/>
      <c r="C38" s="51" t="s">
        <v>182</v>
      </c>
    </row>
    <row r="39" spans="1:3" ht="16.2" thickTop="1" x14ac:dyDescent="0.3"/>
  </sheetData>
  <phoneticPr fontId="5" type="noConversion"/>
  <pageMargins left="0.7" right="0.7" top="0.75" bottom="0.75" header="0.3" footer="0.3"/>
  <pageSetup paperSize="9" scale="96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46"/>
  <sheetViews>
    <sheetView zoomScale="73" zoomScaleNormal="235" workbookViewId="0">
      <selection activeCell="C61" sqref="C61"/>
    </sheetView>
  </sheetViews>
  <sheetFormatPr defaultColWidth="11" defaultRowHeight="15.6" x14ac:dyDescent="0.3"/>
  <cols>
    <col min="1" max="1" width="19.59765625" customWidth="1"/>
    <col min="2" max="3" width="11.8984375" customWidth="1"/>
    <col min="4" max="4" width="22.69921875" customWidth="1"/>
  </cols>
  <sheetData>
    <row r="1" spans="1:3" ht="21" x14ac:dyDescent="0.4">
      <c r="A1" s="3" t="s">
        <v>204</v>
      </c>
    </row>
    <row r="3" spans="1:3" ht="18" x14ac:dyDescent="0.35">
      <c r="A3" s="2" t="s">
        <v>0</v>
      </c>
    </row>
    <row r="4" spans="1:3" ht="16.2" thickBot="1" x14ac:dyDescent="0.35"/>
    <row r="5" spans="1:3" ht="16.8" thickTop="1" thickBot="1" x14ac:dyDescent="0.35">
      <c r="A5" s="12" t="s">
        <v>5</v>
      </c>
      <c r="B5" s="12" t="s">
        <v>6</v>
      </c>
      <c r="C5" s="12" t="s">
        <v>7</v>
      </c>
    </row>
    <row r="6" spans="1:3" ht="16.2" thickTop="1" x14ac:dyDescent="0.3">
      <c r="A6" s="45" t="s">
        <v>222</v>
      </c>
      <c r="B6" s="56">
        <f>'Operating Conditions'!B8</f>
        <v>9.6999999999999993</v>
      </c>
      <c r="C6" s="37" t="s">
        <v>14</v>
      </c>
    </row>
    <row r="7" spans="1:3" x14ac:dyDescent="0.3">
      <c r="A7" s="46" t="s">
        <v>206</v>
      </c>
      <c r="B7" s="55">
        <f>'Operating Conditions'!B46</f>
        <v>0</v>
      </c>
      <c r="C7" s="31" t="s">
        <v>15</v>
      </c>
    </row>
    <row r="8" spans="1:3" x14ac:dyDescent="0.3">
      <c r="A8" s="46" t="s">
        <v>183</v>
      </c>
      <c r="B8" s="55">
        <f>Capacitor!B26</f>
        <v>0</v>
      </c>
      <c r="C8" s="31" t="s">
        <v>116</v>
      </c>
    </row>
    <row r="9" spans="1:3" x14ac:dyDescent="0.3">
      <c r="A9" s="46" t="s">
        <v>117</v>
      </c>
      <c r="B9" s="57">
        <f>Capacitor!B27</f>
        <v>0</v>
      </c>
      <c r="C9" s="38" t="s">
        <v>118</v>
      </c>
    </row>
    <row r="10" spans="1:3" x14ac:dyDescent="0.3">
      <c r="A10" s="46" t="s">
        <v>124</v>
      </c>
      <c r="B10" s="55">
        <f>'Operating Conditions'!B12</f>
        <v>100</v>
      </c>
      <c r="C10" s="38" t="s">
        <v>24</v>
      </c>
    </row>
    <row r="11" spans="1:3" ht="16.2" thickBot="1" x14ac:dyDescent="0.35">
      <c r="A11" s="47" t="s">
        <v>190</v>
      </c>
      <c r="B11" s="58">
        <v>5</v>
      </c>
      <c r="C11" s="42" t="s">
        <v>21</v>
      </c>
    </row>
    <row r="12" spans="1:3" ht="16.2" thickTop="1" x14ac:dyDescent="0.3"/>
    <row r="14" spans="1:3" ht="18" x14ac:dyDescent="0.35">
      <c r="A14" s="2" t="s">
        <v>184</v>
      </c>
    </row>
    <row r="15" spans="1:3" ht="16.2" thickBot="1" x14ac:dyDescent="0.35"/>
    <row r="16" spans="1:3" ht="16.8" thickTop="1" thickBot="1" x14ac:dyDescent="0.35">
      <c r="A16" s="12" t="s">
        <v>5</v>
      </c>
      <c r="B16" s="12" t="s">
        <v>6</v>
      </c>
      <c r="C16" s="12" t="s">
        <v>13</v>
      </c>
    </row>
    <row r="17" spans="1:3" ht="16.2" thickTop="1" x14ac:dyDescent="0.3">
      <c r="A17" s="45" t="s">
        <v>185</v>
      </c>
      <c r="B17" s="59">
        <v>1</v>
      </c>
      <c r="C17" s="37" t="s">
        <v>187</v>
      </c>
    </row>
    <row r="18" spans="1:3" x14ac:dyDescent="0.3">
      <c r="A18" s="46" t="s">
        <v>186</v>
      </c>
      <c r="B18" s="40"/>
      <c r="C18" s="38" t="s">
        <v>188</v>
      </c>
    </row>
    <row r="19" spans="1:3" ht="16.2" thickBot="1" x14ac:dyDescent="0.35">
      <c r="A19" s="47" t="s">
        <v>189</v>
      </c>
      <c r="B19" s="49"/>
      <c r="C19" s="42" t="s">
        <v>134</v>
      </c>
    </row>
    <row r="20" spans="1:3" ht="16.2" thickTop="1" x14ac:dyDescent="0.3"/>
    <row r="22" spans="1:3" ht="18" x14ac:dyDescent="0.35">
      <c r="A22" s="2" t="s">
        <v>191</v>
      </c>
    </row>
    <row r="23" spans="1:3" ht="16.2" thickBot="1" x14ac:dyDescent="0.35"/>
    <row r="24" spans="1:3" ht="16.8" thickTop="1" thickBot="1" x14ac:dyDescent="0.35">
      <c r="A24" s="12" t="s">
        <v>5</v>
      </c>
      <c r="B24" s="12" t="s">
        <v>6</v>
      </c>
      <c r="C24" s="12" t="s">
        <v>13</v>
      </c>
    </row>
    <row r="25" spans="1:3" ht="16.2" thickTop="1" x14ac:dyDescent="0.3">
      <c r="A25" s="45" t="s">
        <v>192</v>
      </c>
      <c r="B25" s="43"/>
      <c r="C25" s="37" t="s">
        <v>193</v>
      </c>
    </row>
    <row r="26" spans="1:3" x14ac:dyDescent="0.3">
      <c r="A26" s="53" t="s">
        <v>226</v>
      </c>
      <c r="B26" s="55">
        <v>100</v>
      </c>
      <c r="C26" s="38" t="s">
        <v>16</v>
      </c>
    </row>
    <row r="27" spans="1:3" ht="16.2" thickBot="1" x14ac:dyDescent="0.35">
      <c r="A27" s="54" t="s">
        <v>227</v>
      </c>
      <c r="B27" s="33"/>
      <c r="C27" s="42" t="s">
        <v>194</v>
      </c>
    </row>
    <row r="28" spans="1:3" ht="16.2" thickTop="1" x14ac:dyDescent="0.3"/>
    <row r="30" spans="1:3" ht="18" x14ac:dyDescent="0.35">
      <c r="A30" s="2" t="s">
        <v>195</v>
      </c>
    </row>
    <row r="31" spans="1:3" ht="16.2" thickBot="1" x14ac:dyDescent="0.35"/>
    <row r="32" spans="1:3" ht="16.8" thickTop="1" thickBot="1" x14ac:dyDescent="0.35">
      <c r="A32" s="12" t="s">
        <v>5</v>
      </c>
      <c r="B32" s="12" t="s">
        <v>6</v>
      </c>
      <c r="C32" s="12" t="s">
        <v>13</v>
      </c>
    </row>
    <row r="33" spans="1:4" ht="16.2" thickTop="1" x14ac:dyDescent="0.3">
      <c r="A33" s="45" t="s">
        <v>209</v>
      </c>
      <c r="B33" s="43"/>
      <c r="C33" s="37" t="s">
        <v>197</v>
      </c>
    </row>
    <row r="34" spans="1:4" x14ac:dyDescent="0.3">
      <c r="A34" s="46" t="s">
        <v>208</v>
      </c>
      <c r="B34" s="32"/>
      <c r="C34" s="38" t="s">
        <v>196</v>
      </c>
    </row>
    <row r="35" spans="1:4" x14ac:dyDescent="0.3">
      <c r="A35" s="46" t="s">
        <v>199</v>
      </c>
      <c r="B35" s="32"/>
      <c r="C35" s="38" t="s">
        <v>214</v>
      </c>
      <c r="D35" s="70"/>
    </row>
    <row r="36" spans="1:4" x14ac:dyDescent="0.3">
      <c r="A36" s="46" t="s">
        <v>210</v>
      </c>
      <c r="B36" s="55">
        <v>10</v>
      </c>
      <c r="C36" s="38" t="s">
        <v>24</v>
      </c>
    </row>
    <row r="37" spans="1:4" x14ac:dyDescent="0.3">
      <c r="A37" s="46" t="s">
        <v>207</v>
      </c>
      <c r="B37" s="55">
        <v>1</v>
      </c>
      <c r="C37" s="38"/>
    </row>
    <row r="38" spans="1:4" x14ac:dyDescent="0.3">
      <c r="A38" s="46" t="s">
        <v>215</v>
      </c>
      <c r="B38" s="32"/>
      <c r="C38" s="38" t="s">
        <v>198</v>
      </c>
      <c r="D38" s="70"/>
    </row>
    <row r="39" spans="1:4" x14ac:dyDescent="0.3">
      <c r="A39" s="46" t="s">
        <v>217</v>
      </c>
      <c r="B39" s="32"/>
      <c r="C39" s="38" t="s">
        <v>216</v>
      </c>
    </row>
    <row r="40" spans="1:4" x14ac:dyDescent="0.3">
      <c r="A40" s="46" t="s">
        <v>211</v>
      </c>
      <c r="B40" s="55">
        <v>22</v>
      </c>
      <c r="C40" s="38" t="s">
        <v>188</v>
      </c>
    </row>
    <row r="41" spans="1:4" x14ac:dyDescent="0.3">
      <c r="A41" s="46" t="s">
        <v>212</v>
      </c>
      <c r="B41" s="32"/>
      <c r="C41" s="38" t="s">
        <v>218</v>
      </c>
    </row>
    <row r="42" spans="1:4" x14ac:dyDescent="0.3">
      <c r="A42" s="46" t="s">
        <v>213</v>
      </c>
      <c r="B42" s="32"/>
      <c r="C42" s="38" t="s">
        <v>219</v>
      </c>
    </row>
    <row r="43" spans="1:4" ht="16.2" thickBot="1" x14ac:dyDescent="0.35">
      <c r="A43" s="47" t="s">
        <v>223</v>
      </c>
      <c r="B43" s="33"/>
      <c r="C43" s="42" t="s">
        <v>220</v>
      </c>
    </row>
    <row r="44" spans="1:4" ht="16.2" thickTop="1" x14ac:dyDescent="0.3"/>
    <row r="46" spans="1:4" ht="18" x14ac:dyDescent="0.35">
      <c r="A46" s="2" t="s">
        <v>228</v>
      </c>
    </row>
  </sheetData>
  <phoneticPr fontId="5" type="noConversion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Operating Conditions</vt:lpstr>
      <vt:lpstr>Inductor</vt:lpstr>
      <vt:lpstr>Capacitor</vt:lpstr>
      <vt:lpstr>Switch</vt:lpstr>
      <vt:lpstr>Diode</vt:lpstr>
      <vt:lpstr>Controller</vt:lpstr>
    </vt:vector>
  </TitlesOfParts>
  <Manager/>
  <Company>The University of Auckland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ELECTENG 734 Design Report Template</dc:title>
  <dc:subject/>
  <dc:creator>Duleepa J Thrimawithana</dc:creator>
  <cp:keywords/>
  <dc:description>Report template developed for ELECTENG734 design project - Buck Converter</dc:description>
  <cp:lastModifiedBy>Viktor Neshikj</cp:lastModifiedBy>
  <cp:lastPrinted>2018-01-07T07:46:31Z</cp:lastPrinted>
  <dcterms:created xsi:type="dcterms:W3CDTF">2016-03-19T02:58:54Z</dcterms:created>
  <dcterms:modified xsi:type="dcterms:W3CDTF">2024-04-23T10:45:02Z</dcterms:modified>
  <cp:category/>
</cp:coreProperties>
</file>