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tn2\Documents\MATLAB - Local\Safety Impact Feedback\"/>
    </mc:Choice>
  </mc:AlternateContent>
  <xr:revisionPtr revIDLastSave="0" documentId="13_ncr:1_{7DDA59A0-FE73-4497-A099-8AD71BC60606}" xr6:coauthVersionLast="46" xr6:coauthVersionMax="46" xr10:uidLastSave="{00000000-0000-0000-0000-000000000000}"/>
  <bookViews>
    <workbookView xWindow="-108" yWindow="-108" windowWidth="23256" windowHeight="12576" activeTab="1" xr2:uid="{5E7A148C-BA4D-48F5-BB8A-947436CF4748}"/>
  </bookViews>
  <sheets>
    <sheet name="Force" sheetId="2" r:id="rId1"/>
    <sheet name="Displacement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3" l="1"/>
  <c r="S10" i="3"/>
  <c r="R10" i="3"/>
  <c r="T9" i="3"/>
  <c r="S9" i="3"/>
  <c r="R9" i="3"/>
  <c r="U9" i="3" s="1"/>
  <c r="G13" i="3" s="1"/>
  <c r="T8" i="3"/>
  <c r="S8" i="3"/>
  <c r="R8" i="3"/>
  <c r="T7" i="3"/>
  <c r="S7" i="3"/>
  <c r="R7" i="3"/>
  <c r="V7" i="3" s="1"/>
  <c r="K13" i="3" s="1"/>
  <c r="T6" i="3"/>
  <c r="S6" i="3"/>
  <c r="R6" i="3"/>
  <c r="T5" i="3"/>
  <c r="S5" i="3"/>
  <c r="R5" i="3"/>
  <c r="U5" i="3" s="1"/>
  <c r="E13" i="3" s="1"/>
  <c r="T4" i="3"/>
  <c r="S4" i="3"/>
  <c r="R4" i="3"/>
  <c r="V4" i="3" s="1"/>
  <c r="I14" i="3" s="1"/>
  <c r="T3" i="3"/>
  <c r="S3" i="3"/>
  <c r="U3" i="3" s="1"/>
  <c r="D13" i="3" s="1"/>
  <c r="R3" i="3"/>
  <c r="U6" i="3"/>
  <c r="E14" i="3" s="1"/>
  <c r="U8" i="3"/>
  <c r="F14" i="3" s="1"/>
  <c r="U10" i="3"/>
  <c r="G14" i="3" s="1"/>
  <c r="L14" i="3"/>
  <c r="L13" i="3"/>
  <c r="V10" i="3"/>
  <c r="V9" i="3"/>
  <c r="V6" i="3"/>
  <c r="J14" i="3" s="1"/>
  <c r="V5" i="3"/>
  <c r="J13" i="3" s="1"/>
  <c r="M10" i="3"/>
  <c r="J10" i="3"/>
  <c r="F10" i="3"/>
  <c r="M9" i="3"/>
  <c r="J9" i="3"/>
  <c r="F9" i="3"/>
  <c r="M8" i="3"/>
  <c r="J8" i="3"/>
  <c r="F8" i="3"/>
  <c r="M7" i="3"/>
  <c r="J7" i="3"/>
  <c r="F7" i="3"/>
  <c r="M6" i="3"/>
  <c r="J6" i="3"/>
  <c r="F6" i="3"/>
  <c r="M5" i="3"/>
  <c r="J5" i="3"/>
  <c r="F5" i="3"/>
  <c r="M4" i="3"/>
  <c r="J4" i="3"/>
  <c r="F4" i="3"/>
  <c r="V3" i="3"/>
  <c r="I13" i="3" s="1"/>
  <c r="M3" i="3"/>
  <c r="J3" i="3"/>
  <c r="F3" i="3"/>
  <c r="V10" i="2"/>
  <c r="V4" i="2"/>
  <c r="V5" i="2"/>
  <c r="V6" i="2"/>
  <c r="V7" i="2"/>
  <c r="V8" i="2"/>
  <c r="V9" i="2"/>
  <c r="V3" i="2"/>
  <c r="U4" i="2"/>
  <c r="U5" i="2"/>
  <c r="U6" i="2"/>
  <c r="U7" i="2"/>
  <c r="U8" i="2"/>
  <c r="U9" i="2"/>
  <c r="U10" i="2"/>
  <c r="U3" i="2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R4" i="2"/>
  <c r="R5" i="2"/>
  <c r="R6" i="2"/>
  <c r="R7" i="2"/>
  <c r="R8" i="2"/>
  <c r="R9" i="2"/>
  <c r="R10" i="2"/>
  <c r="R3" i="2"/>
  <c r="M3" i="2"/>
  <c r="M10" i="2"/>
  <c r="J10" i="2"/>
  <c r="F10" i="2"/>
  <c r="M9" i="2"/>
  <c r="J9" i="2"/>
  <c r="F9" i="2"/>
  <c r="M8" i="2"/>
  <c r="J8" i="2"/>
  <c r="F8" i="2"/>
  <c r="M7" i="2"/>
  <c r="J7" i="2"/>
  <c r="F7" i="2"/>
  <c r="M6" i="2"/>
  <c r="J6" i="2"/>
  <c r="F6" i="2"/>
  <c r="M5" i="2"/>
  <c r="J5" i="2"/>
  <c r="F5" i="2"/>
  <c r="M4" i="2"/>
  <c r="J4" i="2"/>
  <c r="F4" i="2"/>
  <c r="J3" i="2"/>
  <c r="F3" i="2"/>
  <c r="I16" i="1"/>
  <c r="L17" i="1"/>
  <c r="K17" i="1"/>
  <c r="J17" i="1"/>
  <c r="I17" i="1"/>
  <c r="L16" i="1"/>
  <c r="K16" i="1"/>
  <c r="J16" i="1"/>
  <c r="G17" i="1"/>
  <c r="F17" i="1"/>
  <c r="E17" i="1"/>
  <c r="D17" i="1"/>
  <c r="G16" i="1"/>
  <c r="F16" i="1"/>
  <c r="E16" i="1"/>
  <c r="D16" i="1"/>
  <c r="M10" i="1"/>
  <c r="M9" i="1"/>
  <c r="M8" i="1"/>
  <c r="M7" i="1"/>
  <c r="M6" i="1"/>
  <c r="M5" i="1"/>
  <c r="M4" i="1"/>
  <c r="M3" i="1"/>
  <c r="J10" i="1"/>
  <c r="J9" i="1"/>
  <c r="J8" i="1"/>
  <c r="J7" i="1"/>
  <c r="J6" i="1"/>
  <c r="J5" i="1"/>
  <c r="J4" i="1"/>
  <c r="J3" i="1"/>
  <c r="F8" i="1"/>
  <c r="F7" i="1"/>
  <c r="F6" i="1"/>
  <c r="F5" i="1"/>
  <c r="F4" i="1"/>
  <c r="F3" i="1"/>
  <c r="F10" i="1"/>
  <c r="F9" i="1"/>
  <c r="U7" i="3" l="1"/>
  <c r="F13" i="3" s="1"/>
  <c r="U4" i="3"/>
  <c r="D14" i="3" s="1"/>
  <c r="V8" i="3"/>
  <c r="K14" i="3" s="1"/>
</calcChain>
</file>

<file path=xl/sharedStrings.xml><?xml version="1.0" encoding="utf-8"?>
<sst xmlns="http://schemas.openxmlformats.org/spreadsheetml/2006/main" count="45" uniqueCount="9">
  <si>
    <t>Drift</t>
  </si>
  <si>
    <t>Diff</t>
  </si>
  <si>
    <t>End</t>
  </si>
  <si>
    <t>NF</t>
  </si>
  <si>
    <t>WF</t>
  </si>
  <si>
    <t>No Feedback</t>
  </si>
  <si>
    <t>Feedback</t>
  </si>
  <si>
    <t>Ave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</si>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</sst>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0" xfId="0" applyBorder="1"/>
    <xf numFmtId="11" fontId="0" fillId="0" borderId="1" xfId="0" applyNumberFormat="1" applyBorder="1"/>
    <xf numFmtId="11" fontId="0" fillId="0" borderId="0" xfId="0" applyNumberFormat="1" applyBorder="1"/>
    <xf numFmtId="0" fontId="0" fillId="0" borderId="3" xfId="0" applyBorder="1"/>
    <xf numFmtId="11" fontId="0" fillId="0" borderId="4" xfId="0" applyNumberFormat="1" applyBorder="1"/>
    <xf numFmtId="11" fontId="0" fillId="0" borderId="3" xfId="0" applyNumberFormat="1" applyBorder="1"/>
    <xf numFmtId="0" fontId="0" fillId="0" borderId="2" xfId="0" applyBorder="1" applyAlignment="1">
      <alignment horizontal="center"/>
    </xf>
    <xf numFmtId="11" fontId="1" fillId="0" borderId="0" xfId="0" applyNumberFormat="1" applyFont="1" applyBorder="1"/>
    <xf numFmtId="11" fontId="1" fillId="0" borderId="5" xfId="0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Force!$C$13</c:f>
              <c:strCache>
                <c:ptCount val="1"/>
                <c:pt idx="0">
                  <c:v>No Feedback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Force!$I$13:$L$13</c:f>
                <c:numCache>
                  <c:formatCode>General</c:formatCode>
                  <c:ptCount val="4"/>
                  <c:pt idx="0">
                    <c:v>7.4855766462226407</c:v>
                  </c:pt>
                  <c:pt idx="1">
                    <c:v>9.6503403458747261</c:v>
                  </c:pt>
                  <c:pt idx="2">
                    <c:v>2.0398718375847582</c:v>
                  </c:pt>
                  <c:pt idx="3">
                    <c:v>5.3279947696388668</c:v>
                  </c:pt>
                </c:numCache>
              </c:numRef>
            </c:plus>
            <c:minus>
              <c:numRef>
                <c:f>Force!$I$13:$L$13</c:f>
                <c:numCache>
                  <c:formatCode>General</c:formatCode>
                  <c:ptCount val="4"/>
                  <c:pt idx="0">
                    <c:v>7.4855766462226407</c:v>
                  </c:pt>
                  <c:pt idx="1">
                    <c:v>9.6503403458747261</c:v>
                  </c:pt>
                  <c:pt idx="2">
                    <c:v>2.0398718375847582</c:v>
                  </c:pt>
                  <c:pt idx="3">
                    <c:v>5.3279947696388668</c:v>
                  </c:pt>
                </c:numCache>
              </c:numRef>
            </c:minus>
            <c:spPr>
              <a:noFill/>
              <a:ln w="1905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numRef>
              <c:f>Force!$P$3:$P$6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cat>
          <c:val>
            <c:numRef>
              <c:f>Force!$D$13:$G$13</c:f>
              <c:numCache>
                <c:formatCode>General</c:formatCode>
                <c:ptCount val="4"/>
                <c:pt idx="0">
                  <c:v>44.906348089999994</c:v>
                </c:pt>
                <c:pt idx="1">
                  <c:v>54.825037083333335</c:v>
                </c:pt>
                <c:pt idx="2">
                  <c:v>56.824496296666666</c:v>
                </c:pt>
                <c:pt idx="3">
                  <c:v>70.354608936666651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4-4FC1-86A1-F28AFF97F865}"/>
            </c:ext>
          </c:extLst>
        </c:ser>
        <c:ser>
          <c:idx val="1"/>
          <c:order val="1"/>
          <c:tx>
            <c:strRef>
              <c:f>Force!$C$14</c:f>
              <c:strCache>
                <c:ptCount val="1"/>
                <c:pt idx="0">
                  <c:v>Feedback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Force!$I$14:$L$14</c:f>
                <c:numCache>
                  <c:formatCode>General</c:formatCode>
                  <c:ptCount val="4"/>
                  <c:pt idx="0">
                    <c:v>3.2371693019260239</c:v>
                  </c:pt>
                  <c:pt idx="1">
                    <c:v>2.6474505601647631</c:v>
                  </c:pt>
                  <c:pt idx="2">
                    <c:v>1.7200401914149051</c:v>
                  </c:pt>
                  <c:pt idx="3">
                    <c:v>1.3989473894163482</c:v>
                  </c:pt>
                </c:numCache>
              </c:numRef>
            </c:plus>
            <c:minus>
              <c:numRef>
                <c:f>Force!$I$14:$L$14</c:f>
                <c:numCache>
                  <c:formatCode>General</c:formatCode>
                  <c:ptCount val="4"/>
                  <c:pt idx="0">
                    <c:v>3.2371693019260239</c:v>
                  </c:pt>
                  <c:pt idx="1">
                    <c:v>2.6474505601647631</c:v>
                  </c:pt>
                  <c:pt idx="2">
                    <c:v>1.7200401914149051</c:v>
                  </c:pt>
                  <c:pt idx="3">
                    <c:v>1.3989473894163482</c:v>
                  </c:pt>
                </c:numCache>
              </c:numRef>
            </c:minus>
            <c:spPr>
              <a:noFill/>
              <a:ln w="2857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numRef>
              <c:f>Force!$P$3:$P$6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cat>
          <c:val>
            <c:numRef>
              <c:f>Force!$D$14:$G$14</c:f>
              <c:numCache>
                <c:formatCode>General</c:formatCode>
                <c:ptCount val="4"/>
                <c:pt idx="0">
                  <c:v>48.849860650000004</c:v>
                </c:pt>
                <c:pt idx="1">
                  <c:v>49.987585493333334</c:v>
                </c:pt>
                <c:pt idx="2">
                  <c:v>51.168596170000001</c:v>
                </c:pt>
                <c:pt idx="3">
                  <c:v>49.933218486666668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4-4FC1-86A1-F28AFF97F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overlap val="-27"/>
        <c:axId val="750379272"/>
        <c:axId val="750379600"/>
      </c:barChart>
      <c:catAx>
        <c:axId val="75037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Current Drift (mA/sec)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0379600"/>
        <c:crosses val="autoZero"/>
        <c:auto val="1"/>
        <c:lblAlgn val="ctr"/>
        <c:lblOffset val="100"/>
        <c:noMultiLvlLbl val="0"/>
      </c:catAx>
      <c:valAx>
        <c:axId val="750379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Force (Netwons)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037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Displacement!$C$13</c:f>
              <c:strCache>
                <c:ptCount val="1"/>
                <c:pt idx="0">
                  <c:v>No Feedback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Displacement!$I$13:$L$13</c:f>
                <c:numCache>
                  <c:formatCode>General</c:formatCode>
                  <c:ptCount val="4"/>
                  <c:pt idx="0">
                    <c:v>0.52883106599500362</c:v>
                  </c:pt>
                  <c:pt idx="1">
                    <c:v>0.68176441355373807</c:v>
                  </c:pt>
                  <c:pt idx="2">
                    <c:v>0.1441101533450336</c:v>
                  </c:pt>
                  <c:pt idx="3">
                    <c:v>0.37640509032336855</c:v>
                  </c:pt>
                </c:numCache>
              </c:numRef>
            </c:plus>
            <c:minus>
              <c:numRef>
                <c:f>Displacement!$I$13:$L$13</c:f>
                <c:numCache>
                  <c:formatCode>General</c:formatCode>
                  <c:ptCount val="4"/>
                  <c:pt idx="0">
                    <c:v>0.52883106599500362</c:v>
                  </c:pt>
                  <c:pt idx="1">
                    <c:v>0.68176441355373807</c:v>
                  </c:pt>
                  <c:pt idx="2">
                    <c:v>0.1441101533450336</c:v>
                  </c:pt>
                  <c:pt idx="3">
                    <c:v>0.37640509032336855</c:v>
                  </c:pt>
                </c:numCache>
              </c:numRef>
            </c:minus>
            <c:spPr>
              <a:noFill/>
              <a:ln w="1905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numRef>
              <c:f>Displacement!$P$3:$P$6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cat>
          <c:val>
            <c:numRef>
              <c:f>Displacement!$D$13:$G$13</c:f>
              <c:numCache>
                <c:formatCode>0.00E+00</c:formatCode>
                <c:ptCount val="4"/>
                <c:pt idx="0">
                  <c:v>8.4689846480000011</c:v>
                </c:pt>
                <c:pt idx="1">
                  <c:v>9.1697070000000007</c:v>
                </c:pt>
                <c:pt idx="2">
                  <c:v>9.3109621360000023</c:v>
                </c:pt>
                <c:pt idx="3">
                  <c:v>10.266819544000002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6-4412-9B27-3F4C0949E8AB}"/>
            </c:ext>
          </c:extLst>
        </c:ser>
        <c:ser>
          <c:idx val="1"/>
          <c:order val="1"/>
          <c:tx>
            <c:strRef>
              <c:f>Displacement!$C$14</c:f>
              <c:strCache>
                <c:ptCount val="1"/>
                <c:pt idx="0">
                  <c:v>Feedback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Displacement!$I$14:$L$14</c:f>
                <c:numCache>
                  <c:formatCode>General</c:formatCode>
                  <c:ptCount val="4"/>
                  <c:pt idx="0">
                    <c:v>0.2286952326655706</c:v>
                  </c:pt>
                  <c:pt idx="1">
                    <c:v>0.18703356709432792</c:v>
                  </c:pt>
                  <c:pt idx="2">
                    <c:v>0.12151511245819747</c:v>
                  </c:pt>
                  <c:pt idx="3">
                    <c:v>9.8830975111222491E-2</c:v>
                  </c:pt>
                </c:numCache>
              </c:numRef>
            </c:plus>
            <c:minus>
              <c:numRef>
                <c:f>Displacement!$I$14:$L$14</c:f>
                <c:numCache>
                  <c:formatCode>General</c:formatCode>
                  <c:ptCount val="4"/>
                  <c:pt idx="0">
                    <c:v>0.2286952326655706</c:v>
                  </c:pt>
                  <c:pt idx="1">
                    <c:v>0.18703356709432792</c:v>
                  </c:pt>
                  <c:pt idx="2">
                    <c:v>0.12151511245819747</c:v>
                  </c:pt>
                  <c:pt idx="3">
                    <c:v>9.8830975111222491E-2</c:v>
                  </c:pt>
                </c:numCache>
              </c:numRef>
            </c:minus>
            <c:spPr>
              <a:noFill/>
              <a:ln w="2857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numRef>
              <c:f>Displacement!$P$3:$P$6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cat>
          <c:val>
            <c:numRef>
              <c:f>Displacement!$D$14:$G$14</c:f>
              <c:numCache>
                <c:formatCode>0.00E+00</c:formatCode>
                <c:ptCount val="4"/>
                <c:pt idx="0">
                  <c:v>8.7475806800000004</c:v>
                </c:pt>
                <c:pt idx="1">
                  <c:v>8.8279571520000015</c:v>
                </c:pt>
                <c:pt idx="2">
                  <c:v>8.9113916240000002</c:v>
                </c:pt>
                <c:pt idx="3">
                  <c:v>8.8241163040000004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6-4412-9B27-3F4C0949E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overlap val="-27"/>
        <c:axId val="750379272"/>
        <c:axId val="750379600"/>
      </c:barChart>
      <c:catAx>
        <c:axId val="75037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Current Drift (mA/sec)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0379600"/>
        <c:crosses val="autoZero"/>
        <c:auto val="1"/>
        <c:lblAlgn val="ctr"/>
        <c:lblOffset val="100"/>
        <c:noMultiLvlLbl val="0"/>
      </c:catAx>
      <c:valAx>
        <c:axId val="750379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037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No Feedback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Sheet1!$I$13:$L$13</c:f>
                <c:numCache>
                  <c:formatCode>General</c:formatCode>
                  <c:ptCount val="4"/>
                  <c:pt idx="0">
                    <c:v>14411.136527005772</c:v>
                  </c:pt>
                  <c:pt idx="1">
                    <c:v>18578.711945545514</c:v>
                  </c:pt>
                  <c:pt idx="2">
                    <c:v>3927.1352012489829</c:v>
                  </c:pt>
                  <c:pt idx="3">
                    <c:v>10257.38746248554</c:v>
                  </c:pt>
                </c:numCache>
              </c:numRef>
            </c:plus>
            <c:minus>
              <c:numRef>
                <c:f>Sheet1!$I$13:$L$13</c:f>
                <c:numCache>
                  <c:formatCode>General</c:formatCode>
                  <c:ptCount val="4"/>
                  <c:pt idx="0">
                    <c:v>14411.136527005772</c:v>
                  </c:pt>
                  <c:pt idx="1">
                    <c:v>18578.711945545514</c:v>
                  </c:pt>
                  <c:pt idx="2">
                    <c:v>3927.1352012489829</c:v>
                  </c:pt>
                  <c:pt idx="3">
                    <c:v>10257.38746248554</c:v>
                  </c:pt>
                </c:numCache>
              </c:numRef>
            </c:minus>
            <c:spPr>
              <a:noFill/>
              <a:ln w="1905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numRef>
              <c:f>Sheet1!$P$3:$P$6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cat>
          <c:val>
            <c:numRef>
              <c:f>Sheet1!$D$13:$G$13</c:f>
              <c:numCache>
                <c:formatCode>General</c:formatCode>
                <c:ptCount val="4"/>
                <c:pt idx="0">
                  <c:v>46863</c:v>
                </c:pt>
                <c:pt idx="1">
                  <c:v>65958.333333333328</c:v>
                </c:pt>
                <c:pt idx="2">
                  <c:v>69807.666666666672</c:v>
                </c:pt>
                <c:pt idx="3">
                  <c:v>95855.666666666672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6-4978-870E-EC3C39A43E3D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Feedback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Sheet1!$I$14:$L$14</c:f>
                <c:numCache>
                  <c:formatCode>General</c:formatCode>
                  <c:ptCount val="4"/>
                  <c:pt idx="0">
                    <c:v>6232.156983474234</c:v>
                  </c:pt>
                  <c:pt idx="1">
                    <c:v>5096.8379958122623</c:v>
                  </c:pt>
                  <c:pt idx="2">
                    <c:v>3311.3994020655377</c:v>
                  </c:pt>
                  <c:pt idx="3">
                    <c:v>2693.2356417926412</c:v>
                  </c:pt>
                </c:numCache>
              </c:numRef>
            </c:plus>
            <c:minus>
              <c:numRef>
                <c:f>Sheet1!$I$14:$L$14</c:f>
                <c:numCache>
                  <c:formatCode>General</c:formatCode>
                  <c:ptCount val="4"/>
                  <c:pt idx="0">
                    <c:v>6232.156983474234</c:v>
                  </c:pt>
                  <c:pt idx="1">
                    <c:v>5096.8379958122623</c:v>
                  </c:pt>
                  <c:pt idx="2">
                    <c:v>3311.3994020655377</c:v>
                  </c:pt>
                  <c:pt idx="3">
                    <c:v>2693.2356417926412</c:v>
                  </c:pt>
                </c:numCache>
              </c:numRef>
            </c:minus>
            <c:spPr>
              <a:noFill/>
              <a:ln w="2857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numRef>
              <c:f>Sheet1!$P$3:$P$6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cat>
          <c:val>
            <c:numRef>
              <c:f>Sheet1!$D$14:$G$14</c:f>
              <c:numCache>
                <c:formatCode>General</c:formatCode>
                <c:ptCount val="4"/>
                <c:pt idx="0">
                  <c:v>54455</c:v>
                </c:pt>
                <c:pt idx="1">
                  <c:v>56645.333333333336</c:v>
                </c:pt>
                <c:pt idx="2">
                  <c:v>58919</c:v>
                </c:pt>
                <c:pt idx="3">
                  <c:v>56540.666666666664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6-4978-870E-EC3C39A43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overlap val="-27"/>
        <c:axId val="750379272"/>
        <c:axId val="750379600"/>
      </c:barChart>
      <c:catAx>
        <c:axId val="75037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Current Drift (mA/sec)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0379600"/>
        <c:crosses val="autoZero"/>
        <c:auto val="1"/>
        <c:lblAlgn val="ctr"/>
        <c:lblOffset val="100"/>
        <c:noMultiLvlLbl val="0"/>
      </c:catAx>
      <c:valAx>
        <c:axId val="750379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Sensor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037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No Feedback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Sheet1!$I$16:$L$16</c:f>
                <c:numCache>
                  <c:formatCode>General</c:formatCode>
                  <c:ptCount val="4"/>
                  <c:pt idx="0">
                    <c:v>28.049876646222607</c:v>
                  </c:pt>
                  <c:pt idx="1">
                    <c:v>30.214640345874706</c:v>
                  </c:pt>
                  <c:pt idx="2">
                    <c:v>22.604171837584758</c:v>
                  </c:pt>
                  <c:pt idx="3">
                    <c:v>25.892294769638863</c:v>
                  </c:pt>
                </c:numCache>
              </c:numRef>
            </c:plus>
            <c:minus>
              <c:numRef>
                <c:f>Sheet1!$I$16:$L$16</c:f>
                <c:numCache>
                  <c:formatCode>General</c:formatCode>
                  <c:ptCount val="4"/>
                  <c:pt idx="0">
                    <c:v>28.049876646222607</c:v>
                  </c:pt>
                  <c:pt idx="1">
                    <c:v>30.214640345874706</c:v>
                  </c:pt>
                  <c:pt idx="2">
                    <c:v>22.604171837584758</c:v>
                  </c:pt>
                  <c:pt idx="3">
                    <c:v>25.892294769638863</c:v>
                  </c:pt>
                </c:numCache>
              </c:numRef>
            </c:minus>
            <c:spPr>
              <a:noFill/>
              <a:ln w="1905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numRef>
              <c:f>Sheet1!$P$3:$P$6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cat>
          <c:val>
            <c:numRef>
              <c:f>Sheet1!$D$16:$G$16</c:f>
              <c:numCache>
                <c:formatCode>General</c:formatCode>
                <c:ptCount val="4"/>
                <c:pt idx="0">
                  <c:v>44.906348089999994</c:v>
                </c:pt>
                <c:pt idx="1">
                  <c:v>54.825037083333328</c:v>
                </c:pt>
                <c:pt idx="2">
                  <c:v>56.824496296666666</c:v>
                </c:pt>
                <c:pt idx="3">
                  <c:v>70.354608936666665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8-4C3B-8206-0936401FAF7E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Feedback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Sheet1!$I$17:$L$17</c:f>
                <c:numCache>
                  <c:formatCode>General</c:formatCode>
                  <c:ptCount val="4"/>
                  <c:pt idx="0">
                    <c:v>23.801469301926019</c:v>
                  </c:pt>
                  <c:pt idx="1">
                    <c:v>23.211750560164763</c:v>
                  </c:pt>
                  <c:pt idx="2">
                    <c:v>22.284340191414902</c:v>
                  </c:pt>
                  <c:pt idx="3">
                    <c:v>21.963247389416352</c:v>
                  </c:pt>
                </c:numCache>
              </c:numRef>
            </c:plus>
            <c:minus>
              <c:numRef>
                <c:f>Sheet1!$I$17:$L$17</c:f>
                <c:numCache>
                  <c:formatCode>General</c:formatCode>
                  <c:ptCount val="4"/>
                  <c:pt idx="0">
                    <c:v>23.801469301926019</c:v>
                  </c:pt>
                  <c:pt idx="1">
                    <c:v>23.211750560164763</c:v>
                  </c:pt>
                  <c:pt idx="2">
                    <c:v>22.284340191414902</c:v>
                  </c:pt>
                  <c:pt idx="3">
                    <c:v>21.963247389416352</c:v>
                  </c:pt>
                </c:numCache>
              </c:numRef>
            </c:minus>
            <c:spPr>
              <a:noFill/>
              <a:ln w="2857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numRef>
              <c:f>Sheet1!$P$3:$P$6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cat>
          <c:val>
            <c:numRef>
              <c:f>Sheet1!$D$17:$G$17</c:f>
              <c:numCache>
                <c:formatCode>General</c:formatCode>
                <c:ptCount val="4"/>
                <c:pt idx="0">
                  <c:v>48.849860649999997</c:v>
                </c:pt>
                <c:pt idx="1">
                  <c:v>49.987585493333334</c:v>
                </c:pt>
                <c:pt idx="2">
                  <c:v>51.168596170000001</c:v>
                </c:pt>
                <c:pt idx="3">
                  <c:v>49.933218486666661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8-4C3B-8206-0936401FA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overlap val="-27"/>
        <c:axId val="750379272"/>
        <c:axId val="750379600"/>
      </c:barChart>
      <c:catAx>
        <c:axId val="75037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Current Drift (mA/sec)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0379600"/>
        <c:crosses val="autoZero"/>
        <c:auto val="1"/>
        <c:lblAlgn val="ctr"/>
        <c:lblOffset val="100"/>
        <c:noMultiLvlLbl val="0"/>
      </c:catAx>
      <c:valAx>
        <c:axId val="750379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Sensor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037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19</xdr:row>
      <xdr:rowOff>26670</xdr:rowOff>
    </xdr:from>
    <xdr:to>
      <xdr:col>12</xdr:col>
      <xdr:colOff>106680</xdr:colOff>
      <xdr:row>37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09F1F-1BB3-4E5B-8863-CE17E69DE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16</xdr:row>
      <xdr:rowOff>163830</xdr:rowOff>
    </xdr:from>
    <xdr:to>
      <xdr:col>14</xdr:col>
      <xdr:colOff>434340</xdr:colOff>
      <xdr:row>35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0A73F7-64FE-4505-B147-CD3D36430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15</xdr:row>
      <xdr:rowOff>148590</xdr:rowOff>
    </xdr:from>
    <xdr:to>
      <xdr:col>23</xdr:col>
      <xdr:colOff>30480</xdr:colOff>
      <xdr:row>34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0D701F-A6CA-45D7-B9A1-6A9677FB6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160020</xdr:colOff>
      <xdr:row>19</xdr:row>
      <xdr:rowOff>0</xdr:rowOff>
    </xdr:from>
    <xdr:to>
      <xdr:col>12</xdr:col>
      <xdr:colOff>571500</xdr:colOff>
      <xdr:row>37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D801CB-6345-4682-A9CE-5D36F2226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1CDF-52CF-471B-BA2B-8CD88CE9048B}">
  <dimension ref="A1:V17"/>
  <sheetViews>
    <sheetView topLeftCell="A13" workbookViewId="0">
      <selection activeCell="B28" sqref="B28"/>
    </sheetView>
  </sheetViews>
  <sheetFormatPr defaultRowHeight="14.4" x14ac:dyDescent="0.3"/>
  <cols>
    <col min="3" max="3" width="8.88671875" style="2"/>
    <col min="4" max="6" width="8.88671875" style="3"/>
    <col min="7" max="7" width="8.88671875" style="2"/>
    <col min="21" max="21" width="8.5546875" bestFit="1" customWidth="1"/>
  </cols>
  <sheetData>
    <row r="1" spans="1:22" x14ac:dyDescent="0.3">
      <c r="A1" t="s">
        <v>0</v>
      </c>
    </row>
    <row r="2" spans="1:22" x14ac:dyDescent="0.3">
      <c r="C2" s="12" t="s">
        <v>1</v>
      </c>
      <c r="D2" s="13"/>
      <c r="E2" s="13"/>
      <c r="F2" s="9"/>
      <c r="G2" s="14" t="s">
        <v>2</v>
      </c>
      <c r="H2" s="14"/>
      <c r="I2" s="14"/>
      <c r="U2" s="16" t="s">
        <v>7</v>
      </c>
      <c r="V2" s="16" t="s">
        <v>8</v>
      </c>
    </row>
    <row r="3" spans="1:22" x14ac:dyDescent="0.3">
      <c r="A3" s="15">
        <v>0</v>
      </c>
      <c r="B3" s="6" t="s">
        <v>3</v>
      </c>
      <c r="C3" s="7">
        <v>64293</v>
      </c>
      <c r="D3" s="8">
        <v>29001</v>
      </c>
      <c r="E3" s="8">
        <v>47295</v>
      </c>
      <c r="F3" s="10">
        <f t="shared" ref="F3:F8" si="0">AVERAGE(C3:E3)</f>
        <v>46863</v>
      </c>
      <c r="G3" s="7">
        <v>16163000</v>
      </c>
      <c r="H3" s="8">
        <v>16163000</v>
      </c>
      <c r="I3" s="8">
        <v>16146000</v>
      </c>
      <c r="J3" s="10">
        <f t="shared" ref="J3:J8" si="1">AVERAGE(G3:I3)</f>
        <v>16157333.333333334</v>
      </c>
      <c r="M3">
        <f>_xlfn.STDEV.P(C3:E3)</f>
        <v>14411.136527005772</v>
      </c>
      <c r="N3">
        <v>14411.136527005772</v>
      </c>
      <c r="P3">
        <v>0</v>
      </c>
      <c r="R3" s="1">
        <f>C3*0.00051943+20.5643</f>
        <v>53.960012989999996</v>
      </c>
      <c r="S3" s="1">
        <f t="shared" ref="S3:T10" si="2">D3*0.00051943+20.5643</f>
        <v>35.628289429999995</v>
      </c>
      <c r="T3" s="1">
        <f t="shared" si="2"/>
        <v>45.13074185</v>
      </c>
      <c r="U3" s="17">
        <f>AVERAGE(R3:T3)</f>
        <v>44.906348089999994</v>
      </c>
      <c r="V3" s="16">
        <f>_xlfn.STDEV.P(R3:T3)</f>
        <v>7.4855766462226407</v>
      </c>
    </row>
    <row r="4" spans="1:22" x14ac:dyDescent="0.3">
      <c r="A4" s="13"/>
      <c r="B4" s="3" t="s">
        <v>4</v>
      </c>
      <c r="C4" s="4">
        <v>54020</v>
      </c>
      <c r="D4" s="5">
        <v>47049</v>
      </c>
      <c r="E4" s="5">
        <v>62296</v>
      </c>
      <c r="F4" s="11">
        <f t="shared" si="0"/>
        <v>54455</v>
      </c>
      <c r="G4" s="4">
        <v>16137000</v>
      </c>
      <c r="H4" s="5">
        <v>16145000</v>
      </c>
      <c r="I4" s="5">
        <v>16159000</v>
      </c>
      <c r="J4" s="11">
        <f t="shared" si="1"/>
        <v>16147000</v>
      </c>
      <c r="M4">
        <f t="shared" ref="M4:M10" si="3">_xlfn.STDEV.P(C4:E4)</f>
        <v>6232.156983474234</v>
      </c>
      <c r="N4">
        <v>6232.156983474234</v>
      </c>
      <c r="P4">
        <v>30</v>
      </c>
      <c r="R4" s="1">
        <f t="shared" ref="R4:R10" si="4">C4*0.00051943+20.5643</f>
        <v>48.623908599999993</v>
      </c>
      <c r="S4" s="1">
        <f t="shared" si="2"/>
        <v>45.002962069999995</v>
      </c>
      <c r="T4" s="1">
        <f t="shared" si="2"/>
        <v>52.922711280000001</v>
      </c>
      <c r="U4" s="17">
        <f t="shared" ref="U4:U10" si="5">AVERAGE(R4:T4)</f>
        <v>48.849860650000004</v>
      </c>
      <c r="V4" s="16">
        <f t="shared" ref="V4:V9" si="6">_xlfn.STDEV.P(R4:T4)</f>
        <v>3.2371693019260239</v>
      </c>
    </row>
    <row r="5" spans="1:22" x14ac:dyDescent="0.3">
      <c r="A5" s="15">
        <v>30</v>
      </c>
      <c r="B5" s="6" t="s">
        <v>3</v>
      </c>
      <c r="C5" s="7">
        <v>39716</v>
      </c>
      <c r="D5" s="8">
        <v>80201</v>
      </c>
      <c r="E5" s="8">
        <v>77958</v>
      </c>
      <c r="F5" s="10">
        <f t="shared" si="0"/>
        <v>65958.333333333328</v>
      </c>
      <c r="G5" s="7">
        <v>16176000</v>
      </c>
      <c r="H5" s="8">
        <v>16133000</v>
      </c>
      <c r="I5" s="8">
        <v>16148000</v>
      </c>
      <c r="J5" s="10">
        <f t="shared" si="1"/>
        <v>16152333.333333334</v>
      </c>
      <c r="M5">
        <f t="shared" si="3"/>
        <v>18578.711945545514</v>
      </c>
      <c r="N5">
        <v>18578.711945545514</v>
      </c>
      <c r="P5">
        <v>60</v>
      </c>
      <c r="R5" s="1">
        <f t="shared" si="4"/>
        <v>41.193981879999995</v>
      </c>
      <c r="S5" s="1">
        <f t="shared" si="2"/>
        <v>62.223105430000004</v>
      </c>
      <c r="T5" s="1">
        <f t="shared" si="2"/>
        <v>61.058023939999998</v>
      </c>
      <c r="U5" s="17">
        <f t="shared" si="5"/>
        <v>54.825037083333335</v>
      </c>
      <c r="V5" s="16">
        <f t="shared" si="6"/>
        <v>9.6503403458747261</v>
      </c>
    </row>
    <row r="6" spans="1:22" x14ac:dyDescent="0.3">
      <c r="A6" s="13"/>
      <c r="B6" s="3" t="s">
        <v>4</v>
      </c>
      <c r="C6" s="4">
        <v>51614</v>
      </c>
      <c r="D6" s="5">
        <v>54691</v>
      </c>
      <c r="E6" s="5">
        <v>63631</v>
      </c>
      <c r="F6" s="11">
        <f t="shared" si="0"/>
        <v>56645.333333333336</v>
      </c>
      <c r="G6" s="4">
        <v>16168000</v>
      </c>
      <c r="H6" s="5">
        <v>16172000</v>
      </c>
      <c r="I6" s="5">
        <v>16162000</v>
      </c>
      <c r="J6" s="11">
        <f t="shared" si="1"/>
        <v>16167333.333333334</v>
      </c>
      <c r="M6">
        <f t="shared" si="3"/>
        <v>5096.8379958122623</v>
      </c>
      <c r="N6">
        <v>5096.8379958122623</v>
      </c>
      <c r="P6">
        <v>90</v>
      </c>
      <c r="R6" s="1">
        <f t="shared" si="4"/>
        <v>47.374160019999998</v>
      </c>
      <c r="S6" s="1">
        <f t="shared" si="2"/>
        <v>48.972446129999994</v>
      </c>
      <c r="T6" s="1">
        <f t="shared" si="2"/>
        <v>53.616150329999996</v>
      </c>
      <c r="U6" s="17">
        <f t="shared" si="5"/>
        <v>49.987585493333334</v>
      </c>
      <c r="V6" s="16">
        <f t="shared" si="6"/>
        <v>2.6474505601647631</v>
      </c>
    </row>
    <row r="7" spans="1:22" x14ac:dyDescent="0.3">
      <c r="A7" s="15">
        <v>60</v>
      </c>
      <c r="B7" s="6" t="s">
        <v>3</v>
      </c>
      <c r="C7" s="7">
        <v>74568</v>
      </c>
      <c r="D7" s="8">
        <v>64950</v>
      </c>
      <c r="E7" s="8">
        <v>69905</v>
      </c>
      <c r="F7" s="10">
        <f t="shared" si="0"/>
        <v>69807.666666666672</v>
      </c>
      <c r="G7" s="7">
        <v>16133000</v>
      </c>
      <c r="H7" s="8">
        <v>16147000</v>
      </c>
      <c r="I7" s="8">
        <v>16143000</v>
      </c>
      <c r="J7" s="10">
        <f t="shared" si="1"/>
        <v>16141000</v>
      </c>
      <c r="M7">
        <f t="shared" si="3"/>
        <v>3927.1352012489829</v>
      </c>
      <c r="N7">
        <v>3927.1352012489829</v>
      </c>
      <c r="R7" s="1">
        <f t="shared" si="4"/>
        <v>59.297156239999993</v>
      </c>
      <c r="S7" s="1">
        <f t="shared" si="2"/>
        <v>54.301278499999995</v>
      </c>
      <c r="T7" s="1">
        <f t="shared" si="2"/>
        <v>56.875054149999997</v>
      </c>
      <c r="U7" s="17">
        <f t="shared" si="5"/>
        <v>56.824496296666666</v>
      </c>
      <c r="V7" s="16">
        <f t="shared" si="6"/>
        <v>2.0398718375847582</v>
      </c>
    </row>
    <row r="8" spans="1:22" x14ac:dyDescent="0.3">
      <c r="A8" s="13"/>
      <c r="B8" s="3" t="s">
        <v>4</v>
      </c>
      <c r="C8" s="4">
        <v>56231</v>
      </c>
      <c r="D8" s="5">
        <v>63584</v>
      </c>
      <c r="E8" s="5">
        <v>56942</v>
      </c>
      <c r="F8" s="11">
        <f t="shared" si="0"/>
        <v>58919</v>
      </c>
      <c r="G8" s="4">
        <v>16149000</v>
      </c>
      <c r="H8" s="5">
        <v>16140000</v>
      </c>
      <c r="I8" s="5">
        <v>16160000</v>
      </c>
      <c r="J8" s="11">
        <f t="shared" si="1"/>
        <v>16149666.666666666</v>
      </c>
      <c r="M8">
        <f t="shared" si="3"/>
        <v>3311.3994020655377</v>
      </c>
      <c r="N8">
        <v>3311.3994020655377</v>
      </c>
      <c r="R8" s="1">
        <f t="shared" si="4"/>
        <v>49.772368329999999</v>
      </c>
      <c r="S8" s="1">
        <f t="shared" si="2"/>
        <v>53.591737120000005</v>
      </c>
      <c r="T8" s="1">
        <f t="shared" si="2"/>
        <v>50.141683059999998</v>
      </c>
      <c r="U8" s="17">
        <f t="shared" si="5"/>
        <v>51.168596170000001</v>
      </c>
      <c r="V8" s="16">
        <f t="shared" si="6"/>
        <v>1.7200401914149051</v>
      </c>
    </row>
    <row r="9" spans="1:22" x14ac:dyDescent="0.3">
      <c r="A9" s="14">
        <v>90</v>
      </c>
      <c r="B9" t="s">
        <v>3</v>
      </c>
      <c r="C9" s="4">
        <v>93930</v>
      </c>
      <c r="D9" s="5">
        <v>109270</v>
      </c>
      <c r="E9" s="5">
        <v>84367</v>
      </c>
      <c r="F9" s="10">
        <f>AVERAGE(C9:E9)</f>
        <v>95855.666666666672</v>
      </c>
      <c r="G9" s="4">
        <v>16080000</v>
      </c>
      <c r="H9" s="1">
        <v>16080000</v>
      </c>
      <c r="I9" s="1">
        <v>16096000</v>
      </c>
      <c r="J9" s="10">
        <f>AVERAGE(G9:I9)</f>
        <v>16085333.333333334</v>
      </c>
      <c r="M9">
        <f t="shared" si="3"/>
        <v>10257.38746248554</v>
      </c>
      <c r="N9">
        <v>10257.38746248554</v>
      </c>
      <c r="R9" s="1">
        <f t="shared" si="4"/>
        <v>69.354359899999992</v>
      </c>
      <c r="S9" s="1">
        <f t="shared" si="2"/>
        <v>77.322416099999998</v>
      </c>
      <c r="T9" s="1">
        <f t="shared" si="2"/>
        <v>64.387050809999991</v>
      </c>
      <c r="U9" s="17">
        <f t="shared" si="5"/>
        <v>70.354608936666651</v>
      </c>
      <c r="V9" s="16">
        <f t="shared" si="6"/>
        <v>5.3279947696388668</v>
      </c>
    </row>
    <row r="10" spans="1:22" x14ac:dyDescent="0.3">
      <c r="A10" s="14"/>
      <c r="B10" t="s">
        <v>4</v>
      </c>
      <c r="C10" s="4">
        <v>55674</v>
      </c>
      <c r="D10" s="5">
        <v>53762</v>
      </c>
      <c r="E10" s="5">
        <v>60186</v>
      </c>
      <c r="F10" s="10">
        <f>AVERAGE(C10:E10)</f>
        <v>56540.666666666664</v>
      </c>
      <c r="G10" s="4">
        <v>16127000</v>
      </c>
      <c r="H10" s="1">
        <v>16127000</v>
      </c>
      <c r="I10" s="1">
        <v>16133000</v>
      </c>
      <c r="J10" s="10">
        <f>AVERAGE(G10:I10)</f>
        <v>16129000</v>
      </c>
      <c r="M10">
        <f t="shared" si="3"/>
        <v>2693.2356417926412</v>
      </c>
      <c r="N10">
        <v>2693.2356417926412</v>
      </c>
      <c r="R10" s="1">
        <f t="shared" si="4"/>
        <v>49.483045820000001</v>
      </c>
      <c r="S10" s="1">
        <f t="shared" si="2"/>
        <v>48.489895660000002</v>
      </c>
      <c r="T10" s="1">
        <f t="shared" si="2"/>
        <v>51.826713979999994</v>
      </c>
      <c r="U10" s="17">
        <f t="shared" si="5"/>
        <v>49.933218486666668</v>
      </c>
      <c r="V10" s="16">
        <f>_xlfn.STDEV.P(R10:T10)</f>
        <v>1.3989473894163482</v>
      </c>
    </row>
    <row r="13" spans="1:22" x14ac:dyDescent="0.3">
      <c r="C13" s="2" t="s">
        <v>5</v>
      </c>
      <c r="D13" s="2">
        <v>44.906348089999994</v>
      </c>
      <c r="E13" s="2">
        <v>54.825037083333335</v>
      </c>
      <c r="F13" s="2">
        <v>56.824496296666666</v>
      </c>
      <c r="G13" s="2">
        <v>70.354608936666651</v>
      </c>
      <c r="I13">
        <v>7.4855766462226407</v>
      </c>
      <c r="J13">
        <v>9.6503403458747261</v>
      </c>
      <c r="K13">
        <v>2.0398718375847582</v>
      </c>
      <c r="L13">
        <v>5.3279947696388668</v>
      </c>
    </row>
    <row r="14" spans="1:22" x14ac:dyDescent="0.3">
      <c r="C14" s="2" t="s">
        <v>6</v>
      </c>
      <c r="D14" s="2">
        <v>48.849860650000004</v>
      </c>
      <c r="E14" s="2">
        <v>49.987585493333334</v>
      </c>
      <c r="F14" s="2">
        <v>51.168596170000001</v>
      </c>
      <c r="G14" s="2">
        <v>49.933218486666668</v>
      </c>
      <c r="I14">
        <v>3.2371693019260239</v>
      </c>
      <c r="J14">
        <v>2.6474505601647631</v>
      </c>
      <c r="K14">
        <v>1.7200401914149051</v>
      </c>
      <c r="L14">
        <v>1.3989473894163482</v>
      </c>
    </row>
    <row r="16" spans="1:22" x14ac:dyDescent="0.3">
      <c r="D16" s="2"/>
      <c r="E16" s="2"/>
      <c r="F16" s="2"/>
      <c r="I16" s="2"/>
      <c r="J16" s="2"/>
      <c r="K16" s="2"/>
      <c r="L16" s="2"/>
    </row>
    <row r="17" spans="4:12" x14ac:dyDescent="0.3">
      <c r="D17" s="2"/>
      <c r="E17" s="2"/>
      <c r="F17" s="2"/>
      <c r="I17" s="2"/>
      <c r="J17" s="2"/>
      <c r="K17" s="2"/>
      <c r="L17" s="2"/>
    </row>
  </sheetData>
  <mergeCells count="6">
    <mergeCell ref="C2:E2"/>
    <mergeCell ref="G2:I2"/>
    <mergeCell ref="A3:A4"/>
    <mergeCell ref="A5:A6"/>
    <mergeCell ref="A7:A8"/>
    <mergeCell ref="A9:A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7CC5-35EF-406E-8FC6-BD16AD8EA505}">
  <dimension ref="A1:V17"/>
  <sheetViews>
    <sheetView tabSelected="1" topLeftCell="C10" workbookViewId="0">
      <selection activeCell="T26" sqref="T26"/>
    </sheetView>
  </sheetViews>
  <sheetFormatPr defaultRowHeight="14.4" x14ac:dyDescent="0.3"/>
  <cols>
    <col min="3" max="3" width="8.88671875" style="2"/>
    <col min="4" max="6" width="8.88671875" style="3"/>
    <col min="7" max="7" width="8.88671875" style="2"/>
    <col min="21" max="21" width="8.5546875" bestFit="1" customWidth="1"/>
  </cols>
  <sheetData>
    <row r="1" spans="1:22" x14ac:dyDescent="0.3">
      <c r="A1" t="s">
        <v>0</v>
      </c>
    </row>
    <row r="2" spans="1:22" x14ac:dyDescent="0.3">
      <c r="C2" s="12" t="s">
        <v>1</v>
      </c>
      <c r="D2" s="13"/>
      <c r="E2" s="13"/>
      <c r="F2" s="9"/>
      <c r="G2" s="14" t="s">
        <v>2</v>
      </c>
      <c r="H2" s="14"/>
      <c r="I2" s="14"/>
      <c r="U2" s="16" t="s">
        <v>7</v>
      </c>
      <c r="V2" s="16" t="s">
        <v>8</v>
      </c>
    </row>
    <row r="3" spans="1:22" x14ac:dyDescent="0.3">
      <c r="A3" s="15">
        <v>0</v>
      </c>
      <c r="B3" s="6" t="s">
        <v>3</v>
      </c>
      <c r="C3" s="7">
        <v>64293</v>
      </c>
      <c r="D3" s="8">
        <v>29001</v>
      </c>
      <c r="E3" s="8">
        <v>47295</v>
      </c>
      <c r="F3" s="10">
        <f t="shared" ref="F3:F8" si="0">AVERAGE(C3:E3)</f>
        <v>46863</v>
      </c>
      <c r="G3" s="7">
        <v>16163000</v>
      </c>
      <c r="H3" s="8">
        <v>16163000</v>
      </c>
      <c r="I3" s="8">
        <v>16146000</v>
      </c>
      <c r="J3" s="10">
        <f t="shared" ref="J3:J8" si="1">AVERAGE(G3:I3)</f>
        <v>16157333.333333334</v>
      </c>
      <c r="M3">
        <f>_xlfn.STDEV.P(C3:E3)</f>
        <v>14411.136527005772</v>
      </c>
      <c r="N3">
        <v>14411.136527005772</v>
      </c>
      <c r="P3">
        <v>0</v>
      </c>
      <c r="R3" s="1">
        <f>C3*0.000036696+11.1293-4.38</f>
        <v>9.1085959279999997</v>
      </c>
      <c r="S3" s="1">
        <f t="shared" ref="S3:S10" si="2">D3*0.000036696+11.1293-4.38</f>
        <v>7.8135206960000003</v>
      </c>
      <c r="T3" s="1">
        <f t="shared" ref="T3:T10" si="3">E3*0.000036696+11.1293-4.38</f>
        <v>8.4848373200000005</v>
      </c>
      <c r="U3" s="17">
        <f>AVERAGE(R3:T3)</f>
        <v>8.4689846480000011</v>
      </c>
      <c r="V3" s="16">
        <f>_xlfn.STDEV.P(R3:T3)</f>
        <v>0.52883106599500362</v>
      </c>
    </row>
    <row r="4" spans="1:22" x14ac:dyDescent="0.3">
      <c r="A4" s="13"/>
      <c r="B4" s="3" t="s">
        <v>4</v>
      </c>
      <c r="C4" s="4">
        <v>54020</v>
      </c>
      <c r="D4" s="5">
        <v>47049</v>
      </c>
      <c r="E4" s="5">
        <v>62296</v>
      </c>
      <c r="F4" s="11">
        <f t="shared" si="0"/>
        <v>54455</v>
      </c>
      <c r="G4" s="4">
        <v>16137000</v>
      </c>
      <c r="H4" s="5">
        <v>16145000</v>
      </c>
      <c r="I4" s="5">
        <v>16159000</v>
      </c>
      <c r="J4" s="11">
        <f t="shared" si="1"/>
        <v>16147000</v>
      </c>
      <c r="M4">
        <f t="shared" ref="M4:M10" si="4">_xlfn.STDEV.P(C4:E4)</f>
        <v>6232.156983474234</v>
      </c>
      <c r="N4">
        <v>6232.156983474234</v>
      </c>
      <c r="P4">
        <v>30</v>
      </c>
      <c r="R4" s="1">
        <f t="shared" ref="R4:R10" si="5">C4*0.000036696+11.1293-4.38</f>
        <v>8.7316179200000015</v>
      </c>
      <c r="S4" s="1">
        <f t="shared" si="2"/>
        <v>8.4758101040000007</v>
      </c>
      <c r="T4" s="1">
        <f t="shared" si="3"/>
        <v>9.0353140160000009</v>
      </c>
      <c r="U4" s="17">
        <f t="shared" ref="U4:U10" si="6">AVERAGE(R4:T4)</f>
        <v>8.7475806800000004</v>
      </c>
      <c r="V4" s="16">
        <f t="shared" ref="V4:V9" si="7">_xlfn.STDEV.P(R4:T4)</f>
        <v>0.2286952326655706</v>
      </c>
    </row>
    <row r="5" spans="1:22" x14ac:dyDescent="0.3">
      <c r="A5" s="15">
        <v>30</v>
      </c>
      <c r="B5" s="6" t="s">
        <v>3</v>
      </c>
      <c r="C5" s="7">
        <v>39716</v>
      </c>
      <c r="D5" s="8">
        <v>80201</v>
      </c>
      <c r="E5" s="8">
        <v>77958</v>
      </c>
      <c r="F5" s="10">
        <f t="shared" si="0"/>
        <v>65958.333333333328</v>
      </c>
      <c r="G5" s="7">
        <v>16176000</v>
      </c>
      <c r="H5" s="8">
        <v>16133000</v>
      </c>
      <c r="I5" s="8">
        <v>16148000</v>
      </c>
      <c r="J5" s="10">
        <f t="shared" si="1"/>
        <v>16152333.333333334</v>
      </c>
      <c r="M5">
        <f t="shared" si="4"/>
        <v>18578.711945545514</v>
      </c>
      <c r="N5">
        <v>18578.711945545514</v>
      </c>
      <c r="P5">
        <v>60</v>
      </c>
      <c r="R5" s="1">
        <f t="shared" si="5"/>
        <v>8.2067183360000016</v>
      </c>
      <c r="S5" s="1">
        <f t="shared" si="2"/>
        <v>9.6923558960000022</v>
      </c>
      <c r="T5" s="1">
        <f t="shared" si="3"/>
        <v>9.6100467680000001</v>
      </c>
      <c r="U5" s="17">
        <f t="shared" si="6"/>
        <v>9.1697070000000007</v>
      </c>
      <c r="V5" s="16">
        <f t="shared" si="7"/>
        <v>0.68176441355373807</v>
      </c>
    </row>
    <row r="6" spans="1:22" x14ac:dyDescent="0.3">
      <c r="A6" s="13"/>
      <c r="B6" s="3" t="s">
        <v>4</v>
      </c>
      <c r="C6" s="4">
        <v>51614</v>
      </c>
      <c r="D6" s="5">
        <v>54691</v>
      </c>
      <c r="E6" s="5">
        <v>63631</v>
      </c>
      <c r="F6" s="11">
        <f t="shared" si="0"/>
        <v>56645.333333333336</v>
      </c>
      <c r="G6" s="4">
        <v>16168000</v>
      </c>
      <c r="H6" s="5">
        <v>16172000</v>
      </c>
      <c r="I6" s="5">
        <v>16162000</v>
      </c>
      <c r="J6" s="11">
        <f t="shared" si="1"/>
        <v>16167333.333333334</v>
      </c>
      <c r="M6">
        <f t="shared" si="4"/>
        <v>5096.8379958122623</v>
      </c>
      <c r="N6">
        <v>5096.8379958122623</v>
      </c>
      <c r="P6">
        <v>90</v>
      </c>
      <c r="R6" s="1">
        <f t="shared" si="5"/>
        <v>8.6433273439999994</v>
      </c>
      <c r="S6" s="1">
        <f t="shared" si="2"/>
        <v>8.7562409360000011</v>
      </c>
      <c r="T6" s="1">
        <f t="shared" si="3"/>
        <v>9.0843031760000024</v>
      </c>
      <c r="U6" s="17">
        <f t="shared" si="6"/>
        <v>8.8279571520000015</v>
      </c>
      <c r="V6" s="16">
        <f t="shared" si="7"/>
        <v>0.18703356709432792</v>
      </c>
    </row>
    <row r="7" spans="1:22" x14ac:dyDescent="0.3">
      <c r="A7" s="15">
        <v>60</v>
      </c>
      <c r="B7" s="6" t="s">
        <v>3</v>
      </c>
      <c r="C7" s="7">
        <v>74568</v>
      </c>
      <c r="D7" s="8">
        <v>64950</v>
      </c>
      <c r="E7" s="8">
        <v>69905</v>
      </c>
      <c r="F7" s="10">
        <f t="shared" si="0"/>
        <v>69807.666666666672</v>
      </c>
      <c r="G7" s="7">
        <v>16133000</v>
      </c>
      <c r="H7" s="8">
        <v>16147000</v>
      </c>
      <c r="I7" s="8">
        <v>16143000</v>
      </c>
      <c r="J7" s="10">
        <f t="shared" si="1"/>
        <v>16141000</v>
      </c>
      <c r="M7">
        <f t="shared" si="4"/>
        <v>3927.1352012489829</v>
      </c>
      <c r="N7">
        <v>3927.1352012489829</v>
      </c>
      <c r="R7" s="1">
        <f t="shared" si="5"/>
        <v>9.4856473280000024</v>
      </c>
      <c r="S7" s="1">
        <f t="shared" si="2"/>
        <v>9.1327052000000002</v>
      </c>
      <c r="T7" s="1">
        <f t="shared" si="3"/>
        <v>9.3145338800000026</v>
      </c>
      <c r="U7" s="17">
        <f t="shared" si="6"/>
        <v>9.3109621360000023</v>
      </c>
      <c r="V7" s="16">
        <f t="shared" si="7"/>
        <v>0.1441101533450336</v>
      </c>
    </row>
    <row r="8" spans="1:22" x14ac:dyDescent="0.3">
      <c r="A8" s="13"/>
      <c r="B8" s="3" t="s">
        <v>4</v>
      </c>
      <c r="C8" s="4">
        <v>56231</v>
      </c>
      <c r="D8" s="5">
        <v>63584</v>
      </c>
      <c r="E8" s="5">
        <v>56942</v>
      </c>
      <c r="F8" s="11">
        <f t="shared" si="0"/>
        <v>58919</v>
      </c>
      <c r="G8" s="4">
        <v>16149000</v>
      </c>
      <c r="H8" s="5">
        <v>16140000</v>
      </c>
      <c r="I8" s="5">
        <v>16160000</v>
      </c>
      <c r="J8" s="11">
        <f t="shared" si="1"/>
        <v>16149666.666666666</v>
      </c>
      <c r="M8">
        <f t="shared" si="4"/>
        <v>3311.3994020655377</v>
      </c>
      <c r="N8">
        <v>3311.3994020655377</v>
      </c>
      <c r="R8" s="1">
        <f t="shared" si="5"/>
        <v>8.812752776</v>
      </c>
      <c r="S8" s="1">
        <f t="shared" si="2"/>
        <v>9.0825784640000009</v>
      </c>
      <c r="T8" s="1">
        <f t="shared" si="3"/>
        <v>8.8388436319999997</v>
      </c>
      <c r="U8" s="17">
        <f t="shared" si="6"/>
        <v>8.9113916240000002</v>
      </c>
      <c r="V8" s="16">
        <f t="shared" si="7"/>
        <v>0.12151511245819747</v>
      </c>
    </row>
    <row r="9" spans="1:22" x14ac:dyDescent="0.3">
      <c r="A9" s="14">
        <v>90</v>
      </c>
      <c r="B9" t="s">
        <v>3</v>
      </c>
      <c r="C9" s="4">
        <v>93930</v>
      </c>
      <c r="D9" s="5">
        <v>109270</v>
      </c>
      <c r="E9" s="5">
        <v>84367</v>
      </c>
      <c r="F9" s="10">
        <f>AVERAGE(C9:E9)</f>
        <v>95855.666666666672</v>
      </c>
      <c r="G9" s="4">
        <v>16080000</v>
      </c>
      <c r="H9" s="1">
        <v>16080000</v>
      </c>
      <c r="I9" s="1">
        <v>16096000</v>
      </c>
      <c r="J9" s="10">
        <f>AVERAGE(G9:I9)</f>
        <v>16085333.333333334</v>
      </c>
      <c r="M9">
        <f t="shared" si="4"/>
        <v>10257.38746248554</v>
      </c>
      <c r="N9">
        <v>10257.38746248554</v>
      </c>
      <c r="R9" s="1">
        <f t="shared" si="5"/>
        <v>10.196155280000003</v>
      </c>
      <c r="S9" s="1">
        <f t="shared" si="2"/>
        <v>10.75907192</v>
      </c>
      <c r="T9" s="1">
        <f t="shared" si="3"/>
        <v>9.8452314320000021</v>
      </c>
      <c r="U9" s="17">
        <f t="shared" si="6"/>
        <v>10.266819544000002</v>
      </c>
      <c r="V9" s="16">
        <f t="shared" si="7"/>
        <v>0.37640509032336855</v>
      </c>
    </row>
    <row r="10" spans="1:22" x14ac:dyDescent="0.3">
      <c r="A10" s="14"/>
      <c r="B10" t="s">
        <v>4</v>
      </c>
      <c r="C10" s="4">
        <v>55674</v>
      </c>
      <c r="D10" s="5">
        <v>53762</v>
      </c>
      <c r="E10" s="5">
        <v>60186</v>
      </c>
      <c r="F10" s="10">
        <f>AVERAGE(C10:E10)</f>
        <v>56540.666666666664</v>
      </c>
      <c r="G10" s="4">
        <v>16127000</v>
      </c>
      <c r="H10" s="1">
        <v>16127000</v>
      </c>
      <c r="I10" s="1">
        <v>16133000</v>
      </c>
      <c r="J10" s="10">
        <f>AVERAGE(G10:I10)</f>
        <v>16129000</v>
      </c>
      <c r="M10">
        <f t="shared" si="4"/>
        <v>2693.2356417926412</v>
      </c>
      <c r="N10">
        <v>2693.2356417926412</v>
      </c>
      <c r="R10" s="1">
        <f t="shared" si="5"/>
        <v>8.7923131040000015</v>
      </c>
      <c r="S10" s="1">
        <f t="shared" si="2"/>
        <v>8.7221503519999999</v>
      </c>
      <c r="T10" s="1">
        <f t="shared" si="3"/>
        <v>8.9578854559999996</v>
      </c>
      <c r="U10" s="17">
        <f t="shared" si="6"/>
        <v>8.8241163040000004</v>
      </c>
      <c r="V10" s="16">
        <f>_xlfn.STDEV.P(R10:T10)</f>
        <v>9.8830975111222491E-2</v>
      </c>
    </row>
    <row r="13" spans="1:22" x14ac:dyDescent="0.3">
      <c r="C13" s="2" t="s">
        <v>5</v>
      </c>
      <c r="D13" s="4">
        <f>U3</f>
        <v>8.4689846480000011</v>
      </c>
      <c r="E13" s="4">
        <f>U5</f>
        <v>9.1697070000000007</v>
      </c>
      <c r="F13" s="4">
        <f>U7</f>
        <v>9.3109621360000023</v>
      </c>
      <c r="G13" s="4">
        <f>U9</f>
        <v>10.266819544000002</v>
      </c>
      <c r="I13">
        <f>V3</f>
        <v>0.52883106599500362</v>
      </c>
      <c r="J13">
        <f>V5</f>
        <v>0.68176441355373807</v>
      </c>
      <c r="K13">
        <f>V7</f>
        <v>0.1441101533450336</v>
      </c>
      <c r="L13">
        <f>V9</f>
        <v>0.37640509032336855</v>
      </c>
    </row>
    <row r="14" spans="1:22" x14ac:dyDescent="0.3">
      <c r="C14" s="2" t="s">
        <v>6</v>
      </c>
      <c r="D14" s="4">
        <f>U4</f>
        <v>8.7475806800000004</v>
      </c>
      <c r="E14" s="4">
        <f>U6</f>
        <v>8.8279571520000015</v>
      </c>
      <c r="F14" s="4">
        <f>U8</f>
        <v>8.9113916240000002</v>
      </c>
      <c r="G14" s="4">
        <f>U10</f>
        <v>8.8241163040000004</v>
      </c>
      <c r="I14">
        <f>V4</f>
        <v>0.2286952326655706</v>
      </c>
      <c r="J14">
        <f>V6</f>
        <v>0.18703356709432792</v>
      </c>
      <c r="K14">
        <f>V8</f>
        <v>0.12151511245819747</v>
      </c>
      <c r="L14">
        <f>V10</f>
        <v>9.8830975111222491E-2</v>
      </c>
    </row>
    <row r="16" spans="1:22" x14ac:dyDescent="0.3">
      <c r="D16" s="2"/>
      <c r="E16" s="2"/>
      <c r="F16" s="2"/>
      <c r="I16" s="2"/>
      <c r="J16" s="2"/>
      <c r="K16" s="2"/>
      <c r="L16" s="2"/>
    </row>
    <row r="17" spans="4:12" x14ac:dyDescent="0.3">
      <c r="D17" s="2"/>
      <c r="E17" s="2"/>
      <c r="F17" s="2"/>
      <c r="I17" s="2"/>
      <c r="J17" s="2"/>
      <c r="K17" s="2"/>
      <c r="L17" s="2"/>
    </row>
  </sheetData>
  <mergeCells count="6">
    <mergeCell ref="C2:E2"/>
    <mergeCell ref="G2:I2"/>
    <mergeCell ref="A3:A4"/>
    <mergeCell ref="A5:A6"/>
    <mergeCell ref="A7:A8"/>
    <mergeCell ref="A9:A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A4F7-3DEF-48D4-90E2-16BE99C52F9A}">
  <dimension ref="A1:P17"/>
  <sheetViews>
    <sheetView workbookViewId="0">
      <selection activeCell="M3" sqref="M3"/>
    </sheetView>
  </sheetViews>
  <sheetFormatPr defaultRowHeight="14.4" x14ac:dyDescent="0.3"/>
  <cols>
    <col min="3" max="3" width="8.88671875" style="2"/>
    <col min="4" max="6" width="8.88671875" style="3"/>
    <col min="7" max="7" width="8.88671875" style="2"/>
  </cols>
  <sheetData>
    <row r="1" spans="1:16" x14ac:dyDescent="0.3">
      <c r="A1" t="s">
        <v>0</v>
      </c>
    </row>
    <row r="2" spans="1:16" x14ac:dyDescent="0.3">
      <c r="C2" s="12" t="s">
        <v>1</v>
      </c>
      <c r="D2" s="13"/>
      <c r="E2" s="13"/>
      <c r="F2" s="9"/>
      <c r="G2" s="14" t="s">
        <v>2</v>
      </c>
      <c r="H2" s="14"/>
      <c r="I2" s="14"/>
    </row>
    <row r="3" spans="1:16" x14ac:dyDescent="0.3">
      <c r="A3" s="15">
        <v>0</v>
      </c>
      <c r="B3" s="6" t="s">
        <v>3</v>
      </c>
      <c r="C3" s="7">
        <v>64293</v>
      </c>
      <c r="D3" s="8">
        <v>29001</v>
      </c>
      <c r="E3" s="8">
        <v>47295</v>
      </c>
      <c r="F3" s="10">
        <f t="shared" ref="F3:F8" si="0">AVERAGE(C3:E3)</f>
        <v>46863</v>
      </c>
      <c r="G3" s="7">
        <v>16163000</v>
      </c>
      <c r="H3" s="8">
        <v>16163000</v>
      </c>
      <c r="I3" s="8">
        <v>16146000</v>
      </c>
      <c r="J3" s="10">
        <f t="shared" ref="J3:J8" si="1">AVERAGE(G3:I3)</f>
        <v>16157333.333333334</v>
      </c>
      <c r="M3">
        <f>_xlfn.STDEV.P(C3:E3)</f>
        <v>14411.136527005772</v>
      </c>
      <c r="N3">
        <v>14411.136527005772</v>
      </c>
      <c r="P3">
        <v>0</v>
      </c>
    </row>
    <row r="4" spans="1:16" x14ac:dyDescent="0.3">
      <c r="A4" s="13"/>
      <c r="B4" s="3" t="s">
        <v>4</v>
      </c>
      <c r="C4" s="4">
        <v>54020</v>
      </c>
      <c r="D4" s="5">
        <v>47049</v>
      </c>
      <c r="E4" s="5">
        <v>62296</v>
      </c>
      <c r="F4" s="11">
        <f t="shared" si="0"/>
        <v>54455</v>
      </c>
      <c r="G4" s="4">
        <v>16137000</v>
      </c>
      <c r="H4" s="5">
        <v>16145000</v>
      </c>
      <c r="I4" s="5">
        <v>16159000</v>
      </c>
      <c r="J4" s="11">
        <f t="shared" si="1"/>
        <v>16147000</v>
      </c>
      <c r="M4">
        <f t="shared" ref="M4:M10" si="2">_xlfn.STDEV.P(C4:E4)</f>
        <v>6232.156983474234</v>
      </c>
      <c r="N4">
        <v>6232.156983474234</v>
      </c>
      <c r="P4">
        <v>30</v>
      </c>
    </row>
    <row r="5" spans="1:16" x14ac:dyDescent="0.3">
      <c r="A5" s="15">
        <v>30</v>
      </c>
      <c r="B5" s="6" t="s">
        <v>3</v>
      </c>
      <c r="C5" s="7">
        <v>39716</v>
      </c>
      <c r="D5" s="8">
        <v>80201</v>
      </c>
      <c r="E5" s="8">
        <v>77958</v>
      </c>
      <c r="F5" s="10">
        <f t="shared" si="0"/>
        <v>65958.333333333328</v>
      </c>
      <c r="G5" s="7">
        <v>16176000</v>
      </c>
      <c r="H5" s="8">
        <v>16133000</v>
      </c>
      <c r="I5" s="8">
        <v>16148000</v>
      </c>
      <c r="J5" s="10">
        <f t="shared" si="1"/>
        <v>16152333.333333334</v>
      </c>
      <c r="M5">
        <f t="shared" si="2"/>
        <v>18578.711945545514</v>
      </c>
      <c r="N5">
        <v>18578.711945545514</v>
      </c>
      <c r="P5">
        <v>60</v>
      </c>
    </row>
    <row r="6" spans="1:16" x14ac:dyDescent="0.3">
      <c r="A6" s="13"/>
      <c r="B6" s="3" t="s">
        <v>4</v>
      </c>
      <c r="C6" s="4">
        <v>51614</v>
      </c>
      <c r="D6" s="5">
        <v>54691</v>
      </c>
      <c r="E6" s="5">
        <v>63631</v>
      </c>
      <c r="F6" s="11">
        <f t="shared" si="0"/>
        <v>56645.333333333336</v>
      </c>
      <c r="G6" s="4">
        <v>16168000</v>
      </c>
      <c r="H6" s="5">
        <v>16172000</v>
      </c>
      <c r="I6" s="5">
        <v>16162000</v>
      </c>
      <c r="J6" s="11">
        <f t="shared" si="1"/>
        <v>16167333.333333334</v>
      </c>
      <c r="M6">
        <f t="shared" si="2"/>
        <v>5096.8379958122623</v>
      </c>
      <c r="N6">
        <v>5096.8379958122623</v>
      </c>
      <c r="P6">
        <v>90</v>
      </c>
    </row>
    <row r="7" spans="1:16" x14ac:dyDescent="0.3">
      <c r="A7" s="15">
        <v>60</v>
      </c>
      <c r="B7" s="6" t="s">
        <v>3</v>
      </c>
      <c r="C7" s="7">
        <v>74568</v>
      </c>
      <c r="D7" s="8">
        <v>64950</v>
      </c>
      <c r="E7" s="8">
        <v>69905</v>
      </c>
      <c r="F7" s="10">
        <f t="shared" si="0"/>
        <v>69807.666666666672</v>
      </c>
      <c r="G7" s="7">
        <v>16133000</v>
      </c>
      <c r="H7" s="8">
        <v>16147000</v>
      </c>
      <c r="I7" s="8">
        <v>16143000</v>
      </c>
      <c r="J7" s="10">
        <f t="shared" si="1"/>
        <v>16141000</v>
      </c>
      <c r="M7">
        <f t="shared" si="2"/>
        <v>3927.1352012489829</v>
      </c>
      <c r="N7">
        <v>3927.1352012489829</v>
      </c>
    </row>
    <row r="8" spans="1:16" x14ac:dyDescent="0.3">
      <c r="A8" s="13"/>
      <c r="B8" s="3" t="s">
        <v>4</v>
      </c>
      <c r="C8" s="4">
        <v>56231</v>
      </c>
      <c r="D8" s="5">
        <v>63584</v>
      </c>
      <c r="E8" s="5">
        <v>56942</v>
      </c>
      <c r="F8" s="11">
        <f t="shared" si="0"/>
        <v>58919</v>
      </c>
      <c r="G8" s="4">
        <v>16149000</v>
      </c>
      <c r="H8" s="5">
        <v>16140000</v>
      </c>
      <c r="I8" s="5">
        <v>16160000</v>
      </c>
      <c r="J8" s="11">
        <f t="shared" si="1"/>
        <v>16149666.666666666</v>
      </c>
      <c r="M8">
        <f t="shared" si="2"/>
        <v>3311.3994020655377</v>
      </c>
      <c r="N8">
        <v>3311.3994020655377</v>
      </c>
    </row>
    <row r="9" spans="1:16" x14ac:dyDescent="0.3">
      <c r="A9" s="14">
        <v>90</v>
      </c>
      <c r="B9" t="s">
        <v>3</v>
      </c>
      <c r="C9" s="4">
        <v>93930</v>
      </c>
      <c r="D9" s="5">
        <v>109270</v>
      </c>
      <c r="E9" s="5">
        <v>84367</v>
      </c>
      <c r="F9" s="10">
        <f>AVERAGE(C9:E9)</f>
        <v>95855.666666666672</v>
      </c>
      <c r="G9" s="4">
        <v>16080000</v>
      </c>
      <c r="H9" s="1">
        <v>16080000</v>
      </c>
      <c r="I9" s="1">
        <v>16096000</v>
      </c>
      <c r="J9" s="10">
        <f>AVERAGE(G9:I9)</f>
        <v>16085333.333333334</v>
      </c>
      <c r="M9">
        <f t="shared" si="2"/>
        <v>10257.38746248554</v>
      </c>
      <c r="N9">
        <v>10257.38746248554</v>
      </c>
    </row>
    <row r="10" spans="1:16" x14ac:dyDescent="0.3">
      <c r="A10" s="14"/>
      <c r="B10" t="s">
        <v>4</v>
      </c>
      <c r="C10" s="4">
        <v>55674</v>
      </c>
      <c r="D10" s="5">
        <v>53762</v>
      </c>
      <c r="E10" s="5">
        <v>60186</v>
      </c>
      <c r="F10" s="10">
        <f>AVERAGE(C10:E10)</f>
        <v>56540.666666666664</v>
      </c>
      <c r="G10" s="4">
        <v>16127000</v>
      </c>
      <c r="H10" s="1">
        <v>16127000</v>
      </c>
      <c r="I10" s="1">
        <v>16133000</v>
      </c>
      <c r="J10" s="10">
        <f>AVERAGE(G10:I10)</f>
        <v>16129000</v>
      </c>
      <c r="M10">
        <f t="shared" si="2"/>
        <v>2693.2356417926412</v>
      </c>
      <c r="N10">
        <v>2693.2356417926412</v>
      </c>
    </row>
    <row r="13" spans="1:16" x14ac:dyDescent="0.3">
      <c r="C13" s="2" t="s">
        <v>5</v>
      </c>
      <c r="D13" s="2">
        <v>46863</v>
      </c>
      <c r="E13" s="2">
        <v>65958.333333333328</v>
      </c>
      <c r="F13" s="2">
        <v>69807.666666666672</v>
      </c>
      <c r="G13" s="2">
        <v>95855.666666666672</v>
      </c>
      <c r="I13">
        <v>14411.136527005772</v>
      </c>
      <c r="J13">
        <v>18578.711945545514</v>
      </c>
      <c r="K13">
        <v>3927.1352012489829</v>
      </c>
      <c r="L13">
        <v>10257.38746248554</v>
      </c>
    </row>
    <row r="14" spans="1:16" x14ac:dyDescent="0.3">
      <c r="C14" s="2" t="s">
        <v>6</v>
      </c>
      <c r="D14" s="2">
        <v>54455</v>
      </c>
      <c r="E14" s="2">
        <v>56645.333333333336</v>
      </c>
      <c r="F14" s="2">
        <v>58919</v>
      </c>
      <c r="G14" s="2">
        <v>56540.666666666664</v>
      </c>
      <c r="I14">
        <v>6232.156983474234</v>
      </c>
      <c r="J14">
        <v>5096.8379958122623</v>
      </c>
      <c r="K14">
        <v>3311.3994020655377</v>
      </c>
      <c r="L14">
        <v>2693.2356417926412</v>
      </c>
    </row>
    <row r="16" spans="1:16" x14ac:dyDescent="0.3">
      <c r="C16" s="2" t="s">
        <v>5</v>
      </c>
      <c r="D16" s="2">
        <f>D13*0.00051943+20.5643</f>
        <v>44.906348089999994</v>
      </c>
      <c r="E16" s="2">
        <f t="shared" ref="E16:G16" si="3">E13*0.00051943+20.5643</f>
        <v>54.825037083333328</v>
      </c>
      <c r="F16" s="2">
        <f t="shared" si="3"/>
        <v>56.824496296666666</v>
      </c>
      <c r="G16" s="2">
        <f t="shared" si="3"/>
        <v>70.354608936666665</v>
      </c>
      <c r="I16" s="2">
        <f>I13*0.00051943+20.5643</f>
        <v>28.049876646222607</v>
      </c>
      <c r="J16" s="2">
        <f t="shared" ref="I16:L16" si="4">J13*0.00051943+20.5643</f>
        <v>30.214640345874706</v>
      </c>
      <c r="K16" s="2">
        <f t="shared" si="4"/>
        <v>22.604171837584758</v>
      </c>
      <c r="L16" s="2">
        <f t="shared" si="4"/>
        <v>25.892294769638863</v>
      </c>
    </row>
    <row r="17" spans="3:12" x14ac:dyDescent="0.3">
      <c r="C17" s="2" t="s">
        <v>6</v>
      </c>
      <c r="D17" s="2">
        <f t="shared" ref="D17:G17" si="5">D14*0.00051943+20.5643</f>
        <v>48.849860649999997</v>
      </c>
      <c r="E17" s="2">
        <f t="shared" si="5"/>
        <v>49.987585493333334</v>
      </c>
      <c r="F17" s="2">
        <f t="shared" si="5"/>
        <v>51.168596170000001</v>
      </c>
      <c r="G17" s="2">
        <f t="shared" si="5"/>
        <v>49.933218486666661</v>
      </c>
      <c r="I17" s="2">
        <f t="shared" ref="I17:L17" si="6">I14*0.00051943+20.5643</f>
        <v>23.801469301926019</v>
      </c>
      <c r="J17" s="2">
        <f t="shared" si="6"/>
        <v>23.211750560164763</v>
      </c>
      <c r="K17" s="2">
        <f t="shared" si="6"/>
        <v>22.284340191414902</v>
      </c>
      <c r="L17" s="2">
        <f t="shared" si="6"/>
        <v>21.963247389416352</v>
      </c>
    </row>
  </sheetData>
  <mergeCells count="6">
    <mergeCell ref="C2:E2"/>
    <mergeCell ref="A9:A10"/>
    <mergeCell ref="G2:I2"/>
    <mergeCell ref="A3:A4"/>
    <mergeCell ref="A5:A6"/>
    <mergeCell ref="A7:A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Force</vt:lpstr>
      <vt:lpstr>Displacement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Vinh T. (Fed)</dc:creator>
  <cp:lastModifiedBy>Nguyen, Vinh T. (Fed)</cp:lastModifiedBy>
  <dcterms:created xsi:type="dcterms:W3CDTF">2021-08-30T12:49:37Z</dcterms:created>
  <dcterms:modified xsi:type="dcterms:W3CDTF">2021-09-01T15:02:19Z</dcterms:modified>
</cp:coreProperties>
</file>