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B03EF674-F183-4553-997F-F5EFC923B5F9}" xr6:coauthVersionLast="47" xr6:coauthVersionMax="47" xr10:uidLastSave="{00000000-0000-0000-0000-000000000000}"/>
  <bookViews>
    <workbookView xWindow="-120" yWindow="330" windowWidth="20730" windowHeight="10590" activeTab="2" xr2:uid="{D7566445-7F0C-4760-A200-4EF21FDC978D}"/>
  </bookViews>
  <sheets>
    <sheet name="MATRIZ" sheetId="1" r:id="rId1"/>
    <sheet name="DINAM1" sheetId="4" r:id="rId2"/>
    <sheet name="DASHBOARD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5" i="4"/>
  <c r="D6" i="4"/>
  <c r="D4" i="4"/>
  <c r="F11" i="1"/>
  <c r="G11" i="1"/>
  <c r="G14" i="1"/>
  <c r="F14" i="1" s="1"/>
  <c r="G18" i="1"/>
  <c r="F18" i="1" s="1"/>
  <c r="G22" i="1"/>
  <c r="F22" i="1" s="1"/>
  <c r="G26" i="1"/>
  <c r="F26" i="1" s="1"/>
  <c r="E5" i="1"/>
  <c r="G5" i="1" s="1"/>
  <c r="F5" i="1" s="1"/>
  <c r="E6" i="1"/>
  <c r="G6" i="1" s="1"/>
  <c r="F6" i="1" s="1"/>
  <c r="E7" i="1"/>
  <c r="G7" i="1" s="1"/>
  <c r="F7" i="1" s="1"/>
  <c r="E8" i="1"/>
  <c r="G8" i="1" s="1"/>
  <c r="F8" i="1" s="1"/>
  <c r="E9" i="1"/>
  <c r="G9" i="1" s="1"/>
  <c r="F9" i="1" s="1"/>
  <c r="E10" i="1"/>
  <c r="G10" i="1" s="1"/>
  <c r="F10" i="1" s="1"/>
  <c r="E11" i="1"/>
  <c r="E12" i="1"/>
  <c r="G12" i="1" s="1"/>
  <c r="F12" i="1" s="1"/>
  <c r="E13" i="1"/>
  <c r="G13" i="1" s="1"/>
  <c r="F13" i="1" s="1"/>
  <c r="E14" i="1"/>
  <c r="E15" i="1"/>
  <c r="G15" i="1" s="1"/>
  <c r="F15" i="1" s="1"/>
  <c r="E16" i="1"/>
  <c r="G16" i="1" s="1"/>
  <c r="F16" i="1" s="1"/>
  <c r="E17" i="1"/>
  <c r="G17" i="1" s="1"/>
  <c r="F17" i="1" s="1"/>
  <c r="E18" i="1"/>
  <c r="E19" i="1"/>
  <c r="G19" i="1" s="1"/>
  <c r="F19" i="1" s="1"/>
  <c r="E20" i="1"/>
  <c r="G20" i="1" s="1"/>
  <c r="F20" i="1" s="1"/>
  <c r="E21" i="1"/>
  <c r="G21" i="1" s="1"/>
  <c r="F21" i="1" s="1"/>
  <c r="E22" i="1"/>
  <c r="E23" i="1"/>
  <c r="G23" i="1" s="1"/>
  <c r="F23" i="1" s="1"/>
  <c r="E24" i="1"/>
  <c r="G24" i="1" s="1"/>
  <c r="F24" i="1" s="1"/>
  <c r="E25" i="1"/>
  <c r="E26" i="1"/>
  <c r="E27" i="1"/>
  <c r="G27" i="1" s="1"/>
  <c r="F27" i="1" s="1"/>
  <c r="E4" i="1"/>
  <c r="G4" i="1" s="1"/>
  <c r="F4" i="1" s="1"/>
  <c r="G25" i="1" l="1"/>
  <c r="F25" i="1" s="1"/>
</calcChain>
</file>

<file path=xl/sharedStrings.xml><?xml version="1.0" encoding="utf-8"?>
<sst xmlns="http://schemas.openxmlformats.org/spreadsheetml/2006/main" count="12" uniqueCount="12">
  <si>
    <t>MERCADO</t>
  </si>
  <si>
    <t>OP</t>
  </si>
  <si>
    <t>SHARE OP</t>
  </si>
  <si>
    <t>DATA</t>
  </si>
  <si>
    <t>Rótulos de Linha</t>
  </si>
  <si>
    <t>Total Geral</t>
  </si>
  <si>
    <t>2021</t>
  </si>
  <si>
    <t>2022</t>
  </si>
  <si>
    <t>2023</t>
  </si>
  <si>
    <t xml:space="preserve">MERCADO </t>
  </si>
  <si>
    <t xml:space="preserve">OP </t>
  </si>
  <si>
    <t>PORCENTAGEM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</si>
</sst>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44" fontId="0" fillId="0" borderId="0" xfId="2" applyFont="1"/>
    <xf numFmtId="17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9" fontId="2" fillId="2" borderId="2" xfId="0" applyNumberFormat="1" applyFont="1" applyFill="1" applyBorder="1"/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95153917923443E-2"/>
          <c:y val="6.1111286089238853E-2"/>
          <c:w val="0.95903166336285528"/>
          <c:h val="0.53240740740740744"/>
        </c:manualLayout>
      </c:layout>
      <c:lineChart>
        <c:grouping val="stacked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MATRIZ!$C$4:$C$27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MATRIZ!$F$4:$F$27</c:f>
              <c:numCache>
                <c:formatCode>0%</c:formatCode>
                <c:ptCount val="24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  <c:pt idx="3">
                  <c:v>1</c:v>
                </c:pt>
                <c:pt idx="4">
                  <c:v>0.8</c:v>
                </c:pt>
                <c:pt idx="5">
                  <c:v>0.7</c:v>
                </c:pt>
                <c:pt idx="6">
                  <c:v>0.64</c:v>
                </c:pt>
                <c:pt idx="7">
                  <c:v>1.1000000000000001</c:v>
                </c:pt>
                <c:pt idx="8">
                  <c:v>0.9</c:v>
                </c:pt>
                <c:pt idx="9">
                  <c:v>0.59</c:v>
                </c:pt>
                <c:pt idx="10">
                  <c:v>0.75</c:v>
                </c:pt>
                <c:pt idx="11">
                  <c:v>0.9</c:v>
                </c:pt>
                <c:pt idx="12">
                  <c:v>0.33</c:v>
                </c:pt>
                <c:pt idx="13">
                  <c:v>0.34</c:v>
                </c:pt>
                <c:pt idx="14">
                  <c:v>0.84</c:v>
                </c:pt>
                <c:pt idx="15">
                  <c:v>0.36</c:v>
                </c:pt>
                <c:pt idx="16">
                  <c:v>0.37</c:v>
                </c:pt>
                <c:pt idx="17">
                  <c:v>0.41</c:v>
                </c:pt>
                <c:pt idx="18">
                  <c:v>0.39</c:v>
                </c:pt>
                <c:pt idx="19">
                  <c:v>0.75</c:v>
                </c:pt>
                <c:pt idx="20">
                  <c:v>0.41</c:v>
                </c:pt>
                <c:pt idx="21">
                  <c:v>1.06</c:v>
                </c:pt>
                <c:pt idx="22">
                  <c:v>0.43</c:v>
                </c:pt>
                <c:pt idx="23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C0-4E52-87FB-6CB053CE9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3280095"/>
        <c:axId val="1390914623"/>
      </c:lineChart>
      <c:dateAx>
        <c:axId val="139328009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90914623"/>
        <c:crosses val="autoZero"/>
        <c:auto val="1"/>
        <c:lblOffset val="100"/>
        <c:baseTimeUnit val="months"/>
      </c:dateAx>
      <c:valAx>
        <c:axId val="139091462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393280095"/>
        <c:crosses val="autoZero"/>
        <c:crossBetween val="between"/>
      </c:valAx>
      <c:spPr>
        <a:ln>
          <a:noFill/>
        </a:ln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29082344271829E-2"/>
          <c:y val="0.27777777777777779"/>
          <c:w val="0.96976378620115189"/>
          <c:h val="0.402249927092446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MATRIZ!$C$4:$C$27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MATRIZ!$D$4:$D$27</c:f>
              <c:numCache>
                <c:formatCode>General</c:formatCode>
                <c:ptCount val="2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90</c:v>
                </c:pt>
                <c:pt idx="8">
                  <c:v>70</c:v>
                </c:pt>
                <c:pt idx="9">
                  <c:v>39</c:v>
                </c:pt>
                <c:pt idx="10">
                  <c:v>55</c:v>
                </c:pt>
                <c:pt idx="11">
                  <c:v>70</c:v>
                </c:pt>
                <c:pt idx="12">
                  <c:v>13</c:v>
                </c:pt>
                <c:pt idx="13">
                  <c:v>14</c:v>
                </c:pt>
                <c:pt idx="14">
                  <c:v>64</c:v>
                </c:pt>
                <c:pt idx="15">
                  <c:v>16</c:v>
                </c:pt>
                <c:pt idx="16">
                  <c:v>17</c:v>
                </c:pt>
                <c:pt idx="17">
                  <c:v>21</c:v>
                </c:pt>
                <c:pt idx="18">
                  <c:v>19</c:v>
                </c:pt>
                <c:pt idx="19">
                  <c:v>55</c:v>
                </c:pt>
                <c:pt idx="20">
                  <c:v>21</c:v>
                </c:pt>
                <c:pt idx="21">
                  <c:v>86</c:v>
                </c:pt>
                <c:pt idx="22">
                  <c:v>23</c:v>
                </c:pt>
                <c:pt idx="2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8-4DC8-9489-1403D2038D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MATRIZ!$C$4:$C$27</c:f>
              <c:numCache>
                <c:formatCode>mmm\-yy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MATRIZ!$E$4:$E$27</c:f>
              <c:numCache>
                <c:formatCode>General</c:formatCode>
                <c:ptCount val="24"/>
                <c:pt idx="0">
                  <c:v>70</c:v>
                </c:pt>
                <c:pt idx="1">
                  <c:v>65</c:v>
                </c:pt>
                <c:pt idx="2">
                  <c:v>75</c:v>
                </c:pt>
                <c:pt idx="3">
                  <c:v>100</c:v>
                </c:pt>
                <c:pt idx="4">
                  <c:v>80</c:v>
                </c:pt>
                <c:pt idx="5">
                  <c:v>70</c:v>
                </c:pt>
                <c:pt idx="6">
                  <c:v>64</c:v>
                </c:pt>
                <c:pt idx="7">
                  <c:v>110</c:v>
                </c:pt>
                <c:pt idx="8">
                  <c:v>90</c:v>
                </c:pt>
                <c:pt idx="9">
                  <c:v>59</c:v>
                </c:pt>
                <c:pt idx="10">
                  <c:v>75</c:v>
                </c:pt>
                <c:pt idx="11">
                  <c:v>90</c:v>
                </c:pt>
                <c:pt idx="12">
                  <c:v>33</c:v>
                </c:pt>
                <c:pt idx="13">
                  <c:v>34</c:v>
                </c:pt>
                <c:pt idx="14">
                  <c:v>84</c:v>
                </c:pt>
                <c:pt idx="15">
                  <c:v>36</c:v>
                </c:pt>
                <c:pt idx="16">
                  <c:v>37</c:v>
                </c:pt>
                <c:pt idx="17">
                  <c:v>41</c:v>
                </c:pt>
                <c:pt idx="18">
                  <c:v>39</c:v>
                </c:pt>
                <c:pt idx="19">
                  <c:v>75</c:v>
                </c:pt>
                <c:pt idx="20">
                  <c:v>41</c:v>
                </c:pt>
                <c:pt idx="21">
                  <c:v>106</c:v>
                </c:pt>
                <c:pt idx="22">
                  <c:v>43</c:v>
                </c:pt>
                <c:pt idx="2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8-4DC8-9489-1403D203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8671"/>
        <c:axId val="101350191"/>
      </c:barChart>
      <c:dateAx>
        <c:axId val="10133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50191"/>
        <c:crosses val="autoZero"/>
        <c:auto val="1"/>
        <c:lblOffset val="100"/>
        <c:baseTimeUnit val="months"/>
      </c:dateAx>
      <c:valAx>
        <c:axId val="101350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33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[RENATO.xlsx]DINAM1!Tabela dinâmica1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9117487168703322"/>
          <c:h val="0.75382925235611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DINAM1!$B$3</c:f>
              <c:strCache>
                <c:ptCount val="1"/>
                <c:pt idx="0">
                  <c:v>MERCADO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DINAM1!$A$4:$A$7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DINAM1!$B$4:$B$7</c:f>
              <c:numCache>
                <c:formatCode>General</c:formatCode>
                <c:ptCount val="3"/>
                <c:pt idx="0">
                  <c:v>544</c:v>
                </c:pt>
                <c:pt idx="1">
                  <c:v>404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F-4F7B-BDD4-010CF37EECA4}"/>
            </c:ext>
          </c:extLst>
        </c:ser>
        <c:ser>
          <c:idx val="1"/>
          <c:order val="1"/>
          <c:tx>
            <c:strRef>
              <c:f>DINAM1!$C$3</c:f>
              <c:strCache>
                <c:ptCount val="1"/>
                <c:pt idx="0">
                  <c:v>OP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DINAM1!$A$4:$A$7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DINAM1!$C$4:$C$7</c:f>
              <c:numCache>
                <c:formatCode>General</c:formatCode>
                <c:ptCount val="3"/>
                <c:pt idx="0">
                  <c:v>724</c:v>
                </c:pt>
                <c:pt idx="1">
                  <c:v>644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F-4F7B-BDD4-010CF37E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01360"/>
        <c:axId val="1153102800"/>
      </c:barChart>
      <c:catAx>
        <c:axId val="11531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102800"/>
        <c:crosses val="autoZero"/>
        <c:auto val="1"/>
        <c:lblAlgn val="ctr"/>
        <c:lblOffset val="100"/>
        <c:noMultiLvlLbl val="0"/>
      </c:catAx>
      <c:valAx>
        <c:axId val="115310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1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91666666666666"/>
          <c:y val="0.90506262666533777"/>
          <c:w val="0.45616442066659335"/>
          <c:h val="9.493716279578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981043028571283E-3"/>
          <c:y val="1.5602898369225906E-3"/>
          <c:w val="0.99197460280525318"/>
          <c:h val="0.41359593984262233"/>
        </c:manualLayout>
      </c:layout>
      <c:lineChart>
        <c:grouping val="standard"/>
        <c:varyColors val="0"/>
        <c:ser>
          <c:idx val="0"/>
          <c:order val="0"/>
          <c:tx>
            <c:strRef>
              <c:f>DINAM1!$D$3</c:f>
              <c:strCache>
                <c:ptCount val="1"/>
                <c:pt idx="0">
                  <c:v>PORCENTAGEM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DINAM1!$D$4:$D$6</c:f>
              <c:numCache>
                <c:formatCode>0%</c:formatCode>
                <c:ptCount val="3"/>
                <c:pt idx="0">
                  <c:v>0.72399999999999998</c:v>
                </c:pt>
                <c:pt idx="1">
                  <c:v>0.64400000000000002</c:v>
                </c:pt>
                <c:pt idx="2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DCD-BCE3-66BFD8756E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1803376"/>
        <c:axId val="2001801456"/>
      </c:lineChart>
      <c:catAx>
        <c:axId val="2001803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1801456"/>
        <c:crosses val="autoZero"/>
        <c:auto val="1"/>
        <c:lblAlgn val="ctr"/>
        <c:lblOffset val="100"/>
        <c:noMultiLvlLbl val="0"/>
      </c:catAx>
      <c:valAx>
        <c:axId val="2001801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01803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11</xdr:col>
      <xdr:colOff>114301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527331-2C89-4052-98F7-CB7E854F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142874</xdr:rowOff>
    </xdr:from>
    <xdr:to>
      <xdr:col>11</xdr:col>
      <xdr:colOff>109539</xdr:colOff>
      <xdr:row>18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25516C-EA68-43CA-95AD-9260ECEB9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381001</xdr:colOff>
      <xdr:row>5</xdr:row>
      <xdr:rowOff>180975</xdr:rowOff>
    </xdr:from>
    <xdr:to>
      <xdr:col>15</xdr:col>
      <xdr:colOff>381001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C495B-7D3B-40E1-8337-450D8F18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3</xdr:row>
      <xdr:rowOff>19050</xdr:rowOff>
    </xdr:from>
    <xdr:to>
      <xdr:col>11</xdr:col>
      <xdr:colOff>266700</xdr:colOff>
      <xdr:row>19</xdr:row>
      <xdr:rowOff>114300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60B56A0-94B2-4D88-1758-A0AE5A750DE8}"/>
            </a:ext>
          </a:extLst>
        </xdr:cNvPr>
        <xdr:cNvCxnSpPr/>
      </xdr:nvCxnSpPr>
      <xdr:spPr>
        <a:xfrm>
          <a:off x="6962775" y="590550"/>
          <a:ext cx="9525" cy="314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387644</xdr:colOff>
      <xdr:row>3</xdr:row>
      <xdr:rowOff>33225</xdr:rowOff>
    </xdr:from>
    <xdr:to>
      <xdr:col>15</xdr:col>
      <xdr:colOff>365493</xdr:colOff>
      <xdr:row>19</xdr:row>
      <xdr:rowOff>99390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08C643-9511-4C92-8083-87DD431DB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Andrade" refreshedDate="45112.745701504631" createdVersion="8" refreshedVersion="8" minRefreshableVersion="3" recordCount="24" xr:uid="{F6C3B244-8C5D-4605-ADC8-588187E352F0}">
  <cacheSource type="worksheet">
    <worksheetSource ref="C3:F27" sheet="MATRIZ"/>
  </cacheSource>
  <cacheFields count="7">
    <cacheField name="DATA" numFmtId="17">
      <sharedItems containsSemiMixedTypes="0" containsNonDate="0" containsDate="1" containsString="0" minDate="2021-04-01T00:00:00" maxDate="2023-03-02T00:00:00" count="24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</sharedItems>
      <fieldGroup par="6"/>
    </cacheField>
    <cacheField name="MERCADO" numFmtId="44">
      <sharedItems containsSemiMixedTypes="0" containsString="0" containsNumber="1" containsInteger="1" minValue="13" maxValue="90"/>
    </cacheField>
    <cacheField name="OP" numFmtId="44">
      <sharedItems containsSemiMixedTypes="0" containsString="0" containsNumber="1" containsInteger="1" minValue="33" maxValue="110"/>
    </cacheField>
    <cacheField name="SHARE OP" numFmtId="9">
      <sharedItems containsSemiMixedTypes="0" containsString="0" containsNumber="1" minValue="0.33" maxValue="1.1000000000000001"/>
    </cacheField>
    <cacheField name="Meses (DATA)" numFmtId="0" databaseField="0">
      <fieldGroup base="0">
        <rangePr groupBy="months" startDate="2021-04-01T00:00:00" endDate="2023-03-02T00:00:00"/>
        <groupItems count="14">
          <s v="&lt;01/04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3"/>
        </groupItems>
      </fieldGroup>
    </cacheField>
    <cacheField name="Trimestres (DATA)" numFmtId="0" databaseField="0">
      <fieldGroup base="0">
        <rangePr groupBy="quarters" startDate="2021-04-01T00:00:00" endDate="2023-03-02T00:00:00"/>
        <groupItems count="6">
          <s v="&lt;01/04/2021"/>
          <s v="Trim1"/>
          <s v="Trim2"/>
          <s v="Trim3"/>
          <s v="Trim4"/>
          <s v="&gt;02/03/2023"/>
        </groupItems>
      </fieldGroup>
    </cacheField>
    <cacheField name="Anos (DATA)" numFmtId="0" databaseField="0">
      <fieldGroup base="0">
        <rangePr groupBy="years" startDate="2021-04-01T00:00:00" endDate="2023-03-02T00:00:00"/>
        <groupItems count="5">
          <s v="&lt;01/04/2021"/>
          <s v="2021"/>
          <s v="2022"/>
          <s v="2023"/>
          <s v="&gt;02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"/>
    <n v="70"/>
    <n v="0.7"/>
  </r>
  <r>
    <x v="1"/>
    <n v="45"/>
    <n v="65"/>
    <n v="0.65"/>
  </r>
  <r>
    <x v="2"/>
    <n v="55"/>
    <n v="75"/>
    <n v="0.75"/>
  </r>
  <r>
    <x v="3"/>
    <n v="80"/>
    <n v="100"/>
    <n v="1"/>
  </r>
  <r>
    <x v="4"/>
    <n v="60"/>
    <n v="80"/>
    <n v="0.8"/>
  </r>
  <r>
    <x v="5"/>
    <n v="50"/>
    <n v="70"/>
    <n v="0.7"/>
  </r>
  <r>
    <x v="6"/>
    <n v="44"/>
    <n v="64"/>
    <n v="0.64"/>
  </r>
  <r>
    <x v="7"/>
    <n v="90"/>
    <n v="110"/>
    <n v="1.1000000000000001"/>
  </r>
  <r>
    <x v="8"/>
    <n v="70"/>
    <n v="90"/>
    <n v="0.9"/>
  </r>
  <r>
    <x v="9"/>
    <n v="39"/>
    <n v="59"/>
    <n v="0.59"/>
  </r>
  <r>
    <x v="10"/>
    <n v="55"/>
    <n v="75"/>
    <n v="0.75"/>
  </r>
  <r>
    <x v="11"/>
    <n v="70"/>
    <n v="90"/>
    <n v="0.9"/>
  </r>
  <r>
    <x v="12"/>
    <n v="13"/>
    <n v="33"/>
    <n v="0.33"/>
  </r>
  <r>
    <x v="13"/>
    <n v="14"/>
    <n v="34"/>
    <n v="0.34"/>
  </r>
  <r>
    <x v="14"/>
    <n v="64"/>
    <n v="84"/>
    <n v="0.84"/>
  </r>
  <r>
    <x v="15"/>
    <n v="16"/>
    <n v="36"/>
    <n v="0.36"/>
  </r>
  <r>
    <x v="16"/>
    <n v="17"/>
    <n v="37"/>
    <n v="0.37"/>
  </r>
  <r>
    <x v="17"/>
    <n v="21"/>
    <n v="41"/>
    <n v="0.41"/>
  </r>
  <r>
    <x v="18"/>
    <n v="19"/>
    <n v="39"/>
    <n v="0.39"/>
  </r>
  <r>
    <x v="19"/>
    <n v="55"/>
    <n v="75"/>
    <n v="0.75"/>
  </r>
  <r>
    <x v="20"/>
    <n v="21"/>
    <n v="41"/>
    <n v="0.41"/>
  </r>
  <r>
    <x v="21"/>
    <n v="86"/>
    <n v="106"/>
    <n v="1.06"/>
  </r>
  <r>
    <x v="22"/>
    <n v="23"/>
    <n v="43"/>
    <n v="0.43"/>
  </r>
  <r>
    <x v="23"/>
    <n v="88"/>
    <n v="108"/>
    <n v="1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49F90-0DF4-4F63-94B1-E886C5ED8B8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:C7" firstHeaderRow="0" firstDataRow="1" firstDataCol="1"/>
  <pivotFields count="7">
    <pivotField numFmtId="17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ERCADO " fld="1" baseField="6" baseItem="1"/>
    <dataField name="OP " fld="2" baseField="6" baseItem="1"/>
  </dataFields>
  <chartFormats count="2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2F62-E426-4161-9403-D542BE8911DD}">
  <dimension ref="C3:N27"/>
  <sheetViews>
    <sheetView workbookViewId="0">
      <selection activeCell="D13" sqref="D13:D14"/>
    </sheetView>
  </sheetViews>
  <sheetFormatPr defaultRowHeight="15" x14ac:dyDescent="0.25"/>
  <cols>
    <col min="3" max="3" width="13.7109375" style="3" customWidth="1"/>
    <col min="4" max="5" width="13.7109375" style="12" customWidth="1"/>
    <col min="6" max="6" width="13.7109375" style="3" customWidth="1"/>
    <col min="7" max="7" width="0" hidden="1" customWidth="1"/>
    <col min="10" max="10" width="10.7109375" bestFit="1" customWidth="1"/>
  </cols>
  <sheetData>
    <row r="3" spans="3:14" x14ac:dyDescent="0.25">
      <c r="C3" s="10" t="s">
        <v>3</v>
      </c>
      <c r="D3" s="11" t="s">
        <v>0</v>
      </c>
      <c r="E3" s="11" t="s">
        <v>1</v>
      </c>
      <c r="F3" s="10" t="s">
        <v>2</v>
      </c>
    </row>
    <row r="4" spans="3:14" x14ac:dyDescent="0.25">
      <c r="C4" s="8">
        <v>44287</v>
      </c>
      <c r="D4" s="12">
        <v>50</v>
      </c>
      <c r="E4" s="12">
        <f>D4+20</f>
        <v>70</v>
      </c>
      <c r="F4" s="9">
        <f>G4</f>
        <v>0.7</v>
      </c>
      <c r="G4">
        <f>E4/100</f>
        <v>0.7</v>
      </c>
    </row>
    <row r="5" spans="3:14" x14ac:dyDescent="0.25">
      <c r="C5" s="8">
        <v>44317</v>
      </c>
      <c r="D5" s="12">
        <v>45</v>
      </c>
      <c r="E5" s="12">
        <f t="shared" ref="E5:E27" si="0">D5+20</f>
        <v>65</v>
      </c>
      <c r="F5" s="9">
        <f t="shared" ref="F5:F27" si="1">G5</f>
        <v>0.65</v>
      </c>
      <c r="G5">
        <f t="shared" ref="G5:G27" si="2">E5/100</f>
        <v>0.65</v>
      </c>
    </row>
    <row r="6" spans="3:14" x14ac:dyDescent="0.25">
      <c r="C6" s="8">
        <v>44348</v>
      </c>
      <c r="D6" s="12">
        <v>55</v>
      </c>
      <c r="E6" s="12">
        <f t="shared" si="0"/>
        <v>75</v>
      </c>
      <c r="F6" s="9">
        <f t="shared" si="1"/>
        <v>0.75</v>
      </c>
      <c r="G6">
        <f t="shared" si="2"/>
        <v>0.75</v>
      </c>
    </row>
    <row r="7" spans="3:14" x14ac:dyDescent="0.25">
      <c r="C7" s="8">
        <v>44378</v>
      </c>
      <c r="D7" s="12">
        <v>80</v>
      </c>
      <c r="E7" s="12">
        <f t="shared" si="0"/>
        <v>100</v>
      </c>
      <c r="F7" s="9">
        <f t="shared" si="1"/>
        <v>1</v>
      </c>
      <c r="G7">
        <f t="shared" si="2"/>
        <v>1</v>
      </c>
    </row>
    <row r="8" spans="3:14" x14ac:dyDescent="0.25">
      <c r="C8" s="8">
        <v>44409</v>
      </c>
      <c r="D8" s="12">
        <v>60</v>
      </c>
      <c r="E8" s="12">
        <f t="shared" si="0"/>
        <v>80</v>
      </c>
      <c r="F8" s="9">
        <f t="shared" si="1"/>
        <v>0.8</v>
      </c>
      <c r="G8">
        <f t="shared" si="2"/>
        <v>0.8</v>
      </c>
    </row>
    <row r="9" spans="3:14" x14ac:dyDescent="0.25">
      <c r="C9" s="8">
        <v>44440</v>
      </c>
      <c r="D9" s="12">
        <v>50</v>
      </c>
      <c r="E9" s="12">
        <f t="shared" si="0"/>
        <v>70</v>
      </c>
      <c r="F9" s="9">
        <f t="shared" si="1"/>
        <v>0.7</v>
      </c>
      <c r="G9">
        <f t="shared" si="2"/>
        <v>0.7</v>
      </c>
    </row>
    <row r="10" spans="3:14" x14ac:dyDescent="0.25">
      <c r="C10" s="8">
        <v>44470</v>
      </c>
      <c r="D10" s="12">
        <v>44</v>
      </c>
      <c r="E10" s="12">
        <f t="shared" si="0"/>
        <v>64</v>
      </c>
      <c r="F10" s="9">
        <f t="shared" si="1"/>
        <v>0.64</v>
      </c>
      <c r="G10">
        <f t="shared" si="2"/>
        <v>0.64</v>
      </c>
    </row>
    <row r="11" spans="3:14" x14ac:dyDescent="0.25">
      <c r="C11" s="8">
        <v>44501</v>
      </c>
      <c r="D11" s="12">
        <v>90</v>
      </c>
      <c r="E11" s="12">
        <f t="shared" si="0"/>
        <v>110</v>
      </c>
      <c r="F11" s="9">
        <f t="shared" si="1"/>
        <v>1.1000000000000001</v>
      </c>
      <c r="G11">
        <f t="shared" si="2"/>
        <v>1.1000000000000001</v>
      </c>
    </row>
    <row r="12" spans="3:14" x14ac:dyDescent="0.25">
      <c r="C12" s="8">
        <v>44531</v>
      </c>
      <c r="D12" s="12">
        <v>70</v>
      </c>
      <c r="E12" s="12">
        <f t="shared" si="0"/>
        <v>90</v>
      </c>
      <c r="F12" s="9">
        <f t="shared" si="1"/>
        <v>0.9</v>
      </c>
      <c r="G12">
        <f t="shared" si="2"/>
        <v>0.9</v>
      </c>
      <c r="K12" s="14"/>
      <c r="L12" s="14"/>
      <c r="M12" s="2"/>
      <c r="N12" s="2"/>
    </row>
    <row r="13" spans="3:14" x14ac:dyDescent="0.25">
      <c r="C13" s="8">
        <v>44562</v>
      </c>
      <c r="D13" s="12">
        <v>39</v>
      </c>
      <c r="E13" s="12">
        <f t="shared" si="0"/>
        <v>59</v>
      </c>
      <c r="F13" s="9">
        <f t="shared" si="1"/>
        <v>0.59</v>
      </c>
      <c r="G13">
        <f t="shared" si="2"/>
        <v>0.59</v>
      </c>
      <c r="J13" s="3"/>
    </row>
    <row r="14" spans="3:14" x14ac:dyDescent="0.25">
      <c r="C14" s="8">
        <v>44593</v>
      </c>
      <c r="D14" s="12">
        <v>55</v>
      </c>
      <c r="E14" s="12">
        <f t="shared" si="0"/>
        <v>75</v>
      </c>
      <c r="F14" s="9">
        <f t="shared" si="1"/>
        <v>0.75</v>
      </c>
      <c r="G14">
        <f t="shared" si="2"/>
        <v>0.75</v>
      </c>
      <c r="J14" s="3"/>
    </row>
    <row r="15" spans="3:14" x14ac:dyDescent="0.25">
      <c r="C15" s="8">
        <v>44621</v>
      </c>
      <c r="D15" s="12">
        <v>70</v>
      </c>
      <c r="E15" s="12">
        <f t="shared" si="0"/>
        <v>90</v>
      </c>
      <c r="F15" s="9">
        <f t="shared" si="1"/>
        <v>0.9</v>
      </c>
      <c r="G15">
        <f t="shared" si="2"/>
        <v>0.9</v>
      </c>
    </row>
    <row r="16" spans="3:14" x14ac:dyDescent="0.25">
      <c r="C16" s="8">
        <v>44652</v>
      </c>
      <c r="D16" s="12">
        <v>13</v>
      </c>
      <c r="E16" s="12">
        <f t="shared" si="0"/>
        <v>33</v>
      </c>
      <c r="F16" s="9">
        <f t="shared" si="1"/>
        <v>0.33</v>
      </c>
      <c r="G16">
        <f t="shared" si="2"/>
        <v>0.33</v>
      </c>
    </row>
    <row r="17" spans="3:7" x14ac:dyDescent="0.25">
      <c r="C17" s="8">
        <v>44682</v>
      </c>
      <c r="D17" s="12">
        <v>14</v>
      </c>
      <c r="E17" s="12">
        <f t="shared" si="0"/>
        <v>34</v>
      </c>
      <c r="F17" s="9">
        <f t="shared" si="1"/>
        <v>0.34</v>
      </c>
      <c r="G17">
        <f t="shared" si="2"/>
        <v>0.34</v>
      </c>
    </row>
    <row r="18" spans="3:7" x14ac:dyDescent="0.25">
      <c r="C18" s="8">
        <v>44713</v>
      </c>
      <c r="D18" s="12">
        <v>64</v>
      </c>
      <c r="E18" s="12">
        <f t="shared" si="0"/>
        <v>84</v>
      </c>
      <c r="F18" s="9">
        <f t="shared" si="1"/>
        <v>0.84</v>
      </c>
      <c r="G18">
        <f t="shared" si="2"/>
        <v>0.84</v>
      </c>
    </row>
    <row r="19" spans="3:7" x14ac:dyDescent="0.25">
      <c r="C19" s="8">
        <v>44743</v>
      </c>
      <c r="D19" s="12">
        <v>16</v>
      </c>
      <c r="E19" s="12">
        <f t="shared" si="0"/>
        <v>36</v>
      </c>
      <c r="F19" s="9">
        <f t="shared" si="1"/>
        <v>0.36</v>
      </c>
      <c r="G19">
        <f t="shared" si="2"/>
        <v>0.36</v>
      </c>
    </row>
    <row r="20" spans="3:7" x14ac:dyDescent="0.25">
      <c r="C20" s="8">
        <v>44774</v>
      </c>
      <c r="D20" s="12">
        <v>17</v>
      </c>
      <c r="E20" s="12">
        <f t="shared" si="0"/>
        <v>37</v>
      </c>
      <c r="F20" s="9">
        <f t="shared" si="1"/>
        <v>0.37</v>
      </c>
      <c r="G20">
        <f t="shared" si="2"/>
        <v>0.37</v>
      </c>
    </row>
    <row r="21" spans="3:7" x14ac:dyDescent="0.25">
      <c r="C21" s="8">
        <v>44805</v>
      </c>
      <c r="D21" s="12">
        <v>21</v>
      </c>
      <c r="E21" s="12">
        <f t="shared" si="0"/>
        <v>41</v>
      </c>
      <c r="F21" s="9">
        <f t="shared" si="1"/>
        <v>0.41</v>
      </c>
      <c r="G21">
        <f t="shared" si="2"/>
        <v>0.41</v>
      </c>
    </row>
    <row r="22" spans="3:7" x14ac:dyDescent="0.25">
      <c r="C22" s="8">
        <v>44835</v>
      </c>
      <c r="D22" s="12">
        <v>19</v>
      </c>
      <c r="E22" s="12">
        <f t="shared" si="0"/>
        <v>39</v>
      </c>
      <c r="F22" s="9">
        <f t="shared" si="1"/>
        <v>0.39</v>
      </c>
      <c r="G22">
        <f t="shared" si="2"/>
        <v>0.39</v>
      </c>
    </row>
    <row r="23" spans="3:7" x14ac:dyDescent="0.25">
      <c r="C23" s="8">
        <v>44866</v>
      </c>
      <c r="D23" s="12">
        <v>55</v>
      </c>
      <c r="E23" s="12">
        <f t="shared" si="0"/>
        <v>75</v>
      </c>
      <c r="F23" s="9">
        <f t="shared" si="1"/>
        <v>0.75</v>
      </c>
      <c r="G23">
        <f t="shared" si="2"/>
        <v>0.75</v>
      </c>
    </row>
    <row r="24" spans="3:7" x14ac:dyDescent="0.25">
      <c r="C24" s="8">
        <v>44896</v>
      </c>
      <c r="D24" s="12">
        <v>21</v>
      </c>
      <c r="E24" s="12">
        <f t="shared" si="0"/>
        <v>41</v>
      </c>
      <c r="F24" s="9">
        <f t="shared" si="1"/>
        <v>0.41</v>
      </c>
      <c r="G24">
        <f t="shared" si="2"/>
        <v>0.41</v>
      </c>
    </row>
    <row r="25" spans="3:7" x14ac:dyDescent="0.25">
      <c r="C25" s="8">
        <v>44927</v>
      </c>
      <c r="D25" s="12">
        <v>86</v>
      </c>
      <c r="E25" s="12">
        <f t="shared" si="0"/>
        <v>106</v>
      </c>
      <c r="F25" s="9">
        <f t="shared" si="1"/>
        <v>1.06</v>
      </c>
      <c r="G25">
        <f t="shared" si="2"/>
        <v>1.06</v>
      </c>
    </row>
    <row r="26" spans="3:7" x14ac:dyDescent="0.25">
      <c r="C26" s="8">
        <v>44958</v>
      </c>
      <c r="D26" s="12">
        <v>23</v>
      </c>
      <c r="E26" s="12">
        <f t="shared" si="0"/>
        <v>43</v>
      </c>
      <c r="F26" s="9">
        <f t="shared" si="1"/>
        <v>0.43</v>
      </c>
      <c r="G26">
        <f t="shared" si="2"/>
        <v>0.43</v>
      </c>
    </row>
    <row r="27" spans="3:7" x14ac:dyDescent="0.25">
      <c r="C27" s="8">
        <v>44986</v>
      </c>
      <c r="D27" s="12">
        <v>88</v>
      </c>
      <c r="E27" s="12">
        <f t="shared" si="0"/>
        <v>108</v>
      </c>
      <c r="F27" s="9">
        <f t="shared" si="1"/>
        <v>1.08</v>
      </c>
      <c r="G27">
        <f t="shared" si="2"/>
        <v>1.08</v>
      </c>
    </row>
  </sheetData>
  <mergeCells count="1">
    <mergeCell ref="K12:L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AC8B-5B98-46BE-9DA4-99BBAC1F7B8F}">
  <dimension ref="A3:E17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3" width="18.140625" style="7" customWidth="1"/>
    <col min="4" max="4" width="18" style="7" bestFit="1" customWidth="1"/>
    <col min="5" max="5" width="24.42578125" style="7" bestFit="1" customWidth="1"/>
    <col min="6" max="6" width="18" bestFit="1" customWidth="1"/>
    <col min="7" max="7" width="16.5703125" bestFit="1" customWidth="1"/>
    <col min="8" max="8" width="23" bestFit="1" customWidth="1"/>
    <col min="9" max="9" width="18" bestFit="1" customWidth="1"/>
    <col min="10" max="10" width="23.42578125" bestFit="1" customWidth="1"/>
    <col min="11" max="11" width="16.5703125" bestFit="1" customWidth="1"/>
    <col min="12" max="12" width="23" bestFit="1" customWidth="1"/>
  </cols>
  <sheetData>
    <row r="3" spans="1:5" x14ac:dyDescent="0.25">
      <c r="A3" s="4" t="s">
        <v>4</v>
      </c>
      <c r="B3" t="s">
        <v>9</v>
      </c>
      <c r="C3" t="s">
        <v>10</v>
      </c>
      <c r="D3" s="6" t="s">
        <v>11</v>
      </c>
    </row>
    <row r="4" spans="1:5" x14ac:dyDescent="0.25">
      <c r="A4" s="5" t="s">
        <v>6</v>
      </c>
      <c r="B4">
        <v>544</v>
      </c>
      <c r="C4">
        <v>724</v>
      </c>
      <c r="D4" s="1">
        <f>C4/1000*1</f>
        <v>0.72399999999999998</v>
      </c>
    </row>
    <row r="5" spans="1:5" x14ac:dyDescent="0.25">
      <c r="A5" s="5" t="s">
        <v>7</v>
      </c>
      <c r="B5">
        <v>404</v>
      </c>
      <c r="C5">
        <v>644</v>
      </c>
      <c r="D5" s="1">
        <f>C5/1000*1</f>
        <v>0.64400000000000002</v>
      </c>
    </row>
    <row r="6" spans="1:5" x14ac:dyDescent="0.25">
      <c r="A6" s="5" t="s">
        <v>8</v>
      </c>
      <c r="B6">
        <v>197</v>
      </c>
      <c r="C6">
        <v>257</v>
      </c>
      <c r="D6" s="1">
        <f>C6/1000*1</f>
        <v>0.25700000000000001</v>
      </c>
    </row>
    <row r="7" spans="1:5" x14ac:dyDescent="0.25">
      <c r="A7" s="5" t="s">
        <v>5</v>
      </c>
      <c r="B7">
        <v>1145</v>
      </c>
      <c r="C7">
        <v>1625</v>
      </c>
      <c r="D7" s="13">
        <f>SUM(D4:D6)</f>
        <v>1.625</v>
      </c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4261-6A4D-4DE7-BD3D-558360A72D68}">
  <dimension ref="A1"/>
  <sheetViews>
    <sheetView showGridLines="0" tabSelected="1" topLeftCell="A7" zoomScale="115" zoomScaleNormal="115" workbookViewId="0">
      <selection activeCell="I4" sqref="I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</vt:lpstr>
      <vt:lpstr>DINAM1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Andrade</dc:creator>
  <cp:lastModifiedBy>Vitor Andrade</cp:lastModifiedBy>
  <dcterms:created xsi:type="dcterms:W3CDTF">2023-07-05T20:13:14Z</dcterms:created>
  <dcterms:modified xsi:type="dcterms:W3CDTF">2023-07-12T18:49:59Z</dcterms:modified>
</cp:coreProperties>
</file>