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enkat.v.lv\Downloads\"/>
    </mc:Choice>
  </mc:AlternateContent>
  <xr:revisionPtr revIDLastSave="0" documentId="13_ncr:1_{39C22A31-3817-4101-8069-2F1FC1D97D92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Question 5" sheetId="7" r:id="rId1"/>
    <sheet name="Quesiton 6" sheetId="8" r:id="rId2"/>
    <sheet name="Sheet9" sheetId="10" r:id="rId3"/>
    <sheet name="Sheet11" sheetId="12" r:id="rId4"/>
    <sheet name="Data" sheetId="1" r:id="rId5"/>
    <sheet name="Quesiton 9" sheetId="11" r:id="rId6"/>
    <sheet name="Question 4" sheetId="4" r:id="rId7"/>
    <sheet name="Question 1" sheetId="2" r:id="rId8"/>
    <sheet name="Question 3" sheetId="5" r:id="rId9"/>
  </sheets>
  <calcPr calcId="191029"/>
  <pivotCaches>
    <pivotCache cacheId="1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B4" i="8"/>
  <c r="B3" i="5"/>
  <c r="B4" i="5"/>
  <c r="B5" i="5"/>
  <c r="B6" i="5"/>
  <c r="B7" i="5"/>
  <c r="B8" i="5"/>
  <c r="B2" i="5"/>
  <c r="B9" i="5" s="1"/>
  <c r="B3" i="4"/>
  <c r="B4" i="4"/>
  <c r="B2" i="4"/>
  <c r="O17" i="2"/>
  <c r="Q15" i="2"/>
  <c r="P15" i="2"/>
  <c r="P14" i="2"/>
  <c r="J3" i="2"/>
  <c r="J4" i="2"/>
  <c r="J5" i="2"/>
  <c r="J6" i="2"/>
  <c r="J7" i="2"/>
  <c r="J8" i="2"/>
  <c r="J9" i="2"/>
  <c r="J2" i="2"/>
  <c r="F3" i="2"/>
  <c r="F4" i="2"/>
  <c r="F5" i="2"/>
  <c r="F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B5" i="4" l="1"/>
  <c r="F6" i="2"/>
  <c r="J10" i="2"/>
</calcChain>
</file>

<file path=xl/sharedStrings.xml><?xml version="1.0" encoding="utf-8"?>
<sst xmlns="http://schemas.openxmlformats.org/spreadsheetml/2006/main" count="10038" uniqueCount="2006">
  <si>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</si>
  <si>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</si>
  <si>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</si>
  <si>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</si>
  <si>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</si>
  <si>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</si>
  <si>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</si>
  <si>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</si>
  <si>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</si>
  <si>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</si>
  <si>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</si>
  <si>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</si>
  <si>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</si>
  <si>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</si>
  <si>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</si>
  <si>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</si>
  <si>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</si>
  <si>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</si>
  <si>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</si>
  <si>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</si>
  <si>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</si>
  <si>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</si>
  <si>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</si>
  <si>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</si>
  <si>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</si>
  <si>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</si>
  <si>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</si>
  <si>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</si>
  <si>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</si>
  <si>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</si>
  <si>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</si>
  <si>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</si>
  <si>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</si>
  <si>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</si>
  <si>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</si>
  <si>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</si>
  <si>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</si>
  <si>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</si>
  <si>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</si>
  <si>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</si>
  <si>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</si>
  <si>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</si>
  <si>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</si>
  <si>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</si>
  <si>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</si>
  <si>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</si>
  <si>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</si>
  <si>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</si>
  <si>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</si>
  <si>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</si>
  <si>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</si>
  <si>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</si>
  <si>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</si>
  <si>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</si>
  <si>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</si>
  <si>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</si>
  <si>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</si>
  <si>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</si>
  <si>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</si>
  <si>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</si>
  <si>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</si>
  <si>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</si>
  <si>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</si>
  <si>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</si>
  <si>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</si>
  <si>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</si>
  <si>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</si>
  <si>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</si>
  <si>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</si>
  <si>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</si>
  <si>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</si>
  <si>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</si>
  <si>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</si>
  <si>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</si>
  <si>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</si>
  <si>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</si>
  <si>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</si>
  <si>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</si>
  <si>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</si>
  <si>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</si>
  <si>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</si>
  <si>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</si>
  <si>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</si>
  <si>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</si>
  <si>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</si>
  <si>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</si>
  <si>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</si>
  <si>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</si>
  <si>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</si>
  <si>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</si>
  <si>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</si>
  <si>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</si>
  <si>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</si>
  <si>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</si>
  <si>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</si>
  <si>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</si>
  <si>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</si>
  <si>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</si>
  <si>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</si>
  <si>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</si>
  <si>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</si>
  <si>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</si>
  <si>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</si>
  <si>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</si>
  <si>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</si>
  <si>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</si>
  <si>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</si>
  <si>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</si>
  <si>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</si>
  <si>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</si>
  <si>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</si>
  <si>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</si>
  <si>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</si>
  <si>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</si>
  <si>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</si>
  <si>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</si>
  <si>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</si>
  <si>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</si>
  <si>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</si>
  <si>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</si>
  <si>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</si>
  <si>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</si>
  <si>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</si>
  <si>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</si>
  <si>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</si>
  <si>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</si>
  <si>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</si>
  <si>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</si>
  <si>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</si>
  <si>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</si>
  <si>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</si>
  <si>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</si>
  <si>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</si>
  <si>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</si>
  <si>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</si>
  <si>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</si>
  <si>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</si>
  <si>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</si>
  <si>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</si>
  <si>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</si>
  <si>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</si>
  <si>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</si>
  <si>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</si>
  <si>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</si>
  <si>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</si>
  <si>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</si>
  <si>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</si>
  <si>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</si>
  <si>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</si>
  <si>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</si>
  <si>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</si>
  <si>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</si>
  <si>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</si>
  <si>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</si>
  <si>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</si>
  <si>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</si>
  <si>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</si>
  <si>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</si>
  <si>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</si>
  <si>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</si>
  <si>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</si>
  <si>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</si>
  <si>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</si>
  <si>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</si>
  <si>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</si>
  <si>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</si>
  <si>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</si>
  <si>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</si>
  <si>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</si>
  <si>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</si>
  <si>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</si>
  <si>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</si>
  <si>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</si>
  <si>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</si>
  <si>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</si>
  <si>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</si>
  <si>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</si>
  <si>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</si>
  <si>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</si>
  <si>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</si>
  <si>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</si>
  <si>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</si>
  <si>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</si>
  <si>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</si>
  <si>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</si>
  <si>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</si>
  <si>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</si>
  <si>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</si>
  <si>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</si>
  <si>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</si>
  <si>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</si>
  <si>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</si>
  <si>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</si>
  <si>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</si>
  <si>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</si>
  <si>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</si>
  <si>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</si>
  <si>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</si>
  <si>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</si>
  <si>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</si>
  <si>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</si>
  <si>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</si>
  <si>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</si>
  <si>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</si>
  <si>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</si>
  <si>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</si>
  <si>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</si>
  <si>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</si>
  <si>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</si>
  <si>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</si>
  <si>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</si>
  <si>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</si>
  <si>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</si>
  <si>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</si>
  <si>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</si>
  <si>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</si>
  <si>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</si>
  <si>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</si>
  <si>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</si>
  <si>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</si>
  <si>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</si>
  <si>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</si>
  <si>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</si>
  <si>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</si>
  <si>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</si>
  <si>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</si>
  <si>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</si>
  <si>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</si>
  <si>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</si>
  <si>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</si>
  <si>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</si>
  <si>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</si>
  <si>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</si>
  <si>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</si>
  <si>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</si>
  <si>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</si>
  <si>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</si>
  <si>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</si>
  <si>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</si>
  <si>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</si>
  <si>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</si>
  <si>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</si>
  <si>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</si>
  <si>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</si>
  <si>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</si>
  <si>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</si>
  <si>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</si>
  <si>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</si>
  <si>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</si>
  <si>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</si>
  <si>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</si>
  <si>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</si>
  <si>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</si>
  <si>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</si>
  <si>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</si>
  <si>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</si>
  <si>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</si>
  <si>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</si>
  <si>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</si>
  <si>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</si>
  <si>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</si>
  <si>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</si>
  <si>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</si>
  <si>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</si>
  <si>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</si>
  <si>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</si>
  <si>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</si>
  <si>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</si>
  <si>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</si>
  <si>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</si>
  <si>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</si>
  <si>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</si>
  <si>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</si>
  <si>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</si>
  <si>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</si>
  <si>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</si>
  <si>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</si>
  <si>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</si>
  <si>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</si>
  <si>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</si>
  <si>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</si>
  <si>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</si>
  <si>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</si>
  <si>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</si>
  <si>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</si>
  <si>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</si>
  <si>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</si>
  <si>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</si>
  <si>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</si>
  <si>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</si>
  <si>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</si>
  <si>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</si>
  <si>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</si>
  <si>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</si>
  <si>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</si>
  <si>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</si>
  <si>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</si>
  <si>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</si>
  <si>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</si>
  <si>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</si>
  <si>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</si>
  <si>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</si>
  <si>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</si>
  <si>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</si>
  <si>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</si>
  <si>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</si>
  <si>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</si>
  <si>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</si>
  <si>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</si>
  <si>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</si>
  <si>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</si>
  <si>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</si>
  <si>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</si>
  <si>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</si>
  <si>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</si>
  <si>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</si>
  <si>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</si>
  <si>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</si>
  <si>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</si>
  <si>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</si>
  <si>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</si>
  <si>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</si>
  <si>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</si>
  <si>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</si>
  <si>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</si>
  <si>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</si>
  <si>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</si>
  <si>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</si>
  <si>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</si>
  <si>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</si>
  <si>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</si>
  <si>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</si>
  <si>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</si>
  <si>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</si>
  <si>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</si>
  <si>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</si>
  <si>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</si>
  <si>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</si>
  <si>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</si>
  <si>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</si>
  <si>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</si>
  <si>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</si>
  <si>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</si>
  <si>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</si>
  <si>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</si>
  <si>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</si>
  <si>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</si>
  <si>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</si>
  <si>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</si>
  <si>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</si>
  <si>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</si>
  <si>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</si>
  <si>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</si>
  <si>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</si>
  <si>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</si>
  <si>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</si>
  <si>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</si>
  <si>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</si>
  <si>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</si>
  <si>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</si>
  <si>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</si>
  <si>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</si>
  <si>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</si>
  <si>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</si>
  <si>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</si>
  <si>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</si>
  <si>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</si>
  <si>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</si>
  <si>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</si>
  <si>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</si>
  <si>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</si>
  <si>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</si>
  <si>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</si>
  <si>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</si>
  <si>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</si>
  <si>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</si>
  <si>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</si>
  <si>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</si>
  <si>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</si>
  <si>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</si>
  <si>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</si>
  <si>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</si>
  <si>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</si>
  <si>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</si>
  <si>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</si>
  <si>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</si>
  <si>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</si>
  <si>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</si>
  <si>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</si>
  <si>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</si>
  <si>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</si>
  <si>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</si>
  <si>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</si>
  <si>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</si>
  <si>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</si>
  <si>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</si>
  <si>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</si>
  <si>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</si>
  <si>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</si>
  <si>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</si>
  <si>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</si>
  <si>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</si>
  <si>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</si>
  <si>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</si>
  <si>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</si>
  <si>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</si>
  <si>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</si>
  <si>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</si>
  <si>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</si>
  <si>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</si>
  <si>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</si>
  <si>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</si>
  <si>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</si>
  <si>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</si>
  <si>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</si>
  <si>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</si>
  <si>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</si>
  <si>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</si>
  <si>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</si>
  <si>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</si>
  <si>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</si>
  <si>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</si>
  <si>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</si>
  <si>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</si>
  <si>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</si>
  <si>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</si>
  <si>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</si>
  <si>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</si>
  <si>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</si>
  <si>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</si>
  <si>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</si>
  <si>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</si>
  <si>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</si>
  <si>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</si>
  <si>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</si>
  <si>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</si>
  <si>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</si>
  <si>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</si>
  <si>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</si>
  <si>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</si>
  <si>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</si>
  <si>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</si>
  <si>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</si>
  <si>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</si>
  <si>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</si>
  <si>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</si>
  <si>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</si>
  <si>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</si>
  <si>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</si>
  <si>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</si>
  <si>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</si>
  <si>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</si>
  <si>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</si>
  <si>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</si>
  <si>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</si>
  <si>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</si>
  <si>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</si>
  <si>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</si>
  <si>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</si>
  <si>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</si>
  <si>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</si>
  <si>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</si>
  <si>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</si>
  <si>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</si>
  <si>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</si>
  <si>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</si>
  <si>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</si>
  <si>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</si>
  <si>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</si>
  <si>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</si>
  <si>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</si>
  <si>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</si>
  <si>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</si>
  <si>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</si>
  <si>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</si>
  <si>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</si>
  <si>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</si>
  <si>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</si>
  <si>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</si>
  <si>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</si>
  <si>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</si>
  <si>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</si>
  <si>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</si>
  <si>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</si>
  <si>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</si>
  <si>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</si>
  <si>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</si>
  <si>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</si>
  <si>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</si>
  <si>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</si>
  <si>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</si>
  <si>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</si>
  <si>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</si>
  <si>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</si>
  <si>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</si>
  <si>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</si>
  <si>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</si>
  <si>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</si>
  <si>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</si>
  <si>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</si>
  <si>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</si>
  <si>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</si>
  <si>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</si>
  <si>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</si>
  <si>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</si>
  <si>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</si>
  <si>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</si>
  <si>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</si>
  <si>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</si>
  <si>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</si>
  <si>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</si>
  <si>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</si>
  <si>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</si>
  <si>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</si>
  <si>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</si>
  <si>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</si>
  <si>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</si>
  <si>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</si>
  <si>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</si>
  <si>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</si>
  <si>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</si>
  <si>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</si>
  <si>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</si>
  <si>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</si>
  <si>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</si>
  <si>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</si>
  <si>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</si>
  <si>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</si>
  <si>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</si>
  <si>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</si>
  <si>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</si>
  <si>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</si>
  <si>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</si>
  <si>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</si>
  <si>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</si>
  <si>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</si>
  <si>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</si>
  <si>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</si>
  <si>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</si>
  <si>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</si>
  <si>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</si>
  <si>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</si>
  <si>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</si>
  <si>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</si>
  <si>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</si>
  <si>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</si>
  <si>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</si>
  <si>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</si>
  <si>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</si>
  <si>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</si>
  <si>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</si>
  <si>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</si>
  <si>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</si>
  <si>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</si>
  <si>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</si>
  <si>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</si>
  <si>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</si>
  <si>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</si>
  <si>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</si>
  <si>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</si>
  <si>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</si>
  <si>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</si>
  <si>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</si>
  <si>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</si>
  <si>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</si>
  <si>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</si>
  <si>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</si>
  <si>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</si>
  <si>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</si>
  <si>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</si>
  <si>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</si>
  <si>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</si>
  <si>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</si>
  <si>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</si>
  <si>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</si>
  <si>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</si>
  <si>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</si>
  <si>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</si>
  <si>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</si>
  <si>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</si>
  <si>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</si>
  <si>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</si>
  <si>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</si>
  <si>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</si>
  <si>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</si>
  <si>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</si>
  <si>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</si>
  <si>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</si>
  <si>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</si>
  <si>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</si>
  <si>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</si>
  <si>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</si>
  <si>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</si>
  <si>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</si>
  <si>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</si>
  <si>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</si>
  <si>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</si>
  <si>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</si>
  <si>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</si>
  <si>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</si>
  <si>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</si>
  <si>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</si>
  <si>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</si>
  <si>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</si>
  <si>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</si>
  <si>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</si>
  <si>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</si>
  <si>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</si>
  <si>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</si>
  <si>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</si>
  <si>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</si>
  <si>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</si>
  <si>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</si>
  <si>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</si>
  <si>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</si>
  <si>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</si>
  <si>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</si>
  <si>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</si>
  <si>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</si>
  <si>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</si>
  <si>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</si>
  <si>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</si>
  <si>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</si>
  <si>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</si>
  <si>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</si>
  <si>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</si>
  <si>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</si>
  <si>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</si>
  <si>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</si>
  <si>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</si>
  <si>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</si>
  <si>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</si>
  <si>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</si>
  <si>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</si>
  <si>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</si>
  <si>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</si>
  <si>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</si>
  <si>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</si>
  <si>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</si>
  <si>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</si>
  <si>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</si>
  <si>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</si>
  <si>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</si>
  <si>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</si>
  <si>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</si>
  <si>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</si>
  <si>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</si>
  <si>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</si>
  <si>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</si>
  <si>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</si>
  <si>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</si>
  <si>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</si>
  <si>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</si>
  <si>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</si>
  <si>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</si>
  <si>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</si>
  <si>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</si>
  <si>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</si>
  <si>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</si>
  <si>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</si>
  <si>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</si>
  <si>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</si>
  <si>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</si>
  <si>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</si>
  <si>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</si>
  <si>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</si>
  <si>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</si>
  <si>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</si>
  <si>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</si>
  <si>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</si>
  <si>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</si>
  <si>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</si>
  <si>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</si>
  <si>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</si>
  <si>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</si>
  <si>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</si>
  <si>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</si>
  <si>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</si>
  <si>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</si>
  <si>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</si>
  <si>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</si>
  <si>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</si>
  <si>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</si>
  <si>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</si>
  <si>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</si>
  <si>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</si>
  <si>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</si>
  <si>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</si>
  <si>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</si>
  <si>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</si>
  <si>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</si>
  <si>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</si>
  <si>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</si>
  <si>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</si>
  <si>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</si>
  <si>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</si>
  <si>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</si>
  <si>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</si>
  <si>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</si>
  <si>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</si>
  <si>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</si>
  <si>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</si>
  <si>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</si>
  <si>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</si>
  <si>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</si>
  <si>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</si>
  <si>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</si>
  <si>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</si>
  <si>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</si>
  <si>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</si>
  <si>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</si>
  <si>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</si>
  <si>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</si>
  <si>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</si>
  <si>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</si>
  <si>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</si>
  <si>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</si>
  <si>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</si>
  <si>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</si>
  <si>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</si>
  <si>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</si>
  <si>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</si>
  <si>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</si>
  <si>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</si>
  <si>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</si>
  <si>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</si>
  <si>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</si>
  <si>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</si>
  <si>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</si>
  <si>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</si>
  <si>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</si>
  <si>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</si>
  <si>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</si>
  <si>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</si>
  <si>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</si>
  <si>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</si>
  <si>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</si>
  <si>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</si>
  <si>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</si>
  <si>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</si>
  <si>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</si>
  <si>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</si>
  <si>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</si>
  <si>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</si>
  <si>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</si>
  <si>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</si>
  <si>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</si>
  <si>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</si>
  <si>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</si>
  <si>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</si>
  <si>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</si>
  <si>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</si>
  <si>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</si>
  <si>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</si>
  <si>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</si>
  <si>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</si>
  <si>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</si>
  <si>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</si>
  <si>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</si>
  <si>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</si>
  <si>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</si>
  <si>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</si>
  <si>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</si>
  <si>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</si>
  <si>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</si>
  <si>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</si>
  <si>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</si>
  <si>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</si>
  <si>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</si>
  <si>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</si>
  <si>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</si>
  <si>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</si>
  <si>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</si>
  <si>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</si>
  <si>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</si>
  <si>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</si>
  <si>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</si>
  <si>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</si>
  <si>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</si>
  <si>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</si>
  <si>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</si>
  <si>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</si>
  <si>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</si>
  <si>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</si>
  <si>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</si>
  <si>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</si>
  <si>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</si>
  <si>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</si>
  <si>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</si>
  <si>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</si>
  <si>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</si>
  <si>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</si>
  <si>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</si>
  <si>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</si>
  <si>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</si>
  <si>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</si>
  <si>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</si>
  <si>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</si>
  <si>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</si>
  <si>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</si>
  <si>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</si>
  <si>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</si>
  <si>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</si>
  <si>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</si>
  <si>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</si>
  <si>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</si>
  <si>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</si>
  <si>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</si>
  <si>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</si>
  <si>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</si>
  <si>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</si>
  <si>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</si>
  <si>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</si>
  <si>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</si>
  <si>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</si>
  <si>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</si>
  <si>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</si>
  <si>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</si>
  <si>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</si>
  <si>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</si>
  <si>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</si>
  <si>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</si>
  <si>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</si>
  <si>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</si>
  <si>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</si>
  <si>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</si>
  <si>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</si>
  <si>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</si>
  <si>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</si>
  <si>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</si>
  <si>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</si>
  <si>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</si>
  <si>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</si>
  <si>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</si>
  <si>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</si>
  <si>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</si>
  <si>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</si>
  <si>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</si>
  <si>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</si>
  <si>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</si>
  <si>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</si>
  <si>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</si>
  <si>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</si>
  <si>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</si>
  <si>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</si>
  <si>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</si>
  <si>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</si>
  <si>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</si>
  <si>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</si>
  <si>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</si>
  <si>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</si>
  <si>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</si>
  <si>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</si>
  <si>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</si>
  <si>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</si>
  <si>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</si>
  <si>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</si>
  <si>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</si>
  <si>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</si>
  <si>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</si>
  <si>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</si>
  <si>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</si>
  <si>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</si>
  <si>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</si>
  <si>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</si>
  <si>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</si>
  <si>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</si>
  <si>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</si>
  <si>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</si>
  <si>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</si>
  <si>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</si>
  <si>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</si>
  <si>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</si>
  <si>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</si>
  <si>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</si>
  <si>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</si>
  <si>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</si>
  <si>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</si>
  <si>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</si>
  <si>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</si>
  <si>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</si>
  <si>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</si>
  <si>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</si>
  <si>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</si>
  <si>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</si>
  <si>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</si>
  <si>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</si>
  <si>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</si>
  <si>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</si>
  <si>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</si>
  <si>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</si>
  <si>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</si>
  <si>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</si>
  <si>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</si>
  <si>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</si>
  <si>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</si>
  <si>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</si>
  <si>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</si>
  <si>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</si>
  <si>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</si>
  <si>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</si>
  <si>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</si>
  <si>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</si>
  <si>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</si>
  <si>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</si>
  <si>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</si>
  <si>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</si>
  <si>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</si>
  <si>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</si>
  <si>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</si>
  <si>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</si>
  <si>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</si>
  <si>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</si>
  <si>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</si>
  <si>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</si>
  <si>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</si>
  <si>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</si>
  <si>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</si>
  <si>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</si>
  <si>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</si>
  <si>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</si>
  <si>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</si>
  <si>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</si>
  <si>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</si>
  <si>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</si>
  <si>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</si>
  <si>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</si>
  <si>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</si>
  <si>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</si>
  <si>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</si>
  <si>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</si>
  <si>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</si>
  <si>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</si>
  <si>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</si>
  <si>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</si>
  <si>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</si>
  <si>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</si>
  <si>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</si>
  <si>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</si>
  <si>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</si>
  <si>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</si>
  <si>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</si>
  <si>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</si>
  <si>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</si>
  <si>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</si>
  <si>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</si>
  <si>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</si>
  <si>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</si>
  <si>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</si>
  <si>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</si>
  <si>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</si>
  <si>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</si>
  <si>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</si>
  <si>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</si>
  <si>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</si>
  <si>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</si>
  <si>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</si>
  <si>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</si>
  <si>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</si>
  <si>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</si>
  <si>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</si>
  <si>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</si>
  <si>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</si>
  <si>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</si>
  <si>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</si>
  <si>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</si>
  <si>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</si>
  <si>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</si>
  <si>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</si>
  <si>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</si>
  <si>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</si>
  <si>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</si>
  <si>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</si>
  <si>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</si>
  <si>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</si>
  <si>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</si>
  <si>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</si>
  <si>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</si>
  <si>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</si>
  <si>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</si>
  <si>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</si>
  <si>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</si>
  <si>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</si>
  <si>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</si>
  <si>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</si>
  <si>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</si>
  <si>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</si>
  <si>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</si>
  <si>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</si>
  <si>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</si>
  <si>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</si>
  <si>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</si>
  <si>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</si>
  <si>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</si>
  <si>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</si>
  <si>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</si>
  <si>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</si>
  <si>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</si>
  <si>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</si>
  <si>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</si>
  <si>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</si>
  <si>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</si>
  <si>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</si>
  <si>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</si>
  <si>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</si>
  <si>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</si>
  <si>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</si>
  <si>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</si>
  <si>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</si>
  <si>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</si>
  <si>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</si>
  <si>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</si>
  <si>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</si>
  <si>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</si>
  <si>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</si>
  <si>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</si>
  <si>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</si>
  <si>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</si>
  <si>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</si>
  <si>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</si>
  <si>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</si>
  <si>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</si>
  <si>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</si>
  <si>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</si>
  <si>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</si>
  <si>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</si>
  <si>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</si>
  <si>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</si>
  <si>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</si>
  <si>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</si>
  <si>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</si>
  <si>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</si>
  <si>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</si>
  <si>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</si>
  <si>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</si>
  <si>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</si>
  <si>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</si>
  <si>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</si>
  <si>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</si>
  <si>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</si>
  <si>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</si>
  <si>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</si>
  <si>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</si>
  <si>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</si>
  <si>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</si>
  <si>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</si>
  <si>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</si>
  <si>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</si>
  <si>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</si>
  <si>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</si>
  <si>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</si>
  <si>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</si>
  <si>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</si>
  <si>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</si>
  <si>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</si>
  <si>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</si>
  <si>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</si>
  <si>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</si>
  <si>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</si>
  <si>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</si>
  <si>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</si>
  <si>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</si>
  <si>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</si>
  <si>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</si>
  <si>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</si>
  <si>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</si>
  <si>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</si>
  <si>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</si>
  <si>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</si>
  <si>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</si>
  <si>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</si>
  <si>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</si>
  <si>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</si>
  <si>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</si>
  <si>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</si>
  <si>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</si>
  <si>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</si>
  <si>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</si>
  <si>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</si>
  <si>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</si>
  <si>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</si>
  <si>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</si>
  <si>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</si>
  <si>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</si>
  <si>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</si>
  <si>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</si>
  <si>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</si>
  <si>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</si>
  <si>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</si>
  <si>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</si>
  <si>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</si>
  <si>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</si>
  <si>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</si>
  <si>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</si>
  <si>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</si>
  <si>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</si>
  <si>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</si>
  <si>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</si>
  <si>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</si>
  <si>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</si>
  <si>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</si>
  <si>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</si>
  <si>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</si>
  <si>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</si>
  <si>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</si>
  <si>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</si>
  <si>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</si>
  <si>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</si>
  <si>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</si>
  <si>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</si>
  <si>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</si>
  <si>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</si>
  <si>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</si>
  <si>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</si>
  <si>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</si>
  <si>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</si>
  <si>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</si>
  <si>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</si>
  <si>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</si>
  <si>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</si>
  <si>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</si>
  <si>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</si>
  <si>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</si>
  <si>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</si>
  <si>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</si>
  <si>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</si>
  <si>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</si>
  <si>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</si>
  <si>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</si>
  <si>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</si>
  <si>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</si>
  <si>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</si>
  <si>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</si>
  <si>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</si>
  <si>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</si>
  <si>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</si>
  <si>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</si>
  <si>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</si>
  <si>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</si>
  <si>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</si>
  <si>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</si>
  <si>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</si>
  <si>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</si>
  <si>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</si>
  <si>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</si>
  <si>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</si>
  <si>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</si>
  <si>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</si>
  <si>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</si>
  <si>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</si>
  <si>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</si>
  <si>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</si>
  <si>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</si>
  <si>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</si>
  <si>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</si>
  <si>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</si>
  <si>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</si>
  <si>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</si>
  <si>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</si>
  <si>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</si>
  <si>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</si>
  <si>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</si>
  <si>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</si>
  <si>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</si>
  <si>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</si>
  <si>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</si>
  <si>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</si>
  <si>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</si>
  <si>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</si>
  <si>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</si>
  <si>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</si>
  <si>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</si>
  <si>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</si>
  <si>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</si>
  <si>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</si>
  <si>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</si>
  <si>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</si>
  <si>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</si>
  <si>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</si>
  <si>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</si>
  <si>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</si>
  <si>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</si>
  <si>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</si>
  <si>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</si>
  <si>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</si>
  <si>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</si>
  <si>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</si>
  <si>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</si>
  <si>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</si>
  <si>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</si>
  <si>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</si>
  <si>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</si>
  <si>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</si>
  <si>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</si>
  <si>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</si>
  <si>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</si>
  <si>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</si>
  <si>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</si>
  <si>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</si>
  <si>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</si>
  <si>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</si>
  <si>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</si>
  <si>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</si>
  <si>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</si>
  <si>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</si>
  <si>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</si>
  <si>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</si>
  <si>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</si>
  <si>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</si>
  <si>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</si>
  <si>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</si>
  <si>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</si>
  <si>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</si>
  <si>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</si>
  <si>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</si>
  <si>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</si>
  <si>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</si>
  <si>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</si>
  <si>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</si>
  <si>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</si>
  <si>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</si>
  <si>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</si>
  <si>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</si>
  <si>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</si>
  <si>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</si>
  <si>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</si>
  <si>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</si>
  <si>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</si>
  <si>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</si>
  <si>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</si>
  <si>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</si>
  <si>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</si>
  <si>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</si>
  <si>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</si>
  <si>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</si>
  <si>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</si>
  <si>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</si>
  <si>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</si>
  <si>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</si>
  <si>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</si>
  <si>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</si>
  <si>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</si>
  <si>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</si>
  <si>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</si>
  <si>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</si>
  <si>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</si>
  <si>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</si>
  <si>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</si>
  <si>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</si>
  <si>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</si>
  <si>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</si>
  <si>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</si>
  <si>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</si>
  <si>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</si>
  <si>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</si>
  <si>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</si>
  <si>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</si>
  <si>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</si>
  <si>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</si>
  <si>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</si>
  <si>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</si>
  <si>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</si>
  <si>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</si>
  <si>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</si>
  <si>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</si>
  <si>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</si>
  <si>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</si>
  <si>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</si>
  <si>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</si>
  <si>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</si>
  <si>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</si>
  <si>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</si>
  <si>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</si>
  <si>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</si>
  <si>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</si>
  <si>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</si>
  <si>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</si>
  <si>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</si>
  <si>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</si>
  <si>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</si>
  <si>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</si>
  <si>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</si>
  <si>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</si>
  <si>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</si>
  <si>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</si>
  <si>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</si>
  <si>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</si>
  <si>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</si>
  <si>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</si>
  <si>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</si>
  <si>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</si>
  <si>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</si>
  <si>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</si>
  <si>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</si>
  <si>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</si>
  <si>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</si>
  <si>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</si>
  <si>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</si>
  <si>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</si>
  <si>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</si>
  <si>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</si>
  <si>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</si>
  <si>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</si>
  <si>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</si>
  <si>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</si>
  <si>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</si>
  <si>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</si>
  <si>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</si>
  <si>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</si>
  <si>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</si>
  <si>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</si>
  <si>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</si>
  <si>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</si>
  <si>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</si>
  <si>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</si>
  <si>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</si>
  <si>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</si>
  <si>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</si>
  <si>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</si>
  <si>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</si>
  <si>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</si>
  <si>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</si>
  <si>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</si>
  <si>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</si>
  <si>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</si>
  <si>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</si>
  <si>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</si>
  <si>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</si>
  <si>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</si>
  <si>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</si>
  <si>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</si>
  <si>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</si>
  <si>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</si>
  <si>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</si>
  <si>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</si>
  <si>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</si>
  <si>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</si>
  <si>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</si>
  <si>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</si>
  <si>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</si>
  <si>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</si>
  <si>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</si>
  <si>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</si>
  <si>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</si>
  <si>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</si>
  <si>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</si>
  <si>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</si>
  <si>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</si>
  <si>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</si>
  <si>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</si>
  <si>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</si>
  <si>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</si>
  <si>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</si>
  <si>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</si>
  <si>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</si>
  <si>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</si>
  <si>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</si>
  <si>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</si>
  <si>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</si>
  <si>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</si>
  <si>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</si>
  <si>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</si>
  <si>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</si>
  <si>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</si>
  <si>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</si>
  <si>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</si>
  <si>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</si>
  <si>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</si>
  <si>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</si>
  <si>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</si>
  <si>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</si>
  <si>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</si>
  <si>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</si>
  <si>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</si>
  <si>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</si>
  <si>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</si>
  <si>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</si>
  <si>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</si>
  <si>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</si>
  <si>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</si>
  <si>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</si>
  <si>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</si>
  <si>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</si>
  <si>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</si>
  <si>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</si>
  <si>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</si>
  <si>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</si>
  <si>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</si>
  <si>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</si>
  <si>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</si>
  <si>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</si>
  <si>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</si>
  <si>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</si>
  <si>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</si>
  <si>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</si>
  <si>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</si>
  <si>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</si>
  <si>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</si>
  <si>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</si>
  <si>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</si>
  <si>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</si>
  <si>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</si>
  <si>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</si>
  <si>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</si>
  <si>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</si>
  <si>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</si>
  <si>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</si>
  <si>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</si>
  <si>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</si>
  <si>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</si>
  <si>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</si>
  <si>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</si>
  <si>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</si>
  <si>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</si>
  <si>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</si>
  <si>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</si>
  <si>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</si>
  <si>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</si>
  <si>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</si>
  <si>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</si>
  <si>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</si>
  <si>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</si>
  <si>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</si>
  <si>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</si>
  <si>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</si>
  <si>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</si>
  <si>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</si>
  <si>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</si>
  <si>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</si>
  <si>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</si>
  <si>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</si>
  <si>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</si>
  <si>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</si>
  <si>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</si>
  <si>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</si>
  <si>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</si>
  <si>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</si>
  <si>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</si>
  <si>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</si>
  <si>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</si>
  <si>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</si>
  <si>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</si>
  <si>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</si>
  <si>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</si>
  <si>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</si>
  <si>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</si>
  <si>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</si>
  <si>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</si>
  <si>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</si>
  <si>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</si>
  <si>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</si>
  <si>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</si>
  <si>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</si>
  <si>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</si>
  <si>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</si>
  <si>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</si>
  <si>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</si>
  <si>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</si>
  <si>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</si>
  <si>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</si>
  <si>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</si>
  <si>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</si>
  <si>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</si>
  <si>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</si>
  <si>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</si>
  <si>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</si>
  <si>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</si>
  <si>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</si>
  <si>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</si>
  <si>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</si>
  <si>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</si>
  <si>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</si>
  <si>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</si>
  <si>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</si>
  <si>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</si>
  <si>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</si>
  <si>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</si>
  <si>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</si>
  <si>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</si>
  <si>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</si>
  <si>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</si>
  <si>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</si>
  <si>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</si>
  <si>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</si>
  <si>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</si>
  <si>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</si>
  <si>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</si>
  <si>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</si>
  <si>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</si>
  <si>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</si>
  <si>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</si>
  <si>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</si>
  <si>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</si>
  <si>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</si>
  <si>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</si>
  <si>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</si>
  <si>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</si>
  <si>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</si>
  <si>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</si>
  <si>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</si>
  <si>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</si>
  <si>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</si>
  <si>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</si>
  <si>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</si>
  <si>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</si>
  <si>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</si>
  <si>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</si>
  <si>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</si>
  <si>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</si>
  <si>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</si>
  <si>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</si>
  <si>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</si>
  <si>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</si>
  <si>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</si>
  <si>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</si>
  <si>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</si>
  <si>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</si>
  <si>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</si>
  <si>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</si>
  <si>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</si>
  <si>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</si>
  <si>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</si>
  <si>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</si>
  <si>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</si>
  <si>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</si>
  <si>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</si>
  <si>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</si>
  <si>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</si>
  <si>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</si>
  <si>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</si>
  <si>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</si>
  <si>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</si>
  <si>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</si>
  <si>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</si>
  <si>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</si>
  <si>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</si>
  <si>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</si>
  <si>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</si>
  <si>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</si>
  <si>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</si>
  <si>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</si>
  <si>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</si>
  <si>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</si>
  <si>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</si>
  <si>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</si>
  <si>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</si>
  <si>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</si>
  <si>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</si>
  <si>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</si>
  <si>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</si>
  <si>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</si>
  <si>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</si>
  <si>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</si>
  <si>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</si>
  <si>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</si>
  <si>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</si>
  <si>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</si>
  <si>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</si>
  <si>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</si>
  <si>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</si>
  <si>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</si>
  <si>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</si>
  <si>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</si>
  <si>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</si>
  <si>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</si>
  <si>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</si>
  <si>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</si>
  <si>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</si>
  <si>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</si>
  <si>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</si>
  <si>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</si>
  <si>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</si>
  <si>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</si>
  <si>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</si>
  <si>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</si>
  <si>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</si>
  <si>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</si>
  <si>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</si>
  <si>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</si>
  <si>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</si>
  <si>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</si>
  <si>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</si>
  <si>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</si>
  <si>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</si>
  <si>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</si>
  <si>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</si>
  <si>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</si>
  <si>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</si>
  <si>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</si>
  <si>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</si>
  <si>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</si>
  <si>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</si>
  <si>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</si>
  <si>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</si>
  <si>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</si>
  <si>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</si>
  <si>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</si>
  <si>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</si>
  <si>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</si>
  <si>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</si>
  <si>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</si>
  <si>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</si>
  <si>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</si>
  <si>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</si>
  <si>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</si>
  <si>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</si>
  <si>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</si>
  <si>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</si>
  <si>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</si>
  <si>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</si>
  <si>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</si>
  <si>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</si>
  <si>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</si>
  <si>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</si>
  <si>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</si>
  <si>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</si>
  <si>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</si>
  <si>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</si>
  <si>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</si>
  <si>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</si>
  <si>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</si>
  <si>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</si>
  <si>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</si>
  <si>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</si>
  <si>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</si>
  <si>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</si>
  <si>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</si>
  <si>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</si>
  <si>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</si>
  <si>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</si>
  <si>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</si>
  <si>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</si>
  <si>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</si>
  <si>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</si>
  <si>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</si>
  <si>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</si>
  <si>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</si>
  <si>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</si>
  <si>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</si>
  <si>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</si>
  <si>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</si>
  <si>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</si>
  <si>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</si>
  <si>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</si>
  <si>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</si>
  <si>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</si>
  <si>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</si>
  <si>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</si>
  <si>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</si>
  <si>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</si>
  <si>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</si>
  <si>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</si>
  <si>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</si>
  <si>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</si>
  <si>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</si>
  <si>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</si>
  <si>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</si>
  <si>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</si>
  <si>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</si>
  <si>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</si>
  <si>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</si>
  <si>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</si>
  <si>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</si>
  <si>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</si>
  <si>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</si>
  <si>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</si>
  <si>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</si>
  <si>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</si>
  <si>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</si>
  <si>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</si>
  <si>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</si>
  <si>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</si>
  <si>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</si>
  <si>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</si>
  <si>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</si>
  <si>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</si>
  <si>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</si>
  <si>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</si>
  <si>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</si>
  <si>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</si>
  <si>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</si>
  <si>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</si>
  <si>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</si>
  <si>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</si>
  <si>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</si>
  <si>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</si>
  <si>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</si>
  <si>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</si>
  <si>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</si>
  <si>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</si>
  <si>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</si>
  <si>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</si>
  <si>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</si>
  <si>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</si>
  <si>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</si>
  <si>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</si>
  <si>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</si>
  <si>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</si>
  <si>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</si>
  <si>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</si>
  <si>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</si>
  <si>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</si>
  <si>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</si>
  <si>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</si>
  <si>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</si>
  <si>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</si>
  <si>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</si>
  <si>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</si>
  <si>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</si>
  <si>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</si>
  <si>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</si>
  <si>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</si>
  <si>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</si>
  <si>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</si>
  <si>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</si>
  <si>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</si>
  <si>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</si>
  <si>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</si>
  <si>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</si>
  <si>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</si>
  <si>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</si>
  <si>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</si>
  <si>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</si>
  <si>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</si>
  <si>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</si>
  <si>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</si>
  <si>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</si>
  <si>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</si>
  <si>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</si>
  <si>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</si>
  <si>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</si>
  <si>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</si>
  <si>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</si>
  <si>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</si>
  <si>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</si>
  <si>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</si>
  <si>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</si>
  <si>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</si>
  <si>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</si>
  <si>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</si>
  <si>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</si>
  <si>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</si>
  <si>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</si>
  <si>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</si>
  <si>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</si>
  <si>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</si>
  <si>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</si>
  <si>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</si>
  <si>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</si>
  <si>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</si>
  <si>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</si>
  <si>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</si>
  <si>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</si>
  <si>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</si>
  <si>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</si>
  <si>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</si>
  <si>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</si>
  <si>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</si>
  <si>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</si>
  <si>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</si>
  <si>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</si>
  <si>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</si>
  <si>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</si>
  <si>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</si>
  <si>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</si>
  <si>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</si>
  <si>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</si>
  <si>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</si>
  <si>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</si>
  <si>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</si>
  <si>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</si>
  <si>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</si>
  <si>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</si>
  <si>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</si>
  <si>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</si>
  <si>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</si>
  <si>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</si>
  <si>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</si>
  <si>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</si>
  <si>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</si>
  <si>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</si>
  <si>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</si>
  <si>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</si>
  <si>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</si>
  <si>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</si>
  <si>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</si>
  <si>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</si>
  <si>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</si>
  <si>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</si>
  <si>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</si>
  <si>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</si>
  <si>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</si>
  <si>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</si>
  <si>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</si>
  <si>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</si>
  <si>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</si>
  <si>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</si>
  <si>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</si>
  <si>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</si>
  <si>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</si>
  <si>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</si>
  <si>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</si>
  <si>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</si>
  <si>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</si>
  <si>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</si>
  <si>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</si>
  <si>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</si>
  <si>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</si>
  <si>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</si>
  <si>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</si>
  <si>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</si>
  <si>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</si>
  <si>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</si>
  <si>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</si>
  <si>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</si>
  <si>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</si>
  <si>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</si>
  <si>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</si>
  <si>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</si>
  <si>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</si>
  <si>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</si>
  <si>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</si>
  <si>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</si>
  <si>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</si>
  <si>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</si>
  <si>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</si>
  <si>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</si>
  <si>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</si>
  <si>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</si>
  <si>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</si>
  <si>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</si>
  <si>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</si>
  <si>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</si>
  <si>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</si>
  <si>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</si>
  <si>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</si>
  <si>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</si>
  <si>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</si>
  <si>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</si>
  <si>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</si>
  <si>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</si>
  <si>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</si>
  <si>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</si>
  <si>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</si>
  <si>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</si>
  <si>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</si>
  <si>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</si>
  <si>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</si>
  <si>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</si>
  <si>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</si>
  <si>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</si>
  <si>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</si>
  <si>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</si>
  <si>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</si>
  <si>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</si>
  <si>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</si>
  <si>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</si>
  <si>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</si>
  <si>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</si>
  <si>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</si>
  <si>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</si>
  <si>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</si>
  <si>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</si>
  <si>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</si>
  <si>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</si>
  <si>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</si>
  <si>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</si>
  <si>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</si>
  <si>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</si>
  <si>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</si>
  <si>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</si>
  <si>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</si>
  <si>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</si>
  <si>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</si>
  <si>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</si>
  <si>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</si>
  <si>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</si>
  <si>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</si>
  <si>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</si>
  <si>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</si>
  <si>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</si>
  <si>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</si>
  <si>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</si>
  <si>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</si>
  <si>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</si>
  <si>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</si>
  <si>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</si>
  <si>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</si>
  <si>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</si>
  <si>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</si>
  <si>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</si>
  <si>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</si>
  <si>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</si>
  <si>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</si>
  <si>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</si>
  <si>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</si>
  <si>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</si>
  <si>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</si>
  <si>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</si>
  <si>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</si>
  <si>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</si>
  <si>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</si>
  <si>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</si>
  <si>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</si>
  <si>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</si>
  <si>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</si>
  <si>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</si>
  <si>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</si>
  <si>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</si>
  <si>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</si>
  <si>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</si>
  <si>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</si>
  <si>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</si>
  <si>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</si>
  <si>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</si>
  <si>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</si>
  <si>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</si>
  <si>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</si>
  <si>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</si>
  <si>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</si>
  <si>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</si>
  <si>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</si>
  <si>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</si>
  <si>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</si>
  <si>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</si>
  <si>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</si>
  <si>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</si>
  <si>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</si>
  <si>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</si>
  <si>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</si>
  <si>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</si>
  <si>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</si>
  <si>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</si>
  <si>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</si>
  <si>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</si>
  <si>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</si>
  <si>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</si>
  <si>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</si>
  <si>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</si>
  <si>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</si>
  <si>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</si>
  <si>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</si>
  <si>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</si>
  <si>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</si>
  <si>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</si>
  <si>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</si>
  <si>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</si>
  <si>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</si>
  <si>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</si>
  <si>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</si>
  <si>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</si>
  <si>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</si>
  <si>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</si>
  <si>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</si>
  <si>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</si>
  <si>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</si>
  <si>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</si>
  <si>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</si>
  <si>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</si>
  <si>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</si>
  <si>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</si>
  <si>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</si>
  <si>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</si>
  <si>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</si>
  <si>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</si>
  <si>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</si>
  <si>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</si>
  <si>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</si>
  <si>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</si>
  <si>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</si>
  <si>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</si>
  <si>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</si>
  <si>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</si>
  <si>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</si>
  <si>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</si>
  <si>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</si>
  <si>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</si>
  <si>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</si>
  <si>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</si>
  <si>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</si>
  <si>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</si>
  <si>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</si>
  <si>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</si>
  <si>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Actual Bonus</t>
  </si>
  <si>
    <t xml:space="preserve">Male </t>
  </si>
  <si>
    <t>Total</t>
  </si>
  <si>
    <t>COUNT</t>
  </si>
  <si>
    <t>male %</t>
  </si>
  <si>
    <t>female %</t>
  </si>
  <si>
    <t>Count</t>
  </si>
  <si>
    <t xml:space="preserve">Total </t>
  </si>
  <si>
    <t>Average Salary</t>
  </si>
  <si>
    <t>Row Labels</t>
  </si>
  <si>
    <t>(blank)</t>
  </si>
  <si>
    <t>Grand Total</t>
  </si>
  <si>
    <t>&lt;20 or (blank)</t>
  </si>
  <si>
    <t>20-29</t>
  </si>
  <si>
    <t>30-39</t>
  </si>
  <si>
    <t>40-49</t>
  </si>
  <si>
    <t>50-60</t>
  </si>
  <si>
    <t>&gt;60</t>
  </si>
  <si>
    <t>Count of Age</t>
  </si>
  <si>
    <t>Average Bonus Percentage</t>
  </si>
  <si>
    <t>Count of Job Title</t>
  </si>
  <si>
    <t>Most occurrence</t>
  </si>
  <si>
    <t>Count of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</si>
</sst>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9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Font="1" applyBorder="1"/>
    <xf numFmtId="0" fontId="0" fillId="0" borderId="0" xfId="0" applyFont="1" applyBorder="1"/>
    <xf numFmtId="0" fontId="0" fillId="0" borderId="5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5" formatCode="#,##0%_);\(#,##0%\);0%_)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Data.xlsx]Sheet9!PivotTable5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Sheet9!$A$4:$A$38</c:f>
              <c:strCache>
                <c:ptCount val="34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  <c:pt idx="33">
                  <c:v>(blank)</c:v>
                </c:pt>
              </c:strCache>
            </c:strRef>
          </c:cat>
          <c:val>
            <c:numRef>
              <c:f>Sheet9!$B$4:$B$38</c:f>
              <c:numCache>
                <c:formatCode>General</c:formatCode>
                <c:ptCount val="34"/>
                <c:pt idx="0">
                  <c:v>21</c:v>
                </c:pt>
                <c:pt idx="1">
                  <c:v>51</c:v>
                </c:pt>
                <c:pt idx="2">
                  <c:v>53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21</c:v>
                </c:pt>
                <c:pt idx="7">
                  <c:v>15</c:v>
                </c:pt>
                <c:pt idx="8">
                  <c:v>19</c:v>
                </c:pt>
                <c:pt idx="9">
                  <c:v>121</c:v>
                </c:pt>
                <c:pt idx="10">
                  <c:v>20</c:v>
                </c:pt>
                <c:pt idx="11">
                  <c:v>18</c:v>
                </c:pt>
                <c:pt idx="12">
                  <c:v>21</c:v>
                </c:pt>
                <c:pt idx="13">
                  <c:v>16</c:v>
                </c:pt>
                <c:pt idx="14">
                  <c:v>11</c:v>
                </c:pt>
                <c:pt idx="15">
                  <c:v>12</c:v>
                </c:pt>
                <c:pt idx="16">
                  <c:v>98</c:v>
                </c:pt>
                <c:pt idx="17">
                  <c:v>10</c:v>
                </c:pt>
                <c:pt idx="18">
                  <c:v>18</c:v>
                </c:pt>
                <c:pt idx="19">
                  <c:v>7</c:v>
                </c:pt>
                <c:pt idx="20">
                  <c:v>12</c:v>
                </c:pt>
                <c:pt idx="21">
                  <c:v>20</c:v>
                </c:pt>
                <c:pt idx="22">
                  <c:v>10</c:v>
                </c:pt>
                <c:pt idx="23">
                  <c:v>15</c:v>
                </c:pt>
                <c:pt idx="24">
                  <c:v>9</c:v>
                </c:pt>
                <c:pt idx="25">
                  <c:v>70</c:v>
                </c:pt>
                <c:pt idx="26">
                  <c:v>17</c:v>
                </c:pt>
                <c:pt idx="27">
                  <c:v>110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2-4BDE-A4BC-9CD816E1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14992"/>
        <c:axId val="284426512"/>
      </c:barChart>
      <c:catAx>
        <c:axId val="2844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26512"/>
        <c:crosses val="autoZero"/>
        <c:auto val="1"/>
        <c:lblAlgn val="ctr"/>
        <c:lblOffset val="100"/>
        <c:noMultiLvlLbl val="0"/>
      </c:catAx>
      <c:valAx>
        <c:axId val="284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Data.xlsx]Sheet11!PivotTable6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(blank)</c:v>
                </c:pt>
              </c:strCache>
            </c:strRef>
          </c:cat>
          <c:val>
            <c:numRef>
              <c:f>Sheet11!$B$4:$B$12</c:f>
              <c:numCache>
                <c:formatCode>General</c:formatCode>
                <c:ptCount val="8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C-4B8B-86CD-B1ADADBD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06400"/>
        <c:axId val="361502080"/>
      </c:barChart>
      <c:catAx>
        <c:axId val="361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2080"/>
        <c:crosses val="autoZero"/>
        <c:auto val="1"/>
        <c:lblAlgn val="ctr"/>
        <c:lblOffset val="100"/>
        <c:noMultiLvlLbl val="0"/>
      </c:catAx>
      <c:valAx>
        <c:axId val="3615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</a:t>
            </a:r>
            <a:r>
              <a:rPr lang="en-IN" baseline="0"/>
              <a:t> from different countries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4'!$A$2:$A$4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Brazil</c:v>
                </c:pt>
              </c:strCache>
            </c:strRef>
          </c:cat>
          <c:val>
            <c:numRef>
              <c:f>'Question 4'!$B$2:$B$4</c:f>
              <c:numCache>
                <c:formatCode>General</c:formatCode>
                <c:ptCount val="3"/>
                <c:pt idx="0">
                  <c:v>643</c:v>
                </c:pt>
                <c:pt idx="1">
                  <c:v>218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0-4856-8FA5-CD7BA3B0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435872"/>
        <c:axId val="365437312"/>
      </c:barChart>
      <c:catAx>
        <c:axId val="3654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7312"/>
        <c:crosses val="autoZero"/>
        <c:auto val="1"/>
        <c:lblAlgn val="ctr"/>
        <c:lblOffset val="100"/>
        <c:noMultiLvlLbl val="0"/>
      </c:catAx>
      <c:valAx>
        <c:axId val="365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DISTRIBUTION</a:t>
            </a:r>
            <a:r>
              <a:rPr lang="en-IN" baseline="0"/>
              <a:t> OF ETHNICITY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1'!$E$2:$E$5</c:f>
              <c:strCache>
                <c:ptCount val="4"/>
                <c:pt idx="0">
                  <c:v>Black</c:v>
                </c:pt>
                <c:pt idx="1">
                  <c:v>Asian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'Question 1'!$F$2:$F$5</c:f>
              <c:numCache>
                <c:formatCode>General</c:formatCode>
                <c:ptCount val="4"/>
                <c:pt idx="0">
                  <c:v>74</c:v>
                </c:pt>
                <c:pt idx="1">
                  <c:v>404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5-4EBC-8E60-B0D569BF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5008"/>
        <c:axId val="16197888"/>
      </c:barChart>
      <c:catAx>
        <c:axId val="16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888"/>
        <c:crosses val="autoZero"/>
        <c:auto val="1"/>
        <c:lblAlgn val="ctr"/>
        <c:lblOffset val="100"/>
        <c:noMultiLvlLbl val="0"/>
      </c:catAx>
      <c:valAx>
        <c:axId val="16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1'!$A$1:$A$2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'Question 1'!$B$1:$B$2</c:f>
              <c:numCache>
                <c:formatCode>General</c:formatCode>
                <c:ptCount val="2"/>
                <c:pt idx="0">
                  <c:v>482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7-4F6C-81EA-E684378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5488"/>
        <c:axId val="16192608"/>
      </c:barChart>
      <c:catAx>
        <c:axId val="161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608"/>
        <c:crosses val="autoZero"/>
        <c:auto val="1"/>
        <c:lblAlgn val="ctr"/>
        <c:lblOffset val="100"/>
        <c:noMultiLvlLbl val="0"/>
      </c:catAx>
      <c:valAx>
        <c:axId val="161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GENDER AND ETHNICITY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1'!$H$2:$I$9</c:f>
              <c:multiLvlStrCache>
                <c:ptCount val="8"/>
                <c:lvl>
                  <c:pt idx="0">
                    <c:v>Black</c:v>
                  </c:pt>
                  <c:pt idx="1">
                    <c:v>Asian</c:v>
                  </c:pt>
                  <c:pt idx="2">
                    <c:v>Caucasian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Asian</c:v>
                  </c:pt>
                  <c:pt idx="6">
                    <c:v>Latino</c:v>
                  </c:pt>
                  <c:pt idx="7">
                    <c:v>Latino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</c:lvl>
              </c:multiLvlStrCache>
            </c:multiLvlStrRef>
          </c:cat>
          <c:val>
            <c:numRef>
              <c:f>'Question 1'!$J$2:$J$9</c:f>
              <c:numCache>
                <c:formatCode>General</c:formatCode>
                <c:ptCount val="8"/>
                <c:pt idx="0">
                  <c:v>37</c:v>
                </c:pt>
                <c:pt idx="1">
                  <c:v>197</c:v>
                </c:pt>
                <c:pt idx="2">
                  <c:v>140</c:v>
                </c:pt>
                <c:pt idx="3">
                  <c:v>37</c:v>
                </c:pt>
                <c:pt idx="4">
                  <c:v>131</c:v>
                </c:pt>
                <c:pt idx="5">
                  <c:v>207</c:v>
                </c:pt>
                <c:pt idx="6">
                  <c:v>134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F-4198-8010-25EE083C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6448"/>
        <c:axId val="16201248"/>
      </c:barChart>
      <c:catAx>
        <c:axId val="16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248"/>
        <c:crosses val="autoZero"/>
        <c:auto val="1"/>
        <c:lblAlgn val="ctr"/>
        <c:lblOffset val="100"/>
        <c:noMultiLvlLbl val="0"/>
      </c:catAx>
      <c:valAx>
        <c:axId val="16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Salaries of Various departments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3'!$A$2:$A$8</c:f>
              <c:strCache>
                <c:ptCount val="7"/>
                <c:pt idx="0">
                  <c:v>IT</c:v>
                </c:pt>
                <c:pt idx="1">
                  <c:v>Marketing</c:v>
                </c:pt>
                <c:pt idx="2">
                  <c:v>Finance</c:v>
                </c:pt>
                <c:pt idx="3">
                  <c:v>Sales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Engineering</c:v>
                </c:pt>
              </c:strCache>
            </c:strRef>
          </c:cat>
          <c:val>
            <c:numRef>
              <c:f>'Question 3'!$B$2:$B$8</c:f>
              <c:numCache>
                <c:formatCode>General</c:formatCode>
                <c:ptCount val="7"/>
                <c:pt idx="0">
                  <c:v>97790.452282157683</c:v>
                </c:pt>
                <c:pt idx="1">
                  <c:v>129663.03333333334</c:v>
                </c:pt>
                <c:pt idx="2">
                  <c:v>122802.89166666666</c:v>
                </c:pt>
                <c:pt idx="3">
                  <c:v>111049.85714285714</c:v>
                </c:pt>
                <c:pt idx="4">
                  <c:v>123146.94791666667</c:v>
                </c:pt>
                <c:pt idx="5">
                  <c:v>118058.44</c:v>
                </c:pt>
                <c:pt idx="6">
                  <c:v>109035.20886075949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4-4BD9-802A-C88AD43D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528"/>
        <c:axId val="9475488"/>
      </c:barChart>
      <c:catAx>
        <c:axId val="94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488"/>
        <c:crosses val="autoZero"/>
        <c:auto val="1"/>
        <c:lblAlgn val="ctr"/>
        <c:lblOffset val="100"/>
        <c:noMultiLvlLbl val="0"/>
      </c:catAx>
      <c:valAx>
        <c:axId val="94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6</xdr:row>
      <xdr:rowOff>12700</xdr:rowOff>
    </xdr:from>
    <xdr:to>
      <xdr:col>10</xdr:col>
      <xdr:colOff>225425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079DE-D798-E284-17FE-ED117A92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95250</xdr:rowOff>
    </xdr:from>
    <xdr:to>
      <xdr:col>10</xdr:col>
      <xdr:colOff>292100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F75D-27BA-F40B-DD89-78E1C67B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2</xdr:row>
      <xdr:rowOff>82550</xdr:rowOff>
    </xdr:from>
    <xdr:to>
      <xdr:col>12</xdr:col>
      <xdr:colOff>555625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FF676-43A7-9479-944B-4258C347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177800</xdr:rowOff>
    </xdr:from>
    <xdr:to>
      <xdr:col>6</xdr:col>
      <xdr:colOff>133350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8CD69-D1B4-0E79-8224-1A748EC7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10</xdr:row>
      <xdr:rowOff>0</xdr:rowOff>
    </xdr:from>
    <xdr:to>
      <xdr:col>12</xdr:col>
      <xdr:colOff>368300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9FA5B-BF84-4791-B001-76D2934B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114299</xdr:colOff>
      <xdr:row>0</xdr:row>
      <xdr:rowOff>0</xdr:rowOff>
    </xdr:from>
    <xdr:to>
      <xdr:col>17</xdr:col>
      <xdr:colOff>419100</xdr:colOff>
      <xdr:row>10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7900C-1D5D-89C0-1907-D1555B79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82550</xdr:rowOff>
    </xdr:from>
    <xdr:to>
      <xdr:col>11</xdr:col>
      <xdr:colOff>581025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C6AE-2298-4A01-48AB-F8A37575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 Vikash(Latentview)" refreshedDate="45380.470884606482" createdVersion="8" refreshedVersion="8" minRefreshableVersion="3" recordCount="1001" xr:uid="{7C161961-F5E5-499B-93DF-61854F5DE67F}">
  <cacheSource type="worksheet">
    <worksheetSource ref="A1:O1048576" sheet="Data"/>
  </cacheSource>
  <cacheFields count="15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Vice President"/>
        <s v="Computer Systems Manager"/>
        <s v="Sr. Analyst"/>
        <s v="Account Representative"/>
        <s v="Manager"/>
        <s v="Analyst"/>
        <s v="Director"/>
        <s v="Quality Engineer"/>
        <s v="IT Coordinator"/>
        <s v="Analyst II"/>
        <s v="Enterprise Architect"/>
        <s v="Controls Engineer"/>
        <s v="HRIS Analyst"/>
        <s v="Field Engineer"/>
        <s v="Automation Engineer"/>
        <s v="Operations Engineer"/>
        <s v="Business Partner"/>
        <s v="Engineering Manager"/>
        <s v="Test Engineer"/>
        <s v="Cloud Infrastructure Architect"/>
        <s v="Network Architect"/>
        <s v="Network Engineer"/>
        <s v="Sr. Business Partn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Marketing"/>
        <s v="Finance"/>
        <s v="Sales"/>
        <s v="Accounting"/>
        <s v="Human Resources"/>
        <s v="Engineering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 count="42">
        <n v="55"/>
        <n v="59"/>
        <n v="38"/>
        <n v="26"/>
        <n v="57"/>
        <n v="27"/>
        <n v="25"/>
        <n v="29"/>
        <n v="47"/>
        <n v="36"/>
        <n v="45"/>
        <n v="51"/>
        <n v="43"/>
        <n v="41"/>
        <n v="65"/>
        <n v="54"/>
        <n v="64"/>
        <n v="56"/>
        <n v="40"/>
        <n v="63"/>
        <n v="28"/>
        <n v="61"/>
        <n v="32"/>
        <n v="34"/>
        <n v="35"/>
        <n v="52"/>
        <n v="37"/>
        <n v="33"/>
        <n v="46"/>
        <n v="44"/>
        <n v="31"/>
        <n v="30"/>
        <n v="48"/>
        <n v="58"/>
        <n v="60"/>
        <n v="53"/>
        <n v="42"/>
        <n v="50"/>
        <n v="49"/>
        <n v="39"/>
        <n v="62"/>
        <m/>
      </sharedItems>
      <fieldGroup base="7">
        <rangePr autoStart="0" autoEnd="0" startNum="20" endNum="60" groupInterval="10"/>
        <groupItems count="6">
          <s v="&lt;20 or (blank)"/>
          <s v="20-29"/>
          <s v="30-39"/>
          <s v="40-49"/>
          <s v="50-60"/>
          <s v="&gt;60"/>
        </groupItems>
      </fieldGroup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Actual Bonus" numFmtId="0">
      <sharedItems containsString="0" containsBlank="1" containsNumber="1" minValue="0" maxValue="1033.7040000000002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s v="Research &amp; Development"/>
    <s v="Female"/>
    <s v="Black"/>
    <x v="0"/>
    <d v="2016-04-08T00:00:00"/>
    <n v="141604"/>
    <n v="0.15"/>
    <n v="212.40599999999998"/>
    <s v="United States"/>
    <s v="Seattle"/>
    <d v="2021-10-16T00:00:00"/>
  </r>
  <r>
    <s v="E04105"/>
    <s v="Theodore Dinh"/>
    <x v="1"/>
    <x v="0"/>
    <s v="Manufacturing"/>
    <s v="Male"/>
    <s v="Asian"/>
    <x v="1"/>
    <d v="1997-11-29T00:00:00"/>
    <n v="99975"/>
    <n v="0"/>
    <n v="0"/>
    <s v="China"/>
    <s v="Chongqing"/>
    <s v=""/>
  </r>
  <r>
    <s v="E01584"/>
    <s v="Henry Zhu"/>
    <x v="2"/>
    <x v="1"/>
    <s v="Speciality Products"/>
    <s v="Male"/>
    <s v="Asian"/>
    <x v="2"/>
    <d v="2021-08-25T00:00:00"/>
    <n v="255230"/>
    <n v="0.36"/>
    <n v="918.82799999999997"/>
    <s v="United States"/>
    <s v="Austin"/>
    <s v=""/>
  </r>
  <r>
    <s v="E02832"/>
    <s v="Penelope Jordan"/>
    <x v="3"/>
    <x v="0"/>
    <s v="Manufacturing"/>
    <s v="Female"/>
    <s v="Caucasian"/>
    <x v="3"/>
    <d v="2019-09-27T00:00:00"/>
    <n v="84913"/>
    <n v="7.0000000000000007E-2"/>
    <n v="59.43910000000001"/>
    <s v="United States"/>
    <s v="Chicago"/>
    <s v=""/>
  </r>
  <r>
    <s v="E01639"/>
    <s v="Austin Vo"/>
    <x v="4"/>
    <x v="2"/>
    <s v="Manufacturing"/>
    <s v="Male"/>
    <s v="Asian"/>
    <x v="0"/>
    <d v="1995-11-20T00:00:00"/>
    <n v="95409"/>
    <n v="0"/>
    <n v="0"/>
    <s v="United States"/>
    <s v="Phoenix"/>
    <s v=""/>
  </r>
  <r>
    <s v="E00644"/>
    <s v="Joshua Gupta"/>
    <x v="5"/>
    <x v="3"/>
    <s v="Corporate"/>
    <s v="Male"/>
    <s v="Asian"/>
    <x v="4"/>
    <d v="2017-01-24T00:00:00"/>
    <n v="50994"/>
    <n v="0"/>
    <n v="0"/>
    <s v="China"/>
    <s v="Chongqing"/>
    <s v=""/>
  </r>
  <r>
    <s v="E01550"/>
    <s v="Ruby Barnes"/>
    <x v="6"/>
    <x v="0"/>
    <s v="Corporate"/>
    <s v="Female"/>
    <s v="Caucasian"/>
    <x v="5"/>
    <d v="2020-07-01T00:00:00"/>
    <n v="119746"/>
    <n v="0.1"/>
    <n v="119.74600000000001"/>
    <s v="United States"/>
    <s v="Phoenix"/>
    <s v=""/>
  </r>
  <r>
    <s v="E04332"/>
    <s v="Luke Martin"/>
    <x v="7"/>
    <x v="2"/>
    <s v="Manufacturing"/>
    <s v="Male"/>
    <s v="Black"/>
    <x v="6"/>
    <d v="2020-05-16T00:00:00"/>
    <n v="41336"/>
    <n v="0"/>
    <n v="0"/>
    <s v="United States"/>
    <s v="Miami"/>
    <d v="2021-05-20T00:00:00"/>
  </r>
  <r>
    <s v="E04533"/>
    <s v="Easton Bailey"/>
    <x v="6"/>
    <x v="4"/>
    <s v="Manufacturing"/>
    <s v="Male"/>
    <s v="Caucasian"/>
    <x v="7"/>
    <d v="2019-01-25T00:00:00"/>
    <n v="113527"/>
    <n v="0.06"/>
    <n v="68.116199999999992"/>
    <s v="United States"/>
    <s v="Austin"/>
    <s v=""/>
  </r>
  <r>
    <s v="E00218"/>
    <s v="David Desai"/>
    <x v="2"/>
    <x v="3"/>
    <s v="Speciality Products"/>
    <s v="Male"/>
    <s v="Asian"/>
    <x v="8"/>
    <d v="2016-11-22T00:00:00"/>
    <n v="253249"/>
    <n v="0.31"/>
    <n v="785.07190000000003"/>
    <s v="United States"/>
    <s v="Austin"/>
    <s v=""/>
  </r>
  <r>
    <s v="E00591"/>
    <s v="Savannah Ali"/>
    <x v="0"/>
    <x v="5"/>
    <s v="Manufacturing"/>
    <s v="Female"/>
    <s v="Asian"/>
    <x v="9"/>
    <d v="2009-02-11T00:00:00"/>
    <n v="157333"/>
    <n v="0.15"/>
    <n v="235.99950000000001"/>
    <s v="United States"/>
    <s v="Miami"/>
    <s v=""/>
  </r>
  <r>
    <s v="E02391"/>
    <s v="Natalia Santos"/>
    <x v="2"/>
    <x v="5"/>
    <s v="Speciality Products"/>
    <s v="Female"/>
    <s v="Latino"/>
    <x v="10"/>
    <d v="2019-02-25T00:00:00"/>
    <n v="249801"/>
    <n v="0.39"/>
    <n v="974.22389999999996"/>
    <s v="Brazil"/>
    <s v="Sao Paulo"/>
    <s v=""/>
  </r>
  <r>
    <s v="E00530"/>
    <s v="Eli Jones"/>
    <x v="6"/>
    <x v="5"/>
    <s v="Manufacturing"/>
    <s v="Male"/>
    <s v="Caucasian"/>
    <x v="1"/>
    <d v="1999-03-14T00:00:00"/>
    <n v="105086"/>
    <n v="0.09"/>
    <n v="94.577399999999997"/>
    <s v="United States"/>
    <s v="Austin"/>
    <s v=""/>
  </r>
  <r>
    <s v="E04239"/>
    <s v="Everleigh Ng"/>
    <x v="0"/>
    <x v="2"/>
    <s v="Research &amp; Development"/>
    <s v="Female"/>
    <s v="Asian"/>
    <x v="11"/>
    <d v="2021-06-10T00:00:00"/>
    <n v="146742"/>
    <n v="0.1"/>
    <n v="146.74200000000002"/>
    <s v="China"/>
    <s v="Shanghai"/>
    <s v=""/>
  </r>
  <r>
    <s v="E01546"/>
    <s v="Maria Hong"/>
    <x v="2"/>
    <x v="2"/>
    <s v="Speciality Products"/>
    <s v="Female"/>
    <s v="Asian"/>
    <x v="12"/>
    <d v="2005-07-31T00:00:00"/>
    <n v="249686"/>
    <n v="0.31"/>
    <n v="774.02660000000003"/>
    <s v="China"/>
    <s v="Chongqing"/>
    <s v=""/>
  </r>
  <r>
    <s v="E00549"/>
    <s v="Isabella Xi"/>
    <x v="2"/>
    <x v="1"/>
    <s v="Research &amp; Development"/>
    <s v="Female"/>
    <s v="Asian"/>
    <x v="13"/>
    <d v="2013-03-13T00:00:00"/>
    <n v="249270"/>
    <n v="0.3"/>
    <n v="747.81"/>
    <s v="United States"/>
    <s v="Seattle"/>
    <s v=""/>
  </r>
  <r>
    <s v="E00163"/>
    <s v="Bella Powell"/>
    <x v="8"/>
    <x v="2"/>
    <s v="Research &amp; Development"/>
    <s v="Female"/>
    <s v="Black"/>
    <x v="14"/>
    <d v="2002-03-04T00:00:00"/>
    <n v="175837"/>
    <n v="0.2"/>
    <n v="351.67400000000004"/>
    <s v="United States"/>
    <s v="Phoenix"/>
    <s v=""/>
  </r>
  <r>
    <s v="E04568"/>
    <s v="Rylee Yu"/>
    <x v="2"/>
    <x v="2"/>
    <s v="Speciality Products"/>
    <s v="Female"/>
    <s v="Asian"/>
    <x v="15"/>
    <d v="2011-07-10T00:00:00"/>
    <n v="247022"/>
    <n v="0.3"/>
    <n v="741.06599999999992"/>
    <s v="China"/>
    <s v="Beijing"/>
    <s v=""/>
  </r>
  <r>
    <s v="E04116"/>
    <s v="David Barnes"/>
    <x v="8"/>
    <x v="0"/>
    <s v="Corporate"/>
    <s v="Male"/>
    <s v="Caucasian"/>
    <x v="16"/>
    <d v="2013-11-03T00:00:00"/>
    <n v="186503"/>
    <n v="0.24"/>
    <n v="447.60720000000003"/>
    <s v="United States"/>
    <s v="Columbus"/>
    <s v=""/>
  </r>
  <r>
    <s v="E04625"/>
    <s v="Adam Dang"/>
    <x v="8"/>
    <x v="3"/>
    <s v="Research &amp; Development"/>
    <s v="Male"/>
    <s v="Asian"/>
    <x v="10"/>
    <d v="2002-07-09T00:00:00"/>
    <n v="166331"/>
    <n v="0.18"/>
    <n v="299.39580000000001"/>
    <s v="China"/>
    <s v="Chongqing"/>
    <s v=""/>
  </r>
  <r>
    <s v="E03680"/>
    <s v="Elias Alvarado"/>
    <x v="0"/>
    <x v="0"/>
    <s v="Manufacturing"/>
    <s v="Male"/>
    <s v="Latino"/>
    <x v="17"/>
    <d v="2012-01-09T00:00:00"/>
    <n v="146140"/>
    <n v="0.1"/>
    <n v="146.13999999999999"/>
    <s v="Brazil"/>
    <s v="Manaus"/>
    <s v=""/>
  </r>
  <r>
    <s v="E04732"/>
    <s v="Eva Rivera"/>
    <x v="8"/>
    <x v="3"/>
    <s v="Manufacturing"/>
    <s v="Female"/>
    <s v="Latino"/>
    <x v="9"/>
    <d v="2021-04-02T00:00:00"/>
    <n v="151703"/>
    <n v="0.21"/>
    <n v="318.57629999999995"/>
    <s v="United States"/>
    <s v="Miami"/>
    <s v=""/>
  </r>
  <r>
    <s v="E03484"/>
    <s v="Logan Rivera"/>
    <x v="8"/>
    <x v="0"/>
    <s v="Research &amp; Development"/>
    <s v="Male"/>
    <s v="Latino"/>
    <x v="1"/>
    <d v="2002-05-24T00:00:00"/>
    <n v="172787"/>
    <n v="0.28000000000000003"/>
    <n v="483.80360000000007"/>
    <s v="Brazil"/>
    <s v="Rio de Janerio"/>
    <s v=""/>
  </r>
  <r>
    <s v="E04123"/>
    <s v="Andrew Holmes"/>
    <x v="2"/>
    <x v="0"/>
    <s v="Speciality Products"/>
    <s v="Male"/>
    <s v="Black"/>
    <x v="1"/>
    <d v="2010-12-30T00:00:00"/>
    <n v="246619"/>
    <n v="0.36"/>
    <n v="887.82839999999999"/>
    <s v="United States"/>
    <s v="Miami"/>
    <s v=""/>
  </r>
  <r>
    <s v="E03247"/>
    <s v="Aaliyah Mai"/>
    <x v="2"/>
    <x v="0"/>
    <s v="Speciality Products"/>
    <s v="Female"/>
    <s v="Asian"/>
    <x v="4"/>
    <d v="2016-11-11T00:00:00"/>
    <n v="246589"/>
    <n v="0.33"/>
    <n v="813.7437000000001"/>
    <s v="United States"/>
    <s v="Phoenix"/>
    <d v="2017-03-26T00:00:00"/>
  </r>
  <r>
    <s v="E00154"/>
    <s v="Wyatt Chin"/>
    <x v="2"/>
    <x v="6"/>
    <s v="Speciality Products"/>
    <s v="Male"/>
    <s v="Asian"/>
    <x v="12"/>
    <d v="2004-06-07T00:00:00"/>
    <n v="246231"/>
    <n v="0.31"/>
    <n v="763.31610000000001"/>
    <s v="United States"/>
    <s v="Seattle"/>
    <s v=""/>
  </r>
  <r>
    <s v="E04545"/>
    <s v="Abigail Mejia"/>
    <x v="9"/>
    <x v="6"/>
    <s v="Corporate"/>
    <s v="Female"/>
    <s v="Latino"/>
    <x v="17"/>
    <d v="2005-02-05T00:00:00"/>
    <n v="98581"/>
    <n v="0"/>
    <n v="0"/>
    <s v="Brazil"/>
    <s v="Rio de Janerio"/>
    <s v=""/>
  </r>
  <r>
    <s v="E02202"/>
    <s v="Emilia Bailey"/>
    <x v="2"/>
    <x v="4"/>
    <s v="Speciality Products"/>
    <s v="Female"/>
    <s v="Caucasian"/>
    <x v="13"/>
    <d v="2012-08-09T00:00:00"/>
    <n v="245360"/>
    <n v="0.37"/>
    <n v="907.83199999999999"/>
    <s v="United States"/>
    <s v="Austin"/>
    <s v=""/>
  </r>
  <r>
    <s v="E03394"/>
    <s v="Joseph Ly"/>
    <x v="2"/>
    <x v="1"/>
    <s v="Speciality Products"/>
    <s v="Male"/>
    <s v="Asian"/>
    <x v="18"/>
    <d v="2009-02-28T00:00:00"/>
    <n v="242919"/>
    <n v="0.31"/>
    <n v="753.0489"/>
    <s v="China"/>
    <s v="Chongqing"/>
    <s v=""/>
  </r>
  <r>
    <s v="E00304"/>
    <s v="Dylan Choi"/>
    <x v="2"/>
    <x v="0"/>
    <s v="Corporate"/>
    <s v="Male"/>
    <s v="Asian"/>
    <x v="19"/>
    <d v="2012-05-11T00:00:00"/>
    <n v="231141"/>
    <n v="0.34"/>
    <n v="785.87940000000003"/>
    <s v="China"/>
    <s v="Beijing"/>
    <s v=""/>
  </r>
  <r>
    <s v="E02594"/>
    <s v="Ezekiel Kumar"/>
    <x v="10"/>
    <x v="0"/>
    <s v="Research &amp; Development"/>
    <s v="Male"/>
    <s v="Asian"/>
    <x v="20"/>
    <d v="2017-06-25T00:00:00"/>
    <n v="54775"/>
    <n v="0"/>
    <n v="0"/>
    <s v="United States"/>
    <s v="Columbus"/>
    <s v=""/>
  </r>
  <r>
    <s v="E00402"/>
    <s v="Dominic Guzman"/>
    <x v="7"/>
    <x v="2"/>
    <s v="Manufacturing"/>
    <s v="Male"/>
    <s v="Latino"/>
    <x v="14"/>
    <d v="2004-05-16T00:00:00"/>
    <n v="55499"/>
    <n v="0"/>
    <n v="0"/>
    <s v="Brazil"/>
    <s v="Manaus"/>
    <s v=""/>
  </r>
  <r>
    <s v="E01994"/>
    <s v="Angel Powell"/>
    <x v="11"/>
    <x v="3"/>
    <s v="Research &amp; Development"/>
    <s v="Male"/>
    <s v="Caucasian"/>
    <x v="21"/>
    <d v="2008-07-11T00:00:00"/>
    <n v="66521"/>
    <n v="0"/>
    <n v="0"/>
    <s v="United States"/>
    <s v="Seattle"/>
    <s v=""/>
  </r>
  <r>
    <s v="E01519"/>
    <s v="Anthony Marquez"/>
    <x v="2"/>
    <x v="0"/>
    <s v="Speciality Products"/>
    <s v="Male"/>
    <s v="Latino"/>
    <x v="15"/>
    <d v="2009-08-15T00:00:00"/>
    <n v="241083"/>
    <n v="0.39"/>
    <n v="940.22370000000012"/>
    <s v="United States"/>
    <s v="Columbus"/>
    <s v=""/>
  </r>
  <r>
    <s v="E03247"/>
    <s v="Caroline Jenkins"/>
    <x v="7"/>
    <x v="2"/>
    <s v="Research &amp; Development"/>
    <s v="Female"/>
    <s v="Caucasian"/>
    <x v="5"/>
    <d v="2018-05-06T00:00:00"/>
    <n v="49011"/>
    <n v="0"/>
    <n v="0"/>
    <s v="United States"/>
    <s v="Chicago"/>
    <s v=""/>
  </r>
  <r>
    <s v="E02074"/>
    <s v="Nora Brown"/>
    <x v="12"/>
    <x v="0"/>
    <s v="Manufacturing"/>
    <s v="Female"/>
    <s v="Caucasian"/>
    <x v="22"/>
    <d v="2014-02-11T00:00:00"/>
    <n v="99575"/>
    <n v="0"/>
    <n v="0"/>
    <s v="United States"/>
    <s v="Austin"/>
    <s v=""/>
  </r>
  <r>
    <s v="E04152"/>
    <s v="Adeline Huang"/>
    <x v="13"/>
    <x v="6"/>
    <s v="Manufacturing"/>
    <s v="Female"/>
    <s v="Asian"/>
    <x v="23"/>
    <d v="2019-12-16T00:00:00"/>
    <n v="99989"/>
    <n v="0"/>
    <n v="0"/>
    <s v="China"/>
    <s v="Chengdu"/>
    <s v=""/>
  </r>
  <r>
    <s v="E01628"/>
    <s v="Jackson Perry"/>
    <x v="2"/>
    <x v="1"/>
    <s v="Research &amp; Development"/>
    <s v="Male"/>
    <s v="Caucasian"/>
    <x v="5"/>
    <d v="2019-10-20T00:00:00"/>
    <n v="256420"/>
    <n v="0.3"/>
    <n v="769.26"/>
    <s v="United States"/>
    <s v="Phoenix"/>
    <s v=""/>
  </r>
  <r>
    <s v="E04285"/>
    <s v="Riley Padilla"/>
    <x v="1"/>
    <x v="0"/>
    <s v="Manufacturing"/>
    <s v="Female"/>
    <s v="Latino"/>
    <x v="24"/>
    <d v="2013-05-15T00:00:00"/>
    <n v="78940"/>
    <n v="0"/>
    <n v="0"/>
    <s v="United States"/>
    <s v="Miami"/>
    <s v=""/>
  </r>
  <r>
    <s v="E01417"/>
    <s v="Leah Pena"/>
    <x v="12"/>
    <x v="0"/>
    <s v="Corporate"/>
    <s v="Female"/>
    <s v="Latino"/>
    <x v="4"/>
    <d v="1994-01-03T00:00:00"/>
    <n v="82872"/>
    <n v="0"/>
    <n v="0"/>
    <s v="Brazil"/>
    <s v="Manaus"/>
    <s v=""/>
  </r>
  <r>
    <s v="E02112"/>
    <s v="Christian Sanders"/>
    <x v="2"/>
    <x v="5"/>
    <s v="Speciality Products"/>
    <s v="Male"/>
    <s v="Black"/>
    <x v="10"/>
    <d v="2013-08-07T00:00:00"/>
    <n v="236946"/>
    <n v="0.37"/>
    <n v="876.7002"/>
    <s v="United States"/>
    <s v="Seattle"/>
    <s v=""/>
  </r>
  <r>
    <s v="E01899"/>
    <s v="Xavier Jackson"/>
    <x v="2"/>
    <x v="1"/>
    <s v="Speciality Products"/>
    <s v="Male"/>
    <s v="Caucasian"/>
    <x v="25"/>
    <d v="2002-06-11T00:00:00"/>
    <n v="236314"/>
    <n v="0.34"/>
    <n v="803.46760000000006"/>
    <s v="United States"/>
    <s v="Miami"/>
    <s v=""/>
  </r>
  <r>
    <s v="E01249"/>
    <s v="Samuel Bailey"/>
    <x v="2"/>
    <x v="4"/>
    <s v="Speciality Products"/>
    <s v="Male"/>
    <s v="Caucasian"/>
    <x v="13"/>
    <d v="2013-08-17T00:00:00"/>
    <n v="235619"/>
    <n v="0.3"/>
    <n v="706.85699999999997"/>
    <s v="United States"/>
    <s v="Seattle"/>
    <s v=""/>
  </r>
  <r>
    <s v="E02920"/>
    <s v="Willow Woods"/>
    <x v="2"/>
    <x v="5"/>
    <s v="Speciality Products"/>
    <s v="Female"/>
    <s v="Caucasian"/>
    <x v="20"/>
    <d v="2021-07-25T00:00:00"/>
    <n v="231850"/>
    <n v="0.39"/>
    <n v="904.21500000000003"/>
    <s v="United States"/>
    <s v="Miami"/>
    <s v=""/>
  </r>
  <r>
    <s v="E00586"/>
    <s v="Sadie Washington"/>
    <x v="0"/>
    <x v="1"/>
    <s v="Research &amp; Development"/>
    <s v="Female"/>
    <s v="Caucasian"/>
    <x v="7"/>
    <d v="2019-05-24T00:00:00"/>
    <n v="122350"/>
    <n v="0.12"/>
    <n v="146.82"/>
    <s v="United States"/>
    <s v="Phoenix"/>
    <s v=""/>
  </r>
  <r>
    <s v="E03538"/>
    <s v="Gabriel Holmes"/>
    <x v="12"/>
    <x v="0"/>
    <s v="Research &amp; Development"/>
    <s v="Male"/>
    <s v="Caucasian"/>
    <x v="18"/>
    <d v="2010-11-04T00:00:00"/>
    <n v="92952"/>
    <n v="0"/>
    <n v="0"/>
    <s v="United States"/>
    <s v="Seattle"/>
    <s v=""/>
  </r>
  <r>
    <s v="E02185"/>
    <s v="Wyatt Rojas"/>
    <x v="3"/>
    <x v="0"/>
    <s v="Corporate"/>
    <s v="Male"/>
    <s v="Latino"/>
    <x v="22"/>
    <d v="2013-03-20T00:00:00"/>
    <n v="79921"/>
    <n v="0.05"/>
    <n v="39.960500000000003"/>
    <s v="United States"/>
    <s v="Austin"/>
    <s v=""/>
  </r>
  <r>
    <s v="E03830"/>
    <s v="Eva Coleman"/>
    <x v="8"/>
    <x v="0"/>
    <s v="Research &amp; Development"/>
    <s v="Female"/>
    <s v="Black"/>
    <x v="26"/>
    <d v="2009-09-20T00:00:00"/>
    <n v="167199"/>
    <n v="0.2"/>
    <n v="334.39800000000002"/>
    <s v="United States"/>
    <s v="Seattle"/>
    <s v=""/>
  </r>
  <r>
    <s v="E03720"/>
    <s v="Dominic Clark"/>
    <x v="9"/>
    <x v="6"/>
    <s v="Research &amp; Development"/>
    <s v="Male"/>
    <s v="Caucasian"/>
    <x v="25"/>
    <d v="2012-10-17T00:00:00"/>
    <n v="71476"/>
    <n v="0"/>
    <n v="0"/>
    <s v="United States"/>
    <s v="Phoenix"/>
    <s v=""/>
  </r>
  <r>
    <s v="E03025"/>
    <s v="Lucy Alexander"/>
    <x v="8"/>
    <x v="6"/>
    <s v="Manufacturing"/>
    <s v="Female"/>
    <s v="Caucasian"/>
    <x v="10"/>
    <d v="2014-10-29T00:00:00"/>
    <n v="189420"/>
    <n v="0.2"/>
    <n v="378.84"/>
    <s v="United States"/>
    <s v="Seattle"/>
    <s v=""/>
  </r>
  <r>
    <s v="E04917"/>
    <s v="Everleigh Washington"/>
    <x v="14"/>
    <x v="5"/>
    <s v="Research &amp; Development"/>
    <s v="Female"/>
    <s v="Caucasian"/>
    <x v="16"/>
    <d v="2001-10-20T00:00:00"/>
    <n v="64057"/>
    <n v="0"/>
    <n v="0"/>
    <s v="United States"/>
    <s v="Phoenix"/>
    <s v=""/>
  </r>
  <r>
    <s v="E00415"/>
    <s v="Leilani Butler"/>
    <x v="11"/>
    <x v="1"/>
    <s v="Manufacturing"/>
    <s v="Female"/>
    <s v="Black"/>
    <x v="5"/>
    <d v="2021-09-21T00:00:00"/>
    <n v="68728"/>
    <n v="0"/>
    <n v="0"/>
    <s v="United States"/>
    <s v="Phoenix"/>
    <s v=""/>
  </r>
  <r>
    <s v="E02862"/>
    <s v="Peyton Huang"/>
    <x v="0"/>
    <x v="0"/>
    <s v="Manufacturing"/>
    <s v="Female"/>
    <s v="Asian"/>
    <x v="6"/>
    <d v="2021-07-02T00:00:00"/>
    <n v="125633"/>
    <n v="0.11"/>
    <n v="138.19629999999998"/>
    <s v="China"/>
    <s v="Beijing"/>
    <s v=""/>
  </r>
  <r>
    <s v="E04207"/>
    <s v="John Contreras"/>
    <x v="11"/>
    <x v="1"/>
    <s v="Manufacturing"/>
    <s v="Male"/>
    <s v="Latino"/>
    <x v="24"/>
    <d v="2011-05-15T00:00:00"/>
    <n v="66889"/>
    <n v="0"/>
    <n v="0"/>
    <s v="United States"/>
    <s v="Columbus"/>
    <s v=""/>
  </r>
  <r>
    <s v="E02139"/>
    <s v="Rylee Yu"/>
    <x v="8"/>
    <x v="4"/>
    <s v="Research &amp; Development"/>
    <s v="Female"/>
    <s v="Asian"/>
    <x v="9"/>
    <d v="2015-09-29T00:00:00"/>
    <n v="178700"/>
    <n v="0.28999999999999998"/>
    <n v="518.23"/>
    <s v="United States"/>
    <s v="Seattle"/>
    <s v=""/>
  </r>
  <r>
    <s v="E01797"/>
    <s v="Piper Lewis"/>
    <x v="15"/>
    <x v="6"/>
    <s v="Research &amp; Development"/>
    <s v="Female"/>
    <s v="Caucasian"/>
    <x v="27"/>
    <d v="2018-12-22T00:00:00"/>
    <n v="83990"/>
    <n v="0"/>
    <n v="0"/>
    <s v="United States"/>
    <s v="Chicago"/>
    <s v=""/>
  </r>
  <r>
    <s v="E01839"/>
    <s v="Stella Alexander"/>
    <x v="16"/>
    <x v="6"/>
    <s v="Corporate"/>
    <s v="Female"/>
    <s v="Caucasian"/>
    <x v="25"/>
    <d v="2005-12-10T00:00:00"/>
    <n v="102043"/>
    <n v="0"/>
    <n v="0"/>
    <s v="United States"/>
    <s v="Chicago"/>
    <s v=""/>
  </r>
  <r>
    <s v="E01633"/>
    <s v="Addison Do"/>
    <x v="17"/>
    <x v="6"/>
    <s v="Manufacturing"/>
    <s v="Female"/>
    <s v="Asian"/>
    <x v="28"/>
    <d v="2001-05-30T00:00:00"/>
    <n v="90678"/>
    <n v="0"/>
    <n v="0"/>
    <s v="United States"/>
    <s v="Columbus"/>
    <s v=""/>
  </r>
  <r>
    <s v="E01848"/>
    <s v="Zoey Jackson"/>
    <x v="18"/>
    <x v="5"/>
    <s v="Manufacturing"/>
    <s v="Female"/>
    <s v="Black"/>
    <x v="28"/>
    <d v="2008-08-21T00:00:00"/>
    <n v="59067"/>
    <n v="0"/>
    <n v="0"/>
    <s v="United States"/>
    <s v="Miami"/>
    <s v=""/>
  </r>
  <r>
    <s v="E00716"/>
    <s v="John Chow"/>
    <x v="0"/>
    <x v="1"/>
    <s v="Research &amp; Development"/>
    <s v="Male"/>
    <s v="Asian"/>
    <x v="10"/>
    <d v="2021-03-11T00:00:00"/>
    <n v="135062"/>
    <n v="0.15"/>
    <n v="202.59299999999999"/>
    <s v="China"/>
    <s v="Chengdu"/>
    <s v=""/>
  </r>
  <r>
    <s v="E00699"/>
    <s v="Ava Ayala"/>
    <x v="0"/>
    <x v="0"/>
    <s v="Corporate"/>
    <s v="Female"/>
    <s v="Latino"/>
    <x v="0"/>
    <d v="2006-08-16T00:00:00"/>
    <n v="159044"/>
    <n v="0.1"/>
    <n v="159.04400000000001"/>
    <s v="Brazil"/>
    <s v="Manaus"/>
    <s v=""/>
  </r>
  <r>
    <s v="E00502"/>
    <s v="Natalia Salazar"/>
    <x v="4"/>
    <x v="4"/>
    <s v="Manufacturing"/>
    <s v="Female"/>
    <s v="Latino"/>
    <x v="29"/>
    <d v="2019-01-02T00:00:00"/>
    <n v="74691"/>
    <n v="0"/>
    <n v="0"/>
    <s v="Brazil"/>
    <s v="Manaus"/>
    <d v="2020-07-08T00:00:00"/>
  </r>
  <r>
    <s v="E04000"/>
    <s v="Skylar Carrillo"/>
    <x v="19"/>
    <x v="6"/>
    <s v="Corporate"/>
    <s v="Female"/>
    <s v="Latino"/>
    <x v="29"/>
    <d v="2008-12-18T00:00:00"/>
    <n v="92753"/>
    <n v="0.13"/>
    <n v="120.57890000000002"/>
    <s v="United States"/>
    <s v="Austin"/>
    <d v="2021-06-24T00:00:00"/>
  </r>
  <r>
    <s v="E00446"/>
    <s v="Isaac Han"/>
    <x v="2"/>
    <x v="5"/>
    <s v="Speciality Products"/>
    <s v="Male"/>
    <s v="Asian"/>
    <x v="30"/>
    <d v="2015-01-14T00:00:00"/>
    <n v="230025"/>
    <n v="0.34"/>
    <n v="782.08500000000004"/>
    <s v="United States"/>
    <s v="Phoenix"/>
    <s v=""/>
  </r>
  <r>
    <s v="E03824"/>
    <s v="Penelope Coleman"/>
    <x v="7"/>
    <x v="2"/>
    <s v="Corporate"/>
    <s v="Female"/>
    <s v="Black"/>
    <x v="9"/>
    <d v="2021-08-27T00:00:00"/>
    <n v="48906"/>
    <n v="0"/>
    <n v="0"/>
    <s v="United States"/>
    <s v="Miami"/>
    <s v=""/>
  </r>
  <r>
    <s v="E03906"/>
    <s v="Piper Richardson"/>
    <x v="4"/>
    <x v="3"/>
    <s v="Corporate"/>
    <s v="Female"/>
    <s v="Caucasian"/>
    <x v="2"/>
    <d v="2008-01-27T00:00:00"/>
    <n v="80024"/>
    <n v="0"/>
    <n v="0"/>
    <s v="United States"/>
    <s v="Columbus"/>
    <s v=""/>
  </r>
  <r>
    <s v="E03694"/>
    <s v="Elena Patterson"/>
    <x v="2"/>
    <x v="2"/>
    <s v="Speciality Products"/>
    <s v="Female"/>
    <s v="Black"/>
    <x v="2"/>
    <d v="2018-11-09T00:00:00"/>
    <n v="223805"/>
    <n v="0.36"/>
    <n v="805.69799999999998"/>
    <s v="United States"/>
    <s v="Chicago"/>
    <s v=""/>
  </r>
  <r>
    <s v="E04798"/>
    <s v="Aurora Ali"/>
    <x v="6"/>
    <x v="1"/>
    <s v="Research &amp; Development"/>
    <s v="Female"/>
    <s v="Asian"/>
    <x v="31"/>
    <d v="2016-04-24T00:00:00"/>
    <n v="120341"/>
    <n v="7.0000000000000007E-2"/>
    <n v="84.238700000000009"/>
    <s v="United States"/>
    <s v="Seattle"/>
    <s v=""/>
  </r>
  <r>
    <s v="E02944"/>
    <s v="Joshua Fong"/>
    <x v="2"/>
    <x v="6"/>
    <s v="Speciality Products"/>
    <s v="Male"/>
    <s v="Asian"/>
    <x v="8"/>
    <d v="2012-06-11T00:00:00"/>
    <n v="222941"/>
    <n v="0.39"/>
    <n v="869.46990000000005"/>
    <s v="China"/>
    <s v="Beijing"/>
    <s v=""/>
  </r>
  <r>
    <s v="E00380"/>
    <s v="Alice Thompson"/>
    <x v="2"/>
    <x v="4"/>
    <s v="Speciality Products"/>
    <s v="Female"/>
    <s v="Caucasian"/>
    <x v="32"/>
    <d v="2007-04-25T00:00:00"/>
    <n v="217783"/>
    <n v="0.36"/>
    <n v="784.01879999999994"/>
    <s v="United States"/>
    <s v="Seattle"/>
    <s v=""/>
  </r>
  <r>
    <s v="E02966"/>
    <s v="William Foster"/>
    <x v="15"/>
    <x v="6"/>
    <s v="Manufacturing"/>
    <s v="Male"/>
    <s v="Caucasian"/>
    <x v="33"/>
    <d v="2002-05-23T00:00:00"/>
    <n v="76354"/>
    <n v="0"/>
    <n v="0"/>
    <s v="United States"/>
    <s v="Phoenix"/>
    <d v="2021-09-26T00:00:00"/>
  </r>
  <r>
    <s v="E01249"/>
    <s v="Penelope Guerrero"/>
    <x v="2"/>
    <x v="0"/>
    <s v="Speciality Products"/>
    <s v="Female"/>
    <s v="Latino"/>
    <x v="12"/>
    <d v="2009-08-04T00:00:00"/>
    <n v="208415"/>
    <n v="0.35"/>
    <n v="729.45249999999999"/>
    <s v="United States"/>
    <s v="Seattle"/>
    <s v=""/>
  </r>
  <r>
    <s v="E02071"/>
    <s v="Mateo Her"/>
    <x v="2"/>
    <x v="3"/>
    <s v="Speciality Products"/>
    <s v="Male"/>
    <s v="Asian"/>
    <x v="29"/>
    <d v="2014-03-02T00:00:00"/>
    <n v="207172"/>
    <n v="0.31"/>
    <n v="642.23320000000001"/>
    <s v="China"/>
    <s v="Chongqing"/>
    <s v=""/>
  </r>
  <r>
    <s v="E00665"/>
    <s v="David Chu"/>
    <x v="13"/>
    <x v="6"/>
    <s v="Corporate"/>
    <s v="Male"/>
    <s v="Asian"/>
    <x v="0"/>
    <d v="1998-09-03T00:00:00"/>
    <n v="86299"/>
    <n v="0"/>
    <n v="0"/>
    <s v="United States"/>
    <s v="Seattle"/>
    <s v=""/>
  </r>
  <r>
    <s v="E00791"/>
    <s v="Thomas Padilla"/>
    <x v="2"/>
    <x v="1"/>
    <s v="Research &amp; Development"/>
    <s v="Male"/>
    <s v="Latino"/>
    <x v="4"/>
    <d v="2003-07-26T00:00:00"/>
    <n v="206624"/>
    <n v="0.4"/>
    <n v="826.49600000000009"/>
    <s v="Brazil"/>
    <s v="Sao Paulo"/>
    <s v=""/>
  </r>
  <r>
    <s v="E01540"/>
    <s v="Miles Salazar"/>
    <x v="10"/>
    <x v="0"/>
    <s v="Manufacturing"/>
    <s v="Male"/>
    <s v="Latino"/>
    <x v="9"/>
    <d v="2010-12-23T00:00:00"/>
    <n v="53215"/>
    <n v="0"/>
    <n v="0"/>
    <s v="Brazil"/>
    <s v="Sao Paulo"/>
    <d v="2014-03-27T00:00:00"/>
  </r>
  <r>
    <s v="E04474"/>
    <s v="Mila Hong"/>
    <x v="20"/>
    <x v="6"/>
    <s v="Research &amp; Development"/>
    <s v="Female"/>
    <s v="Asian"/>
    <x v="31"/>
    <d v="2017-05-22T00:00:00"/>
    <n v="86858"/>
    <n v="0"/>
    <n v="0"/>
    <s v="China"/>
    <s v="Chongqing"/>
    <d v="2017-10-08T00:00:00"/>
  </r>
  <r>
    <s v="E03417"/>
    <s v="Benjamin Moua"/>
    <x v="3"/>
    <x v="0"/>
    <s v="Manufacturing"/>
    <s v="Male"/>
    <s v="Asian"/>
    <x v="18"/>
    <d v="2007-07-02T00:00:00"/>
    <n v="93971"/>
    <n v="0.08"/>
    <n v="75.1768"/>
    <s v="China"/>
    <s v="Chongqing"/>
    <s v=""/>
  </r>
  <r>
    <s v="E00254"/>
    <s v="Samuel Morales"/>
    <x v="11"/>
    <x v="2"/>
    <s v="Corporate"/>
    <s v="Male"/>
    <s v="Latino"/>
    <x v="23"/>
    <d v="2015-06-27T00:00:00"/>
    <n v="57008"/>
    <n v="0"/>
    <n v="0"/>
    <s v="United States"/>
    <s v="Phoenix"/>
    <s v=""/>
  </r>
  <r>
    <s v="E02166"/>
    <s v="John Soto"/>
    <x v="0"/>
    <x v="2"/>
    <s v="Manufacturing"/>
    <s v="Male"/>
    <s v="Latino"/>
    <x v="34"/>
    <d v="2015-09-23T00:00:00"/>
    <n v="141899"/>
    <n v="0.15"/>
    <n v="212.84849999999997"/>
    <s v="United States"/>
    <s v="Phoenix"/>
    <s v=""/>
  </r>
  <r>
    <s v="E00935"/>
    <s v="Joseph Martin"/>
    <x v="11"/>
    <x v="1"/>
    <s v="Corporate"/>
    <s v="Male"/>
    <s v="Black"/>
    <x v="13"/>
    <d v="2016-09-13T00:00:00"/>
    <n v="64847"/>
    <n v="0"/>
    <n v="0"/>
    <s v="United States"/>
    <s v="Miami"/>
    <s v=""/>
  </r>
  <r>
    <s v="E01525"/>
    <s v="Jose Ross"/>
    <x v="19"/>
    <x v="6"/>
    <s v="Research &amp; Development"/>
    <s v="Male"/>
    <s v="Caucasian"/>
    <x v="35"/>
    <d v="1992-04-08T00:00:00"/>
    <n v="116878"/>
    <n v="0.11"/>
    <n v="128.5658"/>
    <s v="United States"/>
    <s v="Miami"/>
    <s v=""/>
  </r>
  <r>
    <s v="E02140"/>
    <s v="Naomi Zhao"/>
    <x v="2"/>
    <x v="5"/>
    <s v="Speciality Products"/>
    <s v="Female"/>
    <s v="Asian"/>
    <x v="10"/>
    <d v="2021-09-22T00:00:00"/>
    <n v="201396"/>
    <n v="0.32"/>
    <n v="644.46720000000005"/>
    <s v="United States"/>
    <s v="Miami"/>
    <s v=""/>
  </r>
  <r>
    <s v="E00416"/>
    <s v="Everleigh Fernandez"/>
    <x v="8"/>
    <x v="6"/>
    <s v="Research &amp; Development"/>
    <s v="Female"/>
    <s v="Latino"/>
    <x v="31"/>
    <d v="2016-05-22T00:00:00"/>
    <n v="189702"/>
    <n v="0.28000000000000003"/>
    <n v="531.16560000000004"/>
    <s v="Brazil"/>
    <s v="Manaus"/>
    <d v="2020-12-21T00:00:00"/>
  </r>
  <r>
    <s v="E03574"/>
    <s v="John Moore"/>
    <x v="2"/>
    <x v="0"/>
    <s v="Speciality Products"/>
    <s v="Male"/>
    <s v="Caucasian"/>
    <x v="25"/>
    <d v="2005-11-08T00:00:00"/>
    <n v="199808"/>
    <n v="0.32"/>
    <n v="639.38560000000007"/>
    <s v="United States"/>
    <s v="Seattle"/>
    <s v=""/>
  </r>
  <r>
    <s v="E01516"/>
    <s v="Willow Mai"/>
    <x v="18"/>
    <x v="5"/>
    <s v="Manufacturing"/>
    <s v="Female"/>
    <s v="Asian"/>
    <x v="10"/>
    <d v="2003-12-17T00:00:00"/>
    <n v="48345"/>
    <n v="0"/>
    <n v="0"/>
    <s v="China"/>
    <s v="Chengdu"/>
    <s v=""/>
  </r>
  <r>
    <s v="E01234"/>
    <s v="Jack Cheng"/>
    <x v="8"/>
    <x v="5"/>
    <s v="Manufacturing"/>
    <s v="Male"/>
    <s v="Asian"/>
    <x v="36"/>
    <d v="2014-01-16T00:00:00"/>
    <n v="152214"/>
    <n v="0.3"/>
    <n v="456.642"/>
    <s v="China"/>
    <s v="Beijing"/>
    <s v=""/>
  </r>
  <r>
    <s v="E03440"/>
    <s v="Genesis Navarro"/>
    <x v="21"/>
    <x v="0"/>
    <s v="Corporate"/>
    <s v="Female"/>
    <s v="Latino"/>
    <x v="13"/>
    <d v="2009-04-28T00:00:00"/>
    <n v="69803"/>
    <n v="0"/>
    <n v="0"/>
    <s v="Brazil"/>
    <s v="Manaus"/>
    <s v=""/>
  </r>
  <r>
    <s v="E00431"/>
    <s v="Eliza Hernandez"/>
    <x v="22"/>
    <x v="0"/>
    <s v="Corporate"/>
    <s v="Female"/>
    <s v="Latino"/>
    <x v="32"/>
    <d v="2019-07-04T00:00:00"/>
    <n v="76588"/>
    <n v="0"/>
    <n v="0"/>
    <s v="Brazil"/>
    <s v="Rio de Janerio"/>
    <s v=""/>
  </r>
  <r>
    <s v="E01258"/>
    <s v="Gabriel Brooks"/>
    <x v="23"/>
    <x v="0"/>
    <s v="Manufacturing"/>
    <s v="Male"/>
    <s v="Caucasian"/>
    <x v="7"/>
    <d v="2018-12-10T00:00:00"/>
    <n v="84596"/>
    <n v="0"/>
    <n v="0"/>
    <s v="United States"/>
    <s v="Miami"/>
    <s v=""/>
  </r>
  <r>
    <s v="E00440"/>
    <s v="Jack Huynh"/>
    <x v="6"/>
    <x v="1"/>
    <s v="Research &amp; Development"/>
    <s v="Male"/>
    <s v="Asian"/>
    <x v="5"/>
    <d v="2018-09-25T00:00:00"/>
    <n v="114441"/>
    <n v="0.1"/>
    <n v="114.441"/>
    <s v="China"/>
    <s v="Chongqing"/>
    <d v="2019-12-22T00:00:00"/>
  </r>
  <r>
    <s v="E00952"/>
    <s v="Leilani Thao"/>
    <x v="8"/>
    <x v="5"/>
    <s v="Speciality Products"/>
    <s v="Female"/>
    <s v="Asian"/>
    <x v="2"/>
    <d v="2007-05-30T00:00:00"/>
    <n v="198562"/>
    <n v="0.22"/>
    <n v="436.83639999999997"/>
    <s v="United States"/>
    <s v="Seattle"/>
    <s v=""/>
  </r>
  <r>
    <s v="E00972"/>
    <s v="Amelia Salazar"/>
    <x v="11"/>
    <x v="2"/>
    <s v="Corporate"/>
    <s v="Female"/>
    <s v="Latino"/>
    <x v="3"/>
    <d v="2019-04-23T00:00:00"/>
    <n v="59817"/>
    <n v="0"/>
    <n v="0"/>
    <s v="Brazil"/>
    <s v="Sao Paulo"/>
    <s v=""/>
  </r>
  <r>
    <s v="E04562"/>
    <s v="Xavier Zheng"/>
    <x v="5"/>
    <x v="3"/>
    <s v="Manufacturing"/>
    <s v="Male"/>
    <s v="Asian"/>
    <x v="30"/>
    <d v="2017-07-22T00:00:00"/>
    <n v="55854"/>
    <n v="0"/>
    <n v="0"/>
    <s v="United States"/>
    <s v="Austin"/>
    <s v=""/>
  </r>
  <r>
    <s v="E02802"/>
    <s v="Matthew Chau"/>
    <x v="24"/>
    <x v="5"/>
    <s v="Research &amp; Development"/>
    <s v="Male"/>
    <s v="Asian"/>
    <x v="35"/>
    <d v="2002-11-16T00:00:00"/>
    <n v="95998"/>
    <n v="0"/>
    <n v="0"/>
    <s v="United States"/>
    <s v="Seattle"/>
    <s v=""/>
  </r>
  <r>
    <s v="E01427"/>
    <s v="Mia Cheng"/>
    <x v="0"/>
    <x v="3"/>
    <s v="Manufacturing"/>
    <s v="Female"/>
    <s v="Asian"/>
    <x v="23"/>
    <d v="2015-04-22T00:00:00"/>
    <n v="154941"/>
    <n v="0.13"/>
    <n v="201.42330000000001"/>
    <s v="United States"/>
    <s v="Phoenix"/>
    <s v=""/>
  </r>
  <r>
    <s v="E02193"/>
    <s v="Josephine Acosta"/>
    <x v="8"/>
    <x v="5"/>
    <s v="Speciality Products"/>
    <s v="Female"/>
    <s v="Latino"/>
    <x v="18"/>
    <d v="2020-09-20T00:00:00"/>
    <n v="198176"/>
    <n v="0.17"/>
    <n v="336.89920000000006"/>
    <s v="Brazil"/>
    <s v="Manaus"/>
    <s v=""/>
  </r>
  <r>
    <s v="E04931"/>
    <s v="Zoe Romero"/>
    <x v="22"/>
    <x v="0"/>
    <s v="Manufacturing"/>
    <s v="Female"/>
    <s v="Latino"/>
    <x v="22"/>
    <d v="2021-10-05T00:00:00"/>
    <n v="88072"/>
    <n v="0"/>
    <n v="0"/>
    <s v="Brazil"/>
    <s v="Sao Paulo"/>
    <s v=""/>
  </r>
  <r>
    <s v="E00443"/>
    <s v="Nolan Bui"/>
    <x v="3"/>
    <x v="0"/>
    <s v="Research &amp; Development"/>
    <s v="Male"/>
    <s v="Asian"/>
    <x v="20"/>
    <d v="2020-05-26T00:00:00"/>
    <n v="67925"/>
    <n v="0.08"/>
    <n v="54.34"/>
    <s v="China"/>
    <s v="Shanghai"/>
    <s v=""/>
  </r>
  <r>
    <s v="E03890"/>
    <s v="Nevaeh Jones"/>
    <x v="2"/>
    <x v="3"/>
    <s v="Manufacturing"/>
    <s v="Female"/>
    <s v="Caucasian"/>
    <x v="30"/>
    <d v="2020-08-20T00:00:00"/>
    <n v="219693"/>
    <n v="0.3"/>
    <n v="659.07899999999995"/>
    <s v="United States"/>
    <s v="Austin"/>
    <s v=""/>
  </r>
  <r>
    <s v="E01194"/>
    <s v="Samantha Adams"/>
    <x v="20"/>
    <x v="6"/>
    <s v="Research &amp; Development"/>
    <s v="Female"/>
    <s v="Caucasian"/>
    <x v="10"/>
    <d v="2013-04-22T00:00:00"/>
    <n v="61773"/>
    <n v="0"/>
    <n v="0"/>
    <s v="United States"/>
    <s v="Seattle"/>
    <s v=""/>
  </r>
  <r>
    <s v="E00103"/>
    <s v="Nora Park"/>
    <x v="8"/>
    <x v="4"/>
    <s v="Speciality Products"/>
    <s v="Female"/>
    <s v="Asian"/>
    <x v="7"/>
    <d v="2017-06-28T00:00:00"/>
    <n v="197649"/>
    <n v="0.2"/>
    <n v="395.298"/>
    <s v="United States"/>
    <s v="Columbus"/>
    <s v=""/>
  </r>
  <r>
    <s v="E03858"/>
    <s v="John Cho"/>
    <x v="8"/>
    <x v="5"/>
    <s v="Speciality Products"/>
    <s v="Male"/>
    <s v="Asian"/>
    <x v="8"/>
    <d v="2019-11-03T00:00:00"/>
    <n v="195385"/>
    <n v="0.21"/>
    <n v="410.30849999999998"/>
    <s v="China"/>
    <s v="Chengdu"/>
    <s v=""/>
  </r>
  <r>
    <s v="E03816"/>
    <s v="Leilani Chow"/>
    <x v="8"/>
    <x v="5"/>
    <s v="Corporate"/>
    <s v="Female"/>
    <s v="Asian"/>
    <x v="5"/>
    <d v="2021-02-23T00:00:00"/>
    <n v="199041"/>
    <n v="0.16"/>
    <n v="318.46559999999999"/>
    <s v="China"/>
    <s v="Beijing"/>
    <s v=""/>
  </r>
  <r>
    <s v="E04940"/>
    <s v="Hudson Williams"/>
    <x v="2"/>
    <x v="3"/>
    <s v="Speciality Products"/>
    <s v="Male"/>
    <s v="Black"/>
    <x v="9"/>
    <d v="2018-03-19T00:00:00"/>
    <n v="195200"/>
    <n v="0.36"/>
    <n v="702.72"/>
    <s v="United States"/>
    <s v="Austin"/>
    <s v=""/>
  </r>
  <r>
    <s v="E02747"/>
    <s v="Kinsley Acosta"/>
    <x v="2"/>
    <x v="0"/>
    <s v="Speciality Products"/>
    <s v="Female"/>
    <s v="Latino"/>
    <x v="22"/>
    <d v="2020-07-22T00:00:00"/>
    <n v="192749"/>
    <n v="0.31"/>
    <n v="597.52190000000007"/>
    <s v="United States"/>
    <s v="Chicago"/>
    <s v=""/>
  </r>
  <r>
    <s v="E01388"/>
    <s v="Ivy Soto"/>
    <x v="15"/>
    <x v="6"/>
    <s v="Research &amp; Development"/>
    <s v="Female"/>
    <s v="Latino"/>
    <x v="37"/>
    <d v="1997-10-23T00:00:00"/>
    <n v="91763"/>
    <n v="0"/>
    <n v="0"/>
    <s v="United States"/>
    <s v="Austin"/>
    <s v=""/>
  </r>
  <r>
    <s v="E03875"/>
    <s v="Aurora Simmons"/>
    <x v="25"/>
    <x v="6"/>
    <s v="Corporate"/>
    <s v="Female"/>
    <s v="Caucasian"/>
    <x v="11"/>
    <d v="1995-12-22T00:00:00"/>
    <n v="96475"/>
    <n v="0"/>
    <n v="0"/>
    <s v="United States"/>
    <s v="Austin"/>
    <s v=""/>
  </r>
  <r>
    <s v="E04413"/>
    <s v="Andrew Thomas"/>
    <x v="13"/>
    <x v="6"/>
    <s v="Manufacturing"/>
    <s v="Male"/>
    <s v="Caucasian"/>
    <x v="9"/>
    <d v="2016-12-02T00:00:00"/>
    <n v="113781"/>
    <n v="0"/>
    <n v="0"/>
    <s v="United States"/>
    <s v="Columbus"/>
    <s v=""/>
  </r>
  <r>
    <s v="E00691"/>
    <s v="Ezekiel Desai"/>
    <x v="8"/>
    <x v="2"/>
    <s v="Research &amp; Development"/>
    <s v="Male"/>
    <s v="Asian"/>
    <x v="36"/>
    <d v="2003-01-15T00:00:00"/>
    <n v="166599"/>
    <n v="0.26"/>
    <n v="433.1574"/>
    <s v="United States"/>
    <s v="Seattle"/>
    <s v=""/>
  </r>
  <r>
    <s v="E03047"/>
    <s v="Gabriella Gupta"/>
    <x v="26"/>
    <x v="3"/>
    <s v="Corporate"/>
    <s v="Female"/>
    <s v="Asian"/>
    <x v="13"/>
    <d v="2005-02-15T00:00:00"/>
    <n v="95372"/>
    <n v="0"/>
    <n v="0"/>
    <s v="China"/>
    <s v="Shanghai"/>
    <s v=""/>
  </r>
  <r>
    <s v="E04903"/>
    <s v="Skylar Liu"/>
    <x v="8"/>
    <x v="0"/>
    <s v="Research &amp; Development"/>
    <s v="Female"/>
    <s v="Asian"/>
    <x v="7"/>
    <d v="2020-08-09T00:00:00"/>
    <n v="161203"/>
    <n v="0.15"/>
    <n v="241.80450000000002"/>
    <s v="China"/>
    <s v="Chengdu"/>
    <s v=""/>
  </r>
  <r>
    <s v="E04735"/>
    <s v="Nova Coleman"/>
    <x v="27"/>
    <x v="0"/>
    <s v="Manufacturing"/>
    <s v="Female"/>
    <s v="Caucasian"/>
    <x v="29"/>
    <d v="2006-12-13T00:00:00"/>
    <n v="74738"/>
    <n v="0"/>
    <n v="0"/>
    <s v="United States"/>
    <s v="Miami"/>
    <s v=""/>
  </r>
  <r>
    <s v="E02850"/>
    <s v="Evelyn Dinh"/>
    <x v="8"/>
    <x v="3"/>
    <s v="Research &amp; Development"/>
    <s v="Female"/>
    <s v="Asian"/>
    <x v="13"/>
    <d v="2018-08-10T00:00:00"/>
    <n v="171173"/>
    <n v="0.21"/>
    <n v="359.4633"/>
    <s v="United States"/>
    <s v="Columbus"/>
    <s v=""/>
  </r>
  <r>
    <s v="E03583"/>
    <s v="Brooks Marquez"/>
    <x v="2"/>
    <x v="3"/>
    <s v="Corporate"/>
    <s v="Male"/>
    <s v="Latino"/>
    <x v="21"/>
    <d v="2019-09-24T00:00:00"/>
    <n v="201464"/>
    <n v="0.37"/>
    <n v="745.41679999999997"/>
    <s v="United States"/>
    <s v="Chicago"/>
    <s v=""/>
  </r>
  <r>
    <s v="E02017"/>
    <s v="Connor Joseph"/>
    <x v="8"/>
    <x v="5"/>
    <s v="Corporate"/>
    <s v="Male"/>
    <s v="Caucasian"/>
    <x v="37"/>
    <d v="1998-07-22T00:00:00"/>
    <n v="174895"/>
    <n v="0.15"/>
    <n v="262.34249999999997"/>
    <s v="United States"/>
    <s v="Chicago"/>
    <s v=""/>
  </r>
  <r>
    <s v="E01642"/>
    <s v="Mia Lam"/>
    <x v="0"/>
    <x v="0"/>
    <s v="Manufacturing"/>
    <s v="Female"/>
    <s v="Asian"/>
    <x v="38"/>
    <d v="2006-04-18T00:00:00"/>
    <n v="134486"/>
    <n v="0.14000000000000001"/>
    <n v="188.28040000000001"/>
    <s v="United States"/>
    <s v="Austin"/>
    <s v=""/>
  </r>
  <r>
    <s v="E04379"/>
    <s v="Scarlett Rodriguez"/>
    <x v="4"/>
    <x v="2"/>
    <s v="Manufacturing"/>
    <s v="Female"/>
    <s v="Latino"/>
    <x v="34"/>
    <d v="2007-02-24T00:00:00"/>
    <n v="71699"/>
    <n v="0"/>
    <n v="0"/>
    <s v="Brazil"/>
    <s v="Manaus"/>
    <s v=""/>
  </r>
  <r>
    <s v="E04131"/>
    <s v="Cora Rivera"/>
    <x v="4"/>
    <x v="1"/>
    <s v="Corporate"/>
    <s v="Female"/>
    <s v="Latino"/>
    <x v="36"/>
    <d v="2021-01-02T00:00:00"/>
    <n v="94430"/>
    <n v="0"/>
    <n v="0"/>
    <s v="United States"/>
    <s v="Seattle"/>
    <s v=""/>
  </r>
  <r>
    <s v="E02872"/>
    <s v="Liam Jung"/>
    <x v="6"/>
    <x v="2"/>
    <s v="Corporate"/>
    <s v="Male"/>
    <s v="Asian"/>
    <x v="39"/>
    <d v="2010-01-14T00:00:00"/>
    <n v="103504"/>
    <n v="7.0000000000000007E-2"/>
    <n v="72.452800000000011"/>
    <s v="China"/>
    <s v="Chengdu"/>
    <s v=""/>
  </r>
  <r>
    <s v="E02331"/>
    <s v="Sophia Huynh"/>
    <x v="12"/>
    <x v="0"/>
    <s v="Manufacturing"/>
    <s v="Female"/>
    <s v="Asian"/>
    <x v="0"/>
    <d v="2005-08-09T00:00:00"/>
    <n v="92771"/>
    <n v="0"/>
    <n v="0"/>
    <s v="United States"/>
    <s v="Miami"/>
    <s v=""/>
  </r>
  <r>
    <s v="E04342"/>
    <s v="Samantha Barnes"/>
    <x v="2"/>
    <x v="1"/>
    <s v="Speciality Products"/>
    <s v="Female"/>
    <s v="Caucasian"/>
    <x v="7"/>
    <d v="2017-01-05T00:00:00"/>
    <n v="190401"/>
    <n v="0.37"/>
    <n v="704.4837"/>
    <s v="United States"/>
    <s v="Columbus"/>
    <s v=""/>
  </r>
  <r>
    <s v="E03907"/>
    <s v="Camila Watson"/>
    <x v="2"/>
    <x v="2"/>
    <s v="Speciality Products"/>
    <s v="Female"/>
    <s v="Caucasian"/>
    <x v="22"/>
    <d v="2018-01-02T00:00:00"/>
    <n v="190253"/>
    <n v="0.33"/>
    <n v="627.83490000000006"/>
    <s v="United States"/>
    <s v="Austin"/>
    <s v=""/>
  </r>
  <r>
    <s v="E03061"/>
    <s v="Vivian Lewis"/>
    <x v="6"/>
    <x v="1"/>
    <s v="Manufacturing"/>
    <s v="Female"/>
    <s v="Caucasian"/>
    <x v="14"/>
    <d v="2011-09-07T00:00:00"/>
    <n v="104903"/>
    <n v="0.1"/>
    <n v="104.90300000000001"/>
    <s v="United States"/>
    <s v="Columbus"/>
    <s v=""/>
  </r>
  <r>
    <s v="E00013"/>
    <s v="Elena Vang"/>
    <x v="7"/>
    <x v="2"/>
    <s v="Corporate"/>
    <s v="Female"/>
    <s v="Asian"/>
    <x v="25"/>
    <d v="2019-02-19T00:00:00"/>
    <n v="55859"/>
    <n v="0"/>
    <n v="0"/>
    <s v="China"/>
    <s v="Beijing"/>
    <s v=""/>
  </r>
  <r>
    <s v="E04265"/>
    <s v="Natalia Diaz"/>
    <x v="17"/>
    <x v="6"/>
    <s v="Corporate"/>
    <s v="Female"/>
    <s v="Latino"/>
    <x v="40"/>
    <d v="2006-10-12T00:00:00"/>
    <n v="79785"/>
    <n v="0"/>
    <n v="0"/>
    <s v="United States"/>
    <s v="Austin"/>
    <s v=""/>
  </r>
  <r>
    <s v="E04769"/>
    <s v="Mila Leung"/>
    <x v="4"/>
    <x v="1"/>
    <s v="Corporate"/>
    <s v="Female"/>
    <s v="Asian"/>
    <x v="39"/>
    <d v="2007-11-05T00:00:00"/>
    <n v="99017"/>
    <n v="0"/>
    <n v="0"/>
    <s v="China"/>
    <s v="Beijing"/>
    <s v=""/>
  </r>
  <r>
    <s v="E03042"/>
    <s v="Ava Nelson"/>
    <x v="28"/>
    <x v="0"/>
    <s v="Manufacturing"/>
    <s v="Female"/>
    <s v="Caucasian"/>
    <x v="19"/>
    <d v="1992-04-01T00:00:00"/>
    <n v="53809"/>
    <n v="0"/>
    <n v="0"/>
    <s v="United States"/>
    <s v="Phoenix"/>
    <s v=""/>
  </r>
  <r>
    <s v="E04194"/>
    <s v="Madison Kumar"/>
    <x v="8"/>
    <x v="4"/>
    <s v="Speciality Products"/>
    <s v="Female"/>
    <s v="Asian"/>
    <x v="0"/>
    <d v="2010-10-17T00:00:00"/>
    <n v="188727"/>
    <n v="0.23"/>
    <n v="434.07209999999998"/>
    <s v="China"/>
    <s v="Chengdu"/>
    <s v=""/>
  </r>
  <r>
    <s v="E01095"/>
    <s v="Isla Lai"/>
    <x v="2"/>
    <x v="2"/>
    <s v="Corporate"/>
    <s v="Female"/>
    <s v="Asian"/>
    <x v="26"/>
    <d v="2011-12-06T00:00:00"/>
    <n v="225558"/>
    <n v="0.33"/>
    <n v="744.34140000000002"/>
    <s v="China"/>
    <s v="Shanghai"/>
    <s v=""/>
  </r>
  <r>
    <s v="E03131"/>
    <s v="Ezekiel Reed"/>
    <x v="0"/>
    <x v="0"/>
    <s v="Manufacturing"/>
    <s v="Male"/>
    <s v="Caucasian"/>
    <x v="26"/>
    <d v="2014-02-25T00:00:00"/>
    <n v="128984"/>
    <n v="0.12"/>
    <n v="154.7808"/>
    <s v="United States"/>
    <s v="Miami"/>
    <d v="2021-05-01T00:00:00"/>
  </r>
  <r>
    <s v="E04641"/>
    <s v="Scarlett Hill"/>
    <x v="8"/>
    <x v="6"/>
    <s v="Speciality Products"/>
    <s v="Female"/>
    <s v="Black"/>
    <x v="10"/>
    <d v="2018-04-22T00:00:00"/>
    <n v="187205"/>
    <n v="0.24"/>
    <n v="449.29199999999997"/>
    <s v="United States"/>
    <s v="Columbus"/>
    <d v="2022-06-20T00:00:00"/>
  </r>
  <r>
    <s v="E00128"/>
    <s v="Everleigh Espinoza"/>
    <x v="8"/>
    <x v="5"/>
    <s v="Manufacturing"/>
    <s v="Female"/>
    <s v="Latino"/>
    <x v="15"/>
    <d v="2018-01-22T00:00:00"/>
    <n v="176294"/>
    <n v="0.28000000000000003"/>
    <n v="493.62320000000005"/>
    <s v="United States"/>
    <s v="Austin"/>
    <s v=""/>
  </r>
  <r>
    <s v="E03849"/>
    <s v="Evelyn Jung"/>
    <x v="7"/>
    <x v="3"/>
    <s v="Research &amp; Development"/>
    <s v="Female"/>
    <s v="Asian"/>
    <x v="31"/>
    <d v="2021-02-14T00:00:00"/>
    <n v="48340"/>
    <n v="0"/>
    <n v="0"/>
    <s v="China"/>
    <s v="Beijing"/>
    <s v=""/>
  </r>
  <r>
    <s v="E02464"/>
    <s v="Sophie Silva"/>
    <x v="2"/>
    <x v="6"/>
    <s v="Corporate"/>
    <s v="Female"/>
    <s v="Latino"/>
    <x v="20"/>
    <d v="2017-07-06T00:00:00"/>
    <n v="240488"/>
    <n v="0.4"/>
    <n v="961.95200000000011"/>
    <s v="Brazil"/>
    <s v="Rio de Janerio"/>
    <s v=""/>
  </r>
  <r>
    <s v="E00306"/>
    <s v="Mateo Williams"/>
    <x v="12"/>
    <x v="0"/>
    <s v="Manufacturing"/>
    <s v="Male"/>
    <s v="Caucasian"/>
    <x v="18"/>
    <d v="2011-01-22T00:00:00"/>
    <n v="97339"/>
    <n v="0"/>
    <n v="0"/>
    <s v="United States"/>
    <s v="Austin"/>
    <s v=""/>
  </r>
  <r>
    <s v="E03737"/>
    <s v="Kennedy Rahman"/>
    <x v="2"/>
    <x v="5"/>
    <s v="Manufacturing"/>
    <s v="Female"/>
    <s v="Asian"/>
    <x v="38"/>
    <d v="2003-02-28T00:00:00"/>
    <n v="211291"/>
    <n v="0.37"/>
    <n v="781.77670000000001"/>
    <s v="China"/>
    <s v="Chongqing"/>
    <s v=""/>
  </r>
  <r>
    <s v="E02783"/>
    <s v="Levi Mendez"/>
    <x v="2"/>
    <x v="3"/>
    <s v="Research &amp; Development"/>
    <s v="Male"/>
    <s v="Latino"/>
    <x v="39"/>
    <d v="2011-08-23T00:00:00"/>
    <n v="249506"/>
    <n v="0.3"/>
    <n v="748.51800000000003"/>
    <s v="Brazil"/>
    <s v="Rio de Janerio"/>
    <s v=""/>
  </r>
  <r>
    <s v="E04683"/>
    <s v="Ezekiel Delgado"/>
    <x v="8"/>
    <x v="6"/>
    <s v="Speciality Products"/>
    <s v="Male"/>
    <s v="Latino"/>
    <x v="18"/>
    <d v="2020-02-07T00:00:00"/>
    <n v="187187"/>
    <n v="0.18"/>
    <n v="336.93659999999994"/>
    <s v="Brazil"/>
    <s v="Manaus"/>
    <s v=""/>
  </r>
  <r>
    <s v="E02706"/>
    <s v="Nevaeh Kang"/>
    <x v="16"/>
    <x v="6"/>
    <s v="Research &amp; Development"/>
    <s v="Female"/>
    <s v="Asian"/>
    <x v="28"/>
    <d v="2021-01-10T00:00:00"/>
    <n v="86538"/>
    <n v="0"/>
    <n v="0"/>
    <s v="China"/>
    <s v="Chengdu"/>
    <s v=""/>
  </r>
  <r>
    <s v="E01347"/>
    <s v="Aiden Gonzales"/>
    <x v="2"/>
    <x v="1"/>
    <s v="Speciality Products"/>
    <s v="Male"/>
    <s v="Latino"/>
    <x v="29"/>
    <d v="2021-03-28T00:00:00"/>
    <n v="186033"/>
    <n v="0.34"/>
    <n v="632.51220000000001"/>
    <s v="Brazil"/>
    <s v="Sao Paulo"/>
    <s v=""/>
  </r>
  <r>
    <s v="E01425"/>
    <s v="Anthony Rogers"/>
    <x v="2"/>
    <x v="6"/>
    <s v="Corporate"/>
    <s v="Male"/>
    <s v="Caucasian"/>
    <x v="27"/>
    <d v="2015-06-18T00:00:00"/>
    <n v="205314"/>
    <n v="0.3"/>
    <n v="615.94200000000001"/>
    <s v="United States"/>
    <s v="Columbus"/>
    <s v=""/>
  </r>
  <r>
    <s v="E00130"/>
    <s v="Paisley Kang"/>
    <x v="2"/>
    <x v="5"/>
    <s v="Corporate"/>
    <s v="Female"/>
    <s v="Asian"/>
    <x v="21"/>
    <d v="2017-03-10T00:00:00"/>
    <n v="196951"/>
    <n v="0.33"/>
    <n v="649.93830000000003"/>
    <s v="China"/>
    <s v="Beijing"/>
    <s v=""/>
  </r>
  <r>
    <s v="E02748"/>
    <s v="Genesis Zhu"/>
    <x v="8"/>
    <x v="2"/>
    <s v="Speciality Products"/>
    <s v="Female"/>
    <s v="Asian"/>
    <x v="23"/>
    <d v="2020-07-20T00:00:00"/>
    <n v="184960"/>
    <n v="0.18"/>
    <n v="332.92799999999994"/>
    <s v="United States"/>
    <s v="Seattle"/>
    <s v=""/>
  </r>
  <r>
    <s v="E03567"/>
    <s v="Silas Chavez"/>
    <x v="1"/>
    <x v="0"/>
    <s v="Research &amp; Development"/>
    <s v="Male"/>
    <s v="Latino"/>
    <x v="11"/>
    <d v="2008-04-15T00:00:00"/>
    <n v="86431"/>
    <n v="0"/>
    <n v="0"/>
    <s v="United States"/>
    <s v="Columbus"/>
    <s v=""/>
  </r>
  <r>
    <s v="E04682"/>
    <s v="Colton Thao"/>
    <x v="6"/>
    <x v="5"/>
    <s v="Manufacturing"/>
    <s v="Male"/>
    <s v="Asian"/>
    <x v="0"/>
    <d v="1995-11-16T00:00:00"/>
    <n v="125936"/>
    <n v="0.08"/>
    <n v="100.74880000000002"/>
    <s v="China"/>
    <s v="Chongqing"/>
    <s v=""/>
  </r>
  <r>
    <s v="E00957"/>
    <s v="Genesis Perry"/>
    <x v="0"/>
    <x v="3"/>
    <s v="Corporate"/>
    <s v="Female"/>
    <s v="Caucasian"/>
    <x v="28"/>
    <d v="2013-07-18T00:00:00"/>
    <n v="149712"/>
    <n v="0.14000000000000001"/>
    <n v="209.5968"/>
    <s v="United States"/>
    <s v="Columbus"/>
    <s v=""/>
  </r>
  <r>
    <s v="E02942"/>
    <s v="Daniel Richardson"/>
    <x v="8"/>
    <x v="6"/>
    <s v="Speciality Products"/>
    <s v="Male"/>
    <s v="Caucasian"/>
    <x v="31"/>
    <d v="2018-05-20T00:00:00"/>
    <n v="184368"/>
    <n v="0.28999999999999998"/>
    <n v="534.66719999999998"/>
    <s v="United States"/>
    <s v="Austin"/>
    <s v=""/>
  </r>
  <r>
    <s v="E01499"/>
    <s v="Elias Zhang"/>
    <x v="29"/>
    <x v="0"/>
    <s v="Research &amp; Development"/>
    <s v="Male"/>
    <s v="Asian"/>
    <x v="15"/>
    <d v="2013-07-13T00:00:00"/>
    <n v="83639"/>
    <n v="0"/>
    <n v="0"/>
    <s v="China"/>
    <s v="Beijing"/>
    <s v=""/>
  </r>
  <r>
    <s v="E00521"/>
    <s v="Lily Carter"/>
    <x v="22"/>
    <x v="0"/>
    <s v="Research &amp; Development"/>
    <s v="Female"/>
    <s v="Caucasian"/>
    <x v="15"/>
    <d v="1998-05-18T00:00:00"/>
    <n v="68268"/>
    <n v="0"/>
    <n v="0"/>
    <s v="United States"/>
    <s v="Phoenix"/>
    <s v=""/>
  </r>
  <r>
    <s v="E03717"/>
    <s v="Joseph Ruiz"/>
    <x v="15"/>
    <x v="6"/>
    <s v="Manufacturing"/>
    <s v="Male"/>
    <s v="Latino"/>
    <x v="10"/>
    <d v="2002-02-26T00:00:00"/>
    <n v="75819"/>
    <n v="0"/>
    <n v="0"/>
    <s v="Brazil"/>
    <s v="Sao Paulo"/>
    <s v=""/>
  </r>
  <r>
    <s v="E02421"/>
    <s v="Jordan Truong"/>
    <x v="8"/>
    <x v="6"/>
    <s v="Speciality Products"/>
    <s v="Male"/>
    <s v="Asian"/>
    <x v="10"/>
    <d v="2014-08-28T00:00:00"/>
    <n v="183161"/>
    <n v="0.22"/>
    <n v="402.95419999999996"/>
    <s v="United States"/>
    <s v="Miami"/>
    <s v=""/>
  </r>
  <r>
    <s v="E04449"/>
    <s v="Miles Hsu"/>
    <x v="11"/>
    <x v="2"/>
    <s v="Research &amp; Development"/>
    <s v="Male"/>
    <s v="Asian"/>
    <x v="0"/>
    <d v="2014-03-16T00:00:00"/>
    <n v="74552"/>
    <n v="0"/>
    <n v="0"/>
    <s v="China"/>
    <s v="Chengdu"/>
    <s v=""/>
  </r>
  <r>
    <s v="E02855"/>
    <s v="Piper Cheng"/>
    <x v="12"/>
    <x v="0"/>
    <s v="Manufacturing"/>
    <s v="Female"/>
    <s v="Asian"/>
    <x v="40"/>
    <d v="2009-03-15T00:00:00"/>
    <n v="82839"/>
    <n v="0"/>
    <n v="0"/>
    <s v="United States"/>
    <s v="Miami"/>
    <s v=""/>
  </r>
  <r>
    <s v="E04572"/>
    <s v="Jade Li"/>
    <x v="8"/>
    <x v="0"/>
    <s v="Speciality Products"/>
    <s v="Female"/>
    <s v="Asian"/>
    <x v="8"/>
    <d v="2012-10-26T00:00:00"/>
    <n v="183156"/>
    <n v="0.3"/>
    <n v="549.46799999999996"/>
    <s v="United States"/>
    <s v="Seattle"/>
    <s v=""/>
  </r>
  <r>
    <s v="E02283"/>
    <s v="Jaxon Park"/>
    <x v="22"/>
    <x v="0"/>
    <s v="Manufacturing"/>
    <s v="Male"/>
    <s v="Asian"/>
    <x v="27"/>
    <d v="2020-07-24T00:00:00"/>
    <n v="69453"/>
    <n v="0"/>
    <n v="0"/>
    <s v="China"/>
    <s v="Chengdu"/>
    <s v=""/>
  </r>
  <r>
    <s v="E04888"/>
    <s v="Elijah Henry"/>
    <x v="6"/>
    <x v="0"/>
    <s v="Corporate"/>
    <s v="Male"/>
    <s v="Caucasian"/>
    <x v="22"/>
    <d v="2014-01-03T00:00:00"/>
    <n v="127148"/>
    <n v="0.1"/>
    <n v="127.14800000000001"/>
    <s v="United States"/>
    <s v="Miami"/>
    <s v=""/>
  </r>
  <r>
    <s v="E03683"/>
    <s v="Raelynn Hong"/>
    <x v="8"/>
    <x v="1"/>
    <s v="Speciality Products"/>
    <s v="Female"/>
    <s v="Asian"/>
    <x v="20"/>
    <d v="2019-12-11T00:00:00"/>
    <n v="182321"/>
    <n v="0.28000000000000003"/>
    <n v="510.49880000000007"/>
    <s v="China"/>
    <s v="Beijing"/>
    <s v=""/>
  </r>
  <r>
    <s v="E02166"/>
    <s v="Lucas Thomas"/>
    <x v="6"/>
    <x v="4"/>
    <s v="Research &amp; Development"/>
    <s v="Male"/>
    <s v="Caucasian"/>
    <x v="0"/>
    <d v="2000-04-28T00:00:00"/>
    <n v="115798"/>
    <n v="0.05"/>
    <n v="57.899000000000008"/>
    <s v="United States"/>
    <s v="Miami"/>
    <s v=""/>
  </r>
  <r>
    <s v="E00431"/>
    <s v="Skylar Doan"/>
    <x v="24"/>
    <x v="5"/>
    <s v="Research &amp; Development"/>
    <s v="Female"/>
    <s v="Asian"/>
    <x v="33"/>
    <d v="1994-08-21T00:00:00"/>
    <n v="93102"/>
    <n v="0"/>
    <n v="0"/>
    <s v="United States"/>
    <s v="Seattle"/>
    <d v="2013-12-13T00:00:00"/>
  </r>
  <r>
    <s v="E02613"/>
    <s v="Everly Lai"/>
    <x v="2"/>
    <x v="1"/>
    <s v="Speciality Products"/>
    <s v="Female"/>
    <s v="Asian"/>
    <x v="25"/>
    <d v="1998-04-01T00:00:00"/>
    <n v="182035"/>
    <n v="0.3"/>
    <n v="546.10500000000002"/>
    <s v="United States"/>
    <s v="Chicago"/>
    <s v=""/>
  </r>
  <r>
    <s v="E01141"/>
    <s v="Gianna Williams"/>
    <x v="9"/>
    <x v="6"/>
    <s v="Research &amp; Development"/>
    <s v="Female"/>
    <s v="Black"/>
    <x v="5"/>
    <d v="2021-01-28T00:00:00"/>
    <n v="95786"/>
    <n v="0"/>
    <n v="0"/>
    <s v="United States"/>
    <s v="Chicago"/>
    <s v=""/>
  </r>
  <r>
    <s v="E03349"/>
    <s v="Adam He"/>
    <x v="8"/>
    <x v="4"/>
    <s v="Speciality Products"/>
    <s v="Male"/>
    <s v="Asian"/>
    <x v="24"/>
    <d v="2017-08-16T00:00:00"/>
    <n v="181356"/>
    <n v="0.23"/>
    <n v="417.11880000000002"/>
    <s v="China"/>
    <s v="Beijing"/>
    <s v=""/>
  </r>
  <r>
    <s v="E04504"/>
    <s v="Jameson Alvarado"/>
    <x v="12"/>
    <x v="0"/>
    <s v="Manufacturing"/>
    <s v="Male"/>
    <s v="Latino"/>
    <x v="8"/>
    <d v="1999-03-14T00:00:00"/>
    <n v="92897"/>
    <n v="0"/>
    <n v="0"/>
    <s v="Brazil"/>
    <s v="Sao Paulo"/>
    <s v=""/>
  </r>
  <r>
    <s v="E04101"/>
    <s v="Olivia Harris"/>
    <x v="8"/>
    <x v="3"/>
    <s v="Speciality Products"/>
    <s v="Female"/>
    <s v="Caucasian"/>
    <x v="19"/>
    <d v="2020-06-14T00:00:00"/>
    <n v="181216"/>
    <n v="0.27"/>
    <n v="489.28320000000002"/>
    <s v="United States"/>
    <s v="Columbus"/>
    <s v=""/>
  </r>
  <r>
    <s v="E03383"/>
    <s v="Lincoln Hall"/>
    <x v="8"/>
    <x v="4"/>
    <s v="Speciality Products"/>
    <s v="Male"/>
    <s v="Caucasian"/>
    <x v="3"/>
    <d v="2020-07-28T00:00:00"/>
    <n v="180664"/>
    <n v="0.27"/>
    <n v="487.79280000000006"/>
    <s v="United States"/>
    <s v="Chicago"/>
    <s v=""/>
  </r>
  <r>
    <s v="E04130"/>
    <s v="Elias Figueroa"/>
    <x v="0"/>
    <x v="2"/>
    <s v="Corporate"/>
    <s v="Male"/>
    <s v="Latino"/>
    <x v="10"/>
    <d v="2021-12-24T00:00:00"/>
    <n v="144754"/>
    <n v="0.15"/>
    <n v="217.13099999999997"/>
    <s v="United States"/>
    <s v="Phoenix"/>
    <s v=""/>
  </r>
  <r>
    <s v="E02848"/>
    <s v="Emma Brooks"/>
    <x v="26"/>
    <x v="3"/>
    <s v="Research &amp; Development"/>
    <s v="Female"/>
    <s v="Caucasian"/>
    <x v="31"/>
    <d v="2016-12-18T00:00:00"/>
    <n v="89458"/>
    <n v="0"/>
    <n v="0"/>
    <s v="United States"/>
    <s v="Austin"/>
    <s v=""/>
  </r>
  <r>
    <s v="E00085"/>
    <s v="Isla Wong"/>
    <x v="2"/>
    <x v="4"/>
    <s v="Corporate"/>
    <s v="Female"/>
    <s v="Asian"/>
    <x v="17"/>
    <d v="2014-03-16T00:00:00"/>
    <n v="190815"/>
    <n v="0.4"/>
    <n v="763.26"/>
    <s v="United States"/>
    <s v="Austin"/>
    <s v=""/>
  </r>
  <r>
    <s v="E03956"/>
    <s v="Everly Walker"/>
    <x v="0"/>
    <x v="3"/>
    <s v="Research &amp; Development"/>
    <s v="Female"/>
    <s v="Caucasian"/>
    <x v="40"/>
    <d v="1999-08-02T00:00:00"/>
    <n v="137995"/>
    <n v="0.14000000000000001"/>
    <n v="193.19300000000004"/>
    <s v="United States"/>
    <s v="Austin"/>
    <s v=""/>
  </r>
  <r>
    <s v="E00672"/>
    <s v="Mila Pena"/>
    <x v="24"/>
    <x v="5"/>
    <s v="Manufacturing"/>
    <s v="Female"/>
    <s v="Latino"/>
    <x v="10"/>
    <d v="2007-12-21T00:00:00"/>
    <n v="93840"/>
    <n v="0"/>
    <n v="0"/>
    <s v="Brazil"/>
    <s v="Manaus"/>
    <s v=""/>
  </r>
  <r>
    <s v="E04618"/>
    <s v="Mason Zhao"/>
    <x v="1"/>
    <x v="0"/>
    <s v="Research &amp; Development"/>
    <s v="Male"/>
    <s v="Asian"/>
    <x v="28"/>
    <d v="2021-10-26T00:00:00"/>
    <n v="94790"/>
    <n v="0"/>
    <n v="0"/>
    <s v="China"/>
    <s v="Chongqing"/>
    <s v=""/>
  </r>
  <r>
    <s v="E03506"/>
    <s v="Jaxson Mai"/>
    <x v="2"/>
    <x v="5"/>
    <s v="Research &amp; Development"/>
    <s v="Male"/>
    <s v="Asian"/>
    <x v="32"/>
    <d v="2014-03-08T00:00:00"/>
    <n v="197367"/>
    <n v="0.39"/>
    <n v="769.73130000000003"/>
    <s v="United States"/>
    <s v="Austin"/>
    <s v=""/>
  </r>
  <r>
    <s v="E00568"/>
    <s v="Ava Garza"/>
    <x v="8"/>
    <x v="4"/>
    <s v="Manufacturing"/>
    <s v="Female"/>
    <s v="Latino"/>
    <x v="5"/>
    <d v="2018-06-25T00:00:00"/>
    <n v="174097"/>
    <n v="0.21"/>
    <n v="365.60369999999995"/>
    <s v="United States"/>
    <s v="Phoenix"/>
    <s v=""/>
  </r>
  <r>
    <s v="E00607"/>
    <s v="Jameson Allen"/>
    <x v="8"/>
    <x v="1"/>
    <s v="Speciality Products"/>
    <s v="Male"/>
    <s v="Caucasian"/>
    <x v="22"/>
    <d v="2016-11-28T00:00:00"/>
    <n v="177443"/>
    <n v="0.16"/>
    <n v="283.90879999999999"/>
    <s v="United States"/>
    <s v="Seattle"/>
    <s v=""/>
  </r>
  <r>
    <s v="E04630"/>
    <s v="Maria Griffin"/>
    <x v="6"/>
    <x v="1"/>
    <s v="Manufacturing"/>
    <s v="Female"/>
    <s v="Caucasian"/>
    <x v="1"/>
    <d v="2007-04-25T00:00:00"/>
    <n v="129708"/>
    <n v="0.05"/>
    <n v="64.853999999999999"/>
    <s v="United States"/>
    <s v="Miami"/>
    <s v=""/>
  </r>
  <r>
    <s v="E00874"/>
    <s v="Alexander Choi"/>
    <x v="6"/>
    <x v="1"/>
    <s v="Research &amp; Development"/>
    <s v="Male"/>
    <s v="Asian"/>
    <x v="0"/>
    <d v="1994-09-18T00:00:00"/>
    <n v="102270"/>
    <n v="0.1"/>
    <n v="102.27"/>
    <s v="United States"/>
    <s v="Chicago"/>
    <s v=""/>
  </r>
  <r>
    <s v="E04562"/>
    <s v="Kinsley Martinez"/>
    <x v="8"/>
    <x v="5"/>
    <s v="Speciality Products"/>
    <s v="Female"/>
    <s v="Latino"/>
    <x v="25"/>
    <d v="1993-08-28T00:00:00"/>
    <n v="177443"/>
    <n v="0.25"/>
    <n v="443.60750000000002"/>
    <s v="Brazil"/>
    <s v="Sao Paulo"/>
    <s v=""/>
  </r>
  <r>
    <s v="E00941"/>
    <s v="Sophie Ali"/>
    <x v="7"/>
    <x v="2"/>
    <s v="Manufacturing"/>
    <s v="Female"/>
    <s v="Asian"/>
    <x v="0"/>
    <d v="2002-03-28T00:00:00"/>
    <n v="50475"/>
    <n v="0"/>
    <n v="0"/>
    <s v="United States"/>
    <s v="Columbus"/>
    <s v=""/>
  </r>
  <r>
    <s v="E03446"/>
    <s v="Julian Ross"/>
    <x v="6"/>
    <x v="1"/>
    <s v="Research &amp; Development"/>
    <s v="Male"/>
    <s v="Caucasian"/>
    <x v="11"/>
    <d v="2020-07-02T00:00:00"/>
    <n v="100099"/>
    <n v="0.08"/>
    <n v="80.0792"/>
    <s v="United States"/>
    <s v="Miami"/>
    <s v=""/>
  </r>
  <r>
    <s v="E01361"/>
    <s v="Emma Hill"/>
    <x v="10"/>
    <x v="0"/>
    <s v="Manufacturing"/>
    <s v="Female"/>
    <s v="Caucasian"/>
    <x v="15"/>
    <d v="2016-12-27T00:00:00"/>
    <n v="41673"/>
    <n v="0"/>
    <n v="0"/>
    <s v="United States"/>
    <s v="Miami"/>
    <s v=""/>
  </r>
  <r>
    <s v="E04398"/>
    <s v="Oliver Yang"/>
    <x v="8"/>
    <x v="1"/>
    <s v="Speciality Products"/>
    <s v="Male"/>
    <s v="Asian"/>
    <x v="30"/>
    <d v="2019-06-10T00:00:00"/>
    <n v="176710"/>
    <n v="0.15"/>
    <n v="265.065"/>
    <s v="United States"/>
    <s v="Miami"/>
    <s v=""/>
  </r>
  <r>
    <s v="E03719"/>
    <s v="Jack Brown"/>
    <x v="7"/>
    <x v="1"/>
    <s v="Corporate"/>
    <s v="Male"/>
    <s v="Caucasian"/>
    <x v="0"/>
    <d v="2004-12-07T00:00:00"/>
    <n v="40752"/>
    <n v="0"/>
    <n v="0"/>
    <s v="United States"/>
    <s v="Phoenix"/>
    <s v=""/>
  </r>
  <r>
    <s v="E03269"/>
    <s v="Charlotte Chu"/>
    <x v="23"/>
    <x v="0"/>
    <s v="Manufacturing"/>
    <s v="Female"/>
    <s v="Asian"/>
    <x v="37"/>
    <d v="2001-01-23T00:00:00"/>
    <n v="97537"/>
    <n v="0"/>
    <n v="0"/>
    <s v="China"/>
    <s v="Chengdu"/>
    <s v=""/>
  </r>
  <r>
    <s v="E01037"/>
    <s v="Jeremiah Chu"/>
    <x v="30"/>
    <x v="0"/>
    <s v="Research &amp; Development"/>
    <s v="Male"/>
    <s v="Asian"/>
    <x v="30"/>
    <d v="2020-09-12T00:00:00"/>
    <n v="96567"/>
    <n v="0"/>
    <n v="0"/>
    <s v="China"/>
    <s v="Shanghai"/>
    <s v=""/>
  </r>
  <r>
    <s v="E04872"/>
    <s v="Isaac Stewart"/>
    <x v="8"/>
    <x v="1"/>
    <s v="Speciality Products"/>
    <s v="Male"/>
    <s v="Caucasian"/>
    <x v="6"/>
    <d v="2020-08-15T00:00:00"/>
    <n v="172007"/>
    <n v="0.26"/>
    <n v="447.21820000000002"/>
    <s v="United States"/>
    <s v="Miami"/>
    <s v=""/>
  </r>
  <r>
    <s v="E02216"/>
    <s v="Caleb Marquez"/>
    <x v="30"/>
    <x v="0"/>
    <s v="Research &amp; Development"/>
    <s v="Male"/>
    <s v="Latino"/>
    <x v="7"/>
    <d v="2019-10-15T00:00:00"/>
    <n v="66819"/>
    <n v="0"/>
    <n v="0"/>
    <s v="Brazil"/>
    <s v="Rio de Janerio"/>
    <s v=""/>
  </r>
  <r>
    <s v="E00005"/>
    <s v="Riley Washington"/>
    <x v="8"/>
    <x v="3"/>
    <s v="Speciality Products"/>
    <s v="Female"/>
    <s v="Caucasian"/>
    <x v="39"/>
    <d v="2007-04-29T00:00:00"/>
    <n v="171487"/>
    <n v="0.23"/>
    <n v="394.42010000000005"/>
    <s v="United States"/>
    <s v="Phoenix"/>
    <s v=""/>
  </r>
  <r>
    <s v="E01584"/>
    <s v="Carter Mejia"/>
    <x v="0"/>
    <x v="5"/>
    <s v="Research &amp; Development"/>
    <s v="Male"/>
    <s v="Latino"/>
    <x v="7"/>
    <d v="2019-05-09T00:00:00"/>
    <n v="125828"/>
    <n v="0.15"/>
    <n v="188.74200000000002"/>
    <s v="Brazil"/>
    <s v="Sao Paulo"/>
    <s v=""/>
  </r>
  <r>
    <s v="E02489"/>
    <s v="Ethan Clark"/>
    <x v="24"/>
    <x v="5"/>
    <s v="Manufacturing"/>
    <s v="Male"/>
    <s v="Caucasian"/>
    <x v="27"/>
    <d v="2017-08-04T00:00:00"/>
    <n v="92610"/>
    <n v="0"/>
    <n v="0"/>
    <s v="United States"/>
    <s v="Columbus"/>
    <s v=""/>
  </r>
  <r>
    <s v="E01271"/>
    <s v="Luke Munoz"/>
    <x v="8"/>
    <x v="6"/>
    <s v="Speciality Products"/>
    <s v="Male"/>
    <s v="Latino"/>
    <x v="16"/>
    <d v="2017-08-25T00:00:00"/>
    <n v="169509"/>
    <n v="0.18"/>
    <n v="305.11619999999999"/>
    <s v="Brazil"/>
    <s v="Manaus"/>
    <s v=""/>
  </r>
  <r>
    <s v="E03560"/>
    <s v="Ayla Ng"/>
    <x v="5"/>
    <x v="3"/>
    <s v="Manufacturing"/>
    <s v="Female"/>
    <s v="Asian"/>
    <x v="28"/>
    <d v="2004-03-20T00:00:00"/>
    <n v="73004"/>
    <n v="0"/>
    <n v="0"/>
    <s v="China"/>
    <s v="Beijing"/>
    <s v=""/>
  </r>
  <r>
    <s v="E00769"/>
    <s v="Jose Kang"/>
    <x v="19"/>
    <x v="6"/>
    <s v="Corporate"/>
    <s v="Male"/>
    <s v="Asian"/>
    <x v="4"/>
    <d v="1999-04-25T00:00:00"/>
    <n v="95061"/>
    <n v="0.1"/>
    <n v="95.061000000000007"/>
    <s v="China"/>
    <s v="Shanghai"/>
    <s v=""/>
  </r>
  <r>
    <s v="E02791"/>
    <s v="Aubrey Romero"/>
    <x v="8"/>
    <x v="3"/>
    <s v="Corporate"/>
    <s v="Female"/>
    <s v="Latino"/>
    <x v="38"/>
    <d v="1998-04-02T00:00:00"/>
    <n v="160832"/>
    <n v="0.3"/>
    <n v="482.49599999999998"/>
    <s v="United States"/>
    <s v="Phoenix"/>
    <s v=""/>
  </r>
  <r>
    <s v="E02333"/>
    <s v="Jaxson Wright"/>
    <x v="31"/>
    <x v="0"/>
    <s v="Manufacturing"/>
    <s v="Male"/>
    <s v="Black"/>
    <x v="15"/>
    <d v="2010-12-28T00:00:00"/>
    <n v="64417"/>
    <n v="0"/>
    <n v="0"/>
    <s v="United States"/>
    <s v="Columbus"/>
    <s v=""/>
  </r>
  <r>
    <s v="E01002"/>
    <s v="Elias Ali"/>
    <x v="6"/>
    <x v="3"/>
    <s v="Corporate"/>
    <s v="Male"/>
    <s v="Asian"/>
    <x v="20"/>
    <d v="2021-03-19T00:00:00"/>
    <n v="127543"/>
    <n v="0.06"/>
    <n v="76.525800000000004"/>
    <s v="China"/>
    <s v="Shanghai"/>
    <s v=""/>
  </r>
  <r>
    <s v="E03520"/>
    <s v="Nolan Pena"/>
    <x v="7"/>
    <x v="1"/>
    <s v="Manufacturing"/>
    <s v="Male"/>
    <s v="Latino"/>
    <x v="31"/>
    <d v="2018-06-21T00:00:00"/>
    <n v="56154"/>
    <n v="0"/>
    <n v="0"/>
    <s v="Brazil"/>
    <s v="Sao Paulo"/>
    <s v=""/>
  </r>
  <r>
    <s v="E00752"/>
    <s v="Luna Liu"/>
    <x v="2"/>
    <x v="3"/>
    <s v="Manufacturing"/>
    <s v="Female"/>
    <s v="Asian"/>
    <x v="9"/>
    <d v="2014-02-22T00:00:00"/>
    <n v="218530"/>
    <n v="0.3"/>
    <n v="655.59"/>
    <s v="China"/>
    <s v="Shanghai"/>
    <s v=""/>
  </r>
  <r>
    <s v="E00233"/>
    <s v="Brooklyn Reyes"/>
    <x v="31"/>
    <x v="0"/>
    <s v="Manufacturing"/>
    <s v="Female"/>
    <s v="Latino"/>
    <x v="9"/>
    <d v="2019-12-19T00:00:00"/>
    <n v="91954"/>
    <n v="0"/>
    <n v="0"/>
    <s v="United States"/>
    <s v="Columbus"/>
    <s v=""/>
  </r>
  <r>
    <s v="E02639"/>
    <s v="Hadley Parker"/>
    <x v="2"/>
    <x v="1"/>
    <s v="Corporate"/>
    <s v="Female"/>
    <s v="Black"/>
    <x v="31"/>
    <d v="2016-09-21T00:00:00"/>
    <n v="221217"/>
    <n v="0.32"/>
    <n v="707.89440000000002"/>
    <s v="United States"/>
    <s v="Columbus"/>
    <d v="2017-09-25T00:00:00"/>
  </r>
  <r>
    <s v="E00697"/>
    <s v="Jonathan Chavez"/>
    <x v="27"/>
    <x v="0"/>
    <s v="Manufacturing"/>
    <s v="Male"/>
    <s v="Latino"/>
    <x v="7"/>
    <d v="2017-05-11T00:00:00"/>
    <n v="87536"/>
    <n v="0"/>
    <n v="0"/>
    <s v="United States"/>
    <s v="Seattle"/>
    <s v=""/>
  </r>
  <r>
    <s v="E02183"/>
    <s v="Sarah Ayala"/>
    <x v="7"/>
    <x v="3"/>
    <s v="Corporate"/>
    <s v="Female"/>
    <s v="Latino"/>
    <x v="8"/>
    <d v="2015-06-09T00:00:00"/>
    <n v="41429"/>
    <n v="0"/>
    <n v="0"/>
    <s v="United States"/>
    <s v="Seattle"/>
    <s v=""/>
  </r>
  <r>
    <s v="E00715"/>
    <s v="Elijah Kang"/>
    <x v="2"/>
    <x v="6"/>
    <s v="Manufacturing"/>
    <s v="Male"/>
    <s v="Asian"/>
    <x v="24"/>
    <d v="2011-10-10T00:00:00"/>
    <n v="245482"/>
    <n v="0.39"/>
    <n v="957.37980000000016"/>
    <s v="United States"/>
    <s v="Seattle"/>
    <s v=""/>
  </r>
  <r>
    <s v="E04288"/>
    <s v="Ella White"/>
    <x v="25"/>
    <x v="6"/>
    <s v="Manufacturing"/>
    <s v="Female"/>
    <s v="Caucasian"/>
    <x v="6"/>
    <d v="2020-01-20T00:00:00"/>
    <n v="71359"/>
    <n v="0"/>
    <n v="0"/>
    <s v="United States"/>
    <s v="Phoenix"/>
    <s v=""/>
  </r>
  <r>
    <s v="E01896"/>
    <s v="Adam Nelson"/>
    <x v="8"/>
    <x v="2"/>
    <s v="Speciality Products"/>
    <s v="Male"/>
    <s v="Caucasian"/>
    <x v="6"/>
    <d v="2020-01-14T00:00:00"/>
    <n v="168014"/>
    <n v="0.27"/>
    <n v="453.63780000000008"/>
    <s v="United States"/>
    <s v="Chicago"/>
    <d v="2021-07-27T00:00:00"/>
  </r>
  <r>
    <s v="E00523"/>
    <s v="Daniel Jordan"/>
    <x v="32"/>
    <x v="0"/>
    <s v="Corporate"/>
    <s v="Male"/>
    <s v="Caucasian"/>
    <x v="33"/>
    <d v="1993-07-26T00:00:00"/>
    <n v="69260"/>
    <n v="0"/>
    <n v="0"/>
    <s v="United States"/>
    <s v="Phoenix"/>
    <s v=""/>
  </r>
  <r>
    <s v="E00624"/>
    <s v="William Watson"/>
    <x v="8"/>
    <x v="4"/>
    <s v="Speciality Products"/>
    <s v="Male"/>
    <s v="Caucasian"/>
    <x v="13"/>
    <d v="2013-06-04T00:00:00"/>
    <n v="167526"/>
    <n v="0.26"/>
    <n v="435.56760000000003"/>
    <s v="United States"/>
    <s v="Miami"/>
    <s v=""/>
  </r>
  <r>
    <s v="E02761"/>
    <s v="Luca Duong"/>
    <x v="6"/>
    <x v="5"/>
    <s v="Research &amp; Development"/>
    <s v="Male"/>
    <s v="Asian"/>
    <x v="32"/>
    <d v="2004-06-30T00:00:00"/>
    <n v="120660"/>
    <n v="7.0000000000000007E-2"/>
    <n v="84.462000000000003"/>
    <s v="China"/>
    <s v="Chengdu"/>
    <s v=""/>
  </r>
  <r>
    <s v="E02121"/>
    <s v="Levi Brown"/>
    <x v="4"/>
    <x v="3"/>
    <s v="Corporate"/>
    <s v="Male"/>
    <s v="Black"/>
    <x v="9"/>
    <d v="2021-12-26T00:00:00"/>
    <n v="75119"/>
    <n v="0"/>
    <n v="0"/>
    <s v="United States"/>
    <s v="Chicago"/>
    <s v=""/>
  </r>
  <r>
    <s v="E01486"/>
    <s v="Mason Cho"/>
    <x v="2"/>
    <x v="4"/>
    <s v="Research &amp; Development"/>
    <s v="Male"/>
    <s v="Asian"/>
    <x v="1"/>
    <d v="2011-05-18T00:00:00"/>
    <n v="192213"/>
    <n v="0.4"/>
    <n v="768.85199999999998"/>
    <s v="United States"/>
    <s v="Chicago"/>
    <s v=""/>
  </r>
  <r>
    <s v="E01499"/>
    <s v="Jade Rojas"/>
    <x v="8"/>
    <x v="2"/>
    <s v="Speciality Products"/>
    <s v="Female"/>
    <s v="Latino"/>
    <x v="26"/>
    <d v="2019-01-28T00:00:00"/>
    <n v="165927"/>
    <n v="0.2"/>
    <n v="331.85400000000004"/>
    <s v="United States"/>
    <s v="Phoenix"/>
    <s v=""/>
  </r>
  <r>
    <s v="E03027"/>
    <s v="Elijah Watson"/>
    <x v="0"/>
    <x v="3"/>
    <s v="Manufacturing"/>
    <s v="Male"/>
    <s v="Caucasian"/>
    <x v="7"/>
    <d v="2017-03-16T00:00:00"/>
    <n v="151413"/>
    <n v="0.15"/>
    <n v="227.11950000000002"/>
    <s v="United States"/>
    <s v="Seattle"/>
    <s v=""/>
  </r>
  <r>
    <s v="E04363"/>
    <s v="Savannah Singh"/>
    <x v="8"/>
    <x v="1"/>
    <s v="Speciality Products"/>
    <s v="Female"/>
    <s v="Asian"/>
    <x v="35"/>
    <d v="1997-06-20T00:00:00"/>
    <n v="164399"/>
    <n v="0.25"/>
    <n v="410.9975"/>
    <s v="United States"/>
    <s v="Seattle"/>
    <s v=""/>
  </r>
  <r>
    <s v="E01986"/>
    <s v="Wesley Sharma"/>
    <x v="6"/>
    <x v="0"/>
    <s v="Corporate"/>
    <s v="Male"/>
    <s v="Asian"/>
    <x v="11"/>
    <d v="1994-02-23T00:00:00"/>
    <n v="122802"/>
    <n v="0.05"/>
    <n v="61.401000000000003"/>
    <s v="China"/>
    <s v="Shanghai"/>
    <s v=""/>
  </r>
  <r>
    <s v="E01286"/>
    <s v="Mateo Mendez"/>
    <x v="25"/>
    <x v="6"/>
    <s v="Research &amp; Development"/>
    <s v="Male"/>
    <s v="Latino"/>
    <x v="8"/>
    <d v="1998-07-14T00:00:00"/>
    <n v="99091"/>
    <n v="0"/>
    <n v="0"/>
    <s v="United States"/>
    <s v="Austin"/>
    <s v=""/>
  </r>
  <r>
    <s v="E01409"/>
    <s v="Jose Molina"/>
    <x v="13"/>
    <x v="6"/>
    <s v="Manufacturing"/>
    <s v="Male"/>
    <s v="Latino"/>
    <x v="18"/>
    <d v="2008-02-28T00:00:00"/>
    <n v="113987"/>
    <n v="0"/>
    <n v="0"/>
    <s v="Brazil"/>
    <s v="Manaus"/>
    <s v=""/>
  </r>
  <r>
    <s v="E00626"/>
    <s v="Luna Simmons"/>
    <x v="4"/>
    <x v="2"/>
    <s v="Corporate"/>
    <s v="Female"/>
    <s v="Caucasian"/>
    <x v="20"/>
    <d v="2020-09-04T00:00:00"/>
    <n v="95045"/>
    <n v="0"/>
    <n v="0"/>
    <s v="United States"/>
    <s v="Chicago"/>
    <s v=""/>
  </r>
  <r>
    <s v="E02572"/>
    <s v="Luna Sanders"/>
    <x v="8"/>
    <x v="2"/>
    <s v="Speciality Products"/>
    <s v="Female"/>
    <s v="Caucasian"/>
    <x v="37"/>
    <d v="2006-10-26T00:00:00"/>
    <n v="163099"/>
    <n v="0.2"/>
    <n v="326.19800000000004"/>
    <s v="United States"/>
    <s v="Chicago"/>
    <s v=""/>
  </r>
  <r>
    <s v="E03904"/>
    <s v="Hunter Ortiz"/>
    <x v="4"/>
    <x v="2"/>
    <s v="Corporate"/>
    <s v="Male"/>
    <s v="Latino"/>
    <x v="28"/>
    <d v="2013-01-20T00:00:00"/>
    <n v="86061"/>
    <n v="0"/>
    <n v="0"/>
    <s v="Brazil"/>
    <s v="Rio de Janerio"/>
    <s v=""/>
  </r>
  <r>
    <s v="E03167"/>
    <s v="Luke Zheng"/>
    <x v="8"/>
    <x v="5"/>
    <s v="Speciality Products"/>
    <s v="Male"/>
    <s v="Asian"/>
    <x v="39"/>
    <d v="2006-11-28T00:00:00"/>
    <n v="161690"/>
    <n v="0.28999999999999998"/>
    <n v="468.90100000000001"/>
    <s v="China"/>
    <s v="Beijing"/>
    <s v=""/>
  </r>
  <r>
    <s v="E00917"/>
    <s v="Skylar Bell"/>
    <x v="2"/>
    <x v="6"/>
    <s v="Manufacturing"/>
    <s v="Female"/>
    <s v="Caucasian"/>
    <x v="31"/>
    <d v="2018-03-06T00:00:00"/>
    <n v="255431"/>
    <n v="0.36"/>
    <n v="919.55160000000001"/>
    <s v="United States"/>
    <s v="Columbus"/>
    <s v=""/>
  </r>
  <r>
    <s v="E01484"/>
    <s v="Anna Zhu"/>
    <x v="31"/>
    <x v="0"/>
    <s v="Manufacturing"/>
    <s v="Female"/>
    <s v="Asian"/>
    <x v="32"/>
    <d v="2003-08-22T00:00:00"/>
    <n v="82017"/>
    <n v="0"/>
    <n v="0"/>
    <s v="China"/>
    <s v="Beijing"/>
    <s v=""/>
  </r>
  <r>
    <s v="E03864"/>
    <s v="Ella Hunter"/>
    <x v="7"/>
    <x v="2"/>
    <s v="Manufacturing"/>
    <s v="Female"/>
    <s v="Caucasian"/>
    <x v="11"/>
    <d v="2017-01-18T00:00:00"/>
    <n v="53799"/>
    <n v="0"/>
    <n v="0"/>
    <s v="United States"/>
    <s v="Columbus"/>
    <s v=""/>
  </r>
  <r>
    <s v="E00488"/>
    <s v="Emery Hunter"/>
    <x v="4"/>
    <x v="3"/>
    <s v="Corporate"/>
    <s v="Female"/>
    <s v="Caucasian"/>
    <x v="20"/>
    <d v="2021-07-03T00:00:00"/>
    <n v="82739"/>
    <n v="0"/>
    <n v="0"/>
    <s v="United States"/>
    <s v="Phoenix"/>
    <s v=""/>
  </r>
  <r>
    <s v="E02227"/>
    <s v="Sofia Parker"/>
    <x v="21"/>
    <x v="0"/>
    <s v="Manufacturing"/>
    <s v="Female"/>
    <s v="Caucasian"/>
    <x v="9"/>
    <d v="2014-05-30T00:00:00"/>
    <n v="99080"/>
    <n v="0"/>
    <n v="0"/>
    <s v="United States"/>
    <s v="Chicago"/>
    <s v=""/>
  </r>
  <r>
    <s v="E04802"/>
    <s v="Lucy Fong"/>
    <x v="26"/>
    <x v="3"/>
    <s v="Corporate"/>
    <s v="Female"/>
    <s v="Asian"/>
    <x v="18"/>
    <d v="2011-01-20T00:00:00"/>
    <n v="96719"/>
    <n v="0"/>
    <n v="0"/>
    <s v="China"/>
    <s v="Chengdu"/>
    <s v=""/>
  </r>
  <r>
    <s v="E01970"/>
    <s v="Vivian Barnes"/>
    <x v="8"/>
    <x v="5"/>
    <s v="Research &amp; Development"/>
    <s v="Female"/>
    <s v="Caucasian"/>
    <x v="11"/>
    <d v="2021-03-28T00:00:00"/>
    <n v="180687"/>
    <n v="0.19"/>
    <n v="343.30529999999999"/>
    <s v="United States"/>
    <s v="Phoenix"/>
    <s v=""/>
  </r>
  <r>
    <s v="E02813"/>
    <s v="Kai Chow"/>
    <x v="19"/>
    <x v="6"/>
    <s v="Corporate"/>
    <s v="Male"/>
    <s v="Asian"/>
    <x v="10"/>
    <d v="2001-04-12T00:00:00"/>
    <n v="95743"/>
    <n v="0.15"/>
    <n v="143.61449999999999"/>
    <s v="United States"/>
    <s v="Austin"/>
    <d v="2010-01-15T00:00:00"/>
  </r>
  <r>
    <s v="E02031"/>
    <s v="Melody Cooper"/>
    <x v="25"/>
    <x v="6"/>
    <s v="Research &amp; Development"/>
    <s v="Female"/>
    <s v="Caucasian"/>
    <x v="29"/>
    <d v="2009-09-04T00:00:00"/>
    <n v="89695"/>
    <n v="0"/>
    <n v="0"/>
    <s v="United States"/>
    <s v="Austin"/>
    <s v=""/>
  </r>
  <r>
    <s v="E03252"/>
    <s v="James Bui"/>
    <x v="6"/>
    <x v="2"/>
    <s v="Manufacturing"/>
    <s v="Male"/>
    <s v="Asian"/>
    <x v="16"/>
    <d v="1998-07-20T00:00:00"/>
    <n v="122753"/>
    <n v="0.09"/>
    <n v="110.4777"/>
    <s v="China"/>
    <s v="Chongqing"/>
    <s v=""/>
  </r>
  <r>
    <s v="E04871"/>
    <s v="Liam Grant"/>
    <x v="24"/>
    <x v="5"/>
    <s v="Research &amp; Development"/>
    <s v="Male"/>
    <s v="Caucasian"/>
    <x v="31"/>
    <d v="2015-03-15T00:00:00"/>
    <n v="93734"/>
    <n v="0"/>
    <n v="0"/>
    <s v="United States"/>
    <s v="Phoenix"/>
    <s v=""/>
  </r>
  <r>
    <s v="E03547"/>
    <s v="Owen Han"/>
    <x v="7"/>
    <x v="4"/>
    <s v="Corporate"/>
    <s v="Male"/>
    <s v="Asian"/>
    <x v="20"/>
    <d v="2017-05-12T00:00:00"/>
    <n v="52069"/>
    <n v="0"/>
    <n v="0"/>
    <s v="China"/>
    <s v="Chongqing"/>
    <s v=""/>
  </r>
  <r>
    <s v="E04742"/>
    <s v="Kinsley Vega"/>
    <x v="2"/>
    <x v="4"/>
    <s v="Corporate"/>
    <s v="Female"/>
    <s v="Latino"/>
    <x v="27"/>
    <d v="2020-12-16T00:00:00"/>
    <n v="258426"/>
    <n v="0.4"/>
    <n v="1033.7040000000002"/>
    <s v="Brazil"/>
    <s v="Rio de Janerio"/>
    <s v=""/>
  </r>
  <r>
    <s v="E03612"/>
    <s v="Grayson Cooper"/>
    <x v="0"/>
    <x v="2"/>
    <s v="Speciality Products"/>
    <s v="Male"/>
    <s v="Black"/>
    <x v="16"/>
    <d v="2013-06-29T00:00:00"/>
    <n v="159571"/>
    <n v="0.1"/>
    <n v="159.571"/>
    <s v="United States"/>
    <s v="Columbus"/>
    <s v=""/>
  </r>
  <r>
    <s v="E04359"/>
    <s v="Greyson Lam"/>
    <x v="2"/>
    <x v="4"/>
    <s v="Manufacturing"/>
    <s v="Male"/>
    <s v="Asian"/>
    <x v="6"/>
    <d v="2021-02-08T00:00:00"/>
    <n v="198243"/>
    <n v="0.31"/>
    <n v="614.55330000000004"/>
    <s v="United States"/>
    <s v="Miami"/>
    <s v=""/>
  </r>
  <r>
    <s v="E03268"/>
    <s v="Emilia Rivera"/>
    <x v="20"/>
    <x v="6"/>
    <s v="Research &amp; Development"/>
    <s v="Female"/>
    <s v="Latino"/>
    <x v="36"/>
    <d v="2017-11-23T00:00:00"/>
    <n v="96023"/>
    <n v="0"/>
    <n v="0"/>
    <s v="United States"/>
    <s v="Miami"/>
    <s v=""/>
  </r>
  <r>
    <s v="E04035"/>
    <s v="Penelope Johnson"/>
    <x v="4"/>
    <x v="1"/>
    <s v="Research &amp; Development"/>
    <s v="Female"/>
    <s v="Caucasian"/>
    <x v="23"/>
    <d v="2012-06-25T00:00:00"/>
    <n v="83066"/>
    <n v="0"/>
    <n v="0"/>
    <s v="United States"/>
    <s v="Chicago"/>
    <d v="2013-06-05T00:00:00"/>
  </r>
  <r>
    <s v="E01221"/>
    <s v="Eva Figueroa"/>
    <x v="11"/>
    <x v="3"/>
    <s v="Research &amp; Development"/>
    <s v="Female"/>
    <s v="Latino"/>
    <x v="32"/>
    <d v="2014-05-14T00:00:00"/>
    <n v="61216"/>
    <n v="0"/>
    <n v="0"/>
    <s v="United States"/>
    <s v="Seattle"/>
    <s v=""/>
  </r>
  <r>
    <s v="E00276"/>
    <s v="Ezekiel Jordan"/>
    <x v="0"/>
    <x v="4"/>
    <s v="Corporate"/>
    <s v="Male"/>
    <s v="Caucasian"/>
    <x v="27"/>
    <d v="2013-02-10T00:00:00"/>
    <n v="144231"/>
    <n v="0.14000000000000001"/>
    <n v="201.92340000000002"/>
    <s v="United States"/>
    <s v="Columbus"/>
    <d v="2020-07-17T00:00:00"/>
  </r>
  <r>
    <s v="E01687"/>
    <s v="Luke Mai"/>
    <x v="14"/>
    <x v="5"/>
    <s v="Research &amp; Development"/>
    <s v="Male"/>
    <s v="Asian"/>
    <x v="13"/>
    <d v="2007-10-24T00:00:00"/>
    <n v="51630"/>
    <n v="0"/>
    <n v="0"/>
    <s v="China"/>
    <s v="Beijing"/>
    <s v=""/>
  </r>
  <r>
    <s v="E02844"/>
    <s v="Charles Diaz"/>
    <x v="0"/>
    <x v="3"/>
    <s v="Corporate"/>
    <s v="Male"/>
    <s v="Latino"/>
    <x v="0"/>
    <d v="2013-11-16T00:00:00"/>
    <n v="124129"/>
    <n v="0.15"/>
    <n v="186.19349999999997"/>
    <s v="Brazil"/>
    <s v="Sao Paulo"/>
    <s v=""/>
  </r>
  <r>
    <s v="E01263"/>
    <s v="Adam Espinoza"/>
    <x v="20"/>
    <x v="6"/>
    <s v="Manufacturing"/>
    <s v="Male"/>
    <s v="Latino"/>
    <x v="9"/>
    <d v="2009-04-09T00:00:00"/>
    <n v="60055"/>
    <n v="0"/>
    <n v="0"/>
    <s v="United States"/>
    <s v="Seattle"/>
    <s v=""/>
  </r>
  <r>
    <s v="E00119"/>
    <s v="Jack Maldonado"/>
    <x v="8"/>
    <x v="6"/>
    <s v="Research &amp; Development"/>
    <s v="Male"/>
    <s v="Latino"/>
    <x v="30"/>
    <d v="2020-08-26T00:00:00"/>
    <n v="189290"/>
    <n v="0.22"/>
    <n v="416.43800000000005"/>
    <s v="Brazil"/>
    <s v="Sao Paulo"/>
    <d v="2020-09-25T00:00:00"/>
  </r>
  <r>
    <s v="E03935"/>
    <s v="Cora Jiang"/>
    <x v="2"/>
    <x v="0"/>
    <s v="Corporate"/>
    <s v="Female"/>
    <s v="Asian"/>
    <x v="35"/>
    <d v="2008-04-30T00:00:00"/>
    <n v="182202"/>
    <n v="0.3"/>
    <n v="546.60599999999999"/>
    <s v="United States"/>
    <s v="Austin"/>
    <s v=""/>
  </r>
  <r>
    <s v="E00515"/>
    <s v="Joseph Vazquez"/>
    <x v="0"/>
    <x v="4"/>
    <s v="Speciality Products"/>
    <s v="Male"/>
    <s v="Latino"/>
    <x v="18"/>
    <d v="2019-01-23T00:00:00"/>
    <n v="159031"/>
    <n v="0.1"/>
    <n v="159.03100000000001"/>
    <s v="United States"/>
    <s v="Miami"/>
    <s v=""/>
  </r>
  <r>
    <s v="E02810"/>
    <s v="Layla Torres"/>
    <x v="0"/>
    <x v="2"/>
    <s v="Manufacturing"/>
    <s v="Female"/>
    <s v="Latino"/>
    <x v="26"/>
    <d v="2013-02-24T00:00:00"/>
    <n v="157474"/>
    <n v="0.11"/>
    <n v="173.22139999999999"/>
    <s v="Brazil"/>
    <s v="Rio de Janerio"/>
    <s v=""/>
  </r>
  <r>
    <s v="E01860"/>
    <s v="Jack Edwards"/>
    <x v="6"/>
    <x v="1"/>
    <s v="Manufacturing"/>
    <s v="Male"/>
    <s v="Caucasian"/>
    <x v="2"/>
    <d v="2008-04-06T00:00:00"/>
    <n v="126856"/>
    <n v="0.06"/>
    <n v="76.113599999999991"/>
    <s v="United States"/>
    <s v="Columbus"/>
    <s v=""/>
  </r>
  <r>
    <s v="E04890"/>
    <s v="Eleanor Chan"/>
    <x v="0"/>
    <x v="4"/>
    <s v="Manufacturing"/>
    <s v="Female"/>
    <s v="Asian"/>
    <x v="38"/>
    <d v="2001-04-02T00:00:00"/>
    <n v="129124"/>
    <n v="0.12"/>
    <n v="154.94880000000001"/>
    <s v="China"/>
    <s v="Shanghai"/>
    <s v=""/>
  </r>
  <r>
    <s v="E02285"/>
    <s v="Aria Xi"/>
    <x v="8"/>
    <x v="3"/>
    <s v="Research &amp; Development"/>
    <s v="Female"/>
    <s v="Asian"/>
    <x v="10"/>
    <d v="2002-03-01T00:00:00"/>
    <n v="165181"/>
    <n v="0.16"/>
    <n v="264.28960000000001"/>
    <s v="United States"/>
    <s v="Seattle"/>
    <s v=""/>
  </r>
  <r>
    <s v="E00842"/>
    <s v="John Vega"/>
    <x v="2"/>
    <x v="2"/>
    <s v="Corporate"/>
    <s v="Male"/>
    <s v="Latino"/>
    <x v="37"/>
    <d v="2004-01-18T00:00:00"/>
    <n v="247939"/>
    <n v="0.35"/>
    <n v="867.78649999999993"/>
    <s v="Brazil"/>
    <s v="Rio de Janerio"/>
    <s v=""/>
  </r>
  <r>
    <s v="E03750"/>
    <s v="Elias Dang"/>
    <x v="8"/>
    <x v="6"/>
    <s v="Speciality Products"/>
    <s v="Male"/>
    <s v="Asian"/>
    <x v="16"/>
    <d v="1995-08-29T00:00:00"/>
    <n v="158787"/>
    <n v="0.18"/>
    <n v="285.81659999999999"/>
    <s v="China"/>
    <s v="Chengdu"/>
    <s v=""/>
  </r>
  <r>
    <s v="E01921"/>
    <s v="Sarah Daniels"/>
    <x v="0"/>
    <x v="4"/>
    <s v="Manufacturing"/>
    <s v="Female"/>
    <s v="Caucasian"/>
    <x v="0"/>
    <d v="2011-01-09T00:00:00"/>
    <n v="138521"/>
    <n v="0.1"/>
    <n v="138.52100000000002"/>
    <s v="United States"/>
    <s v="Miami"/>
    <s v=""/>
  </r>
  <r>
    <s v="E02992"/>
    <s v="Paisley Sanders"/>
    <x v="0"/>
    <x v="1"/>
    <s v="Speciality Products"/>
    <s v="Female"/>
    <s v="Caucasian"/>
    <x v="0"/>
    <d v="2001-03-27T00:00:00"/>
    <n v="157812"/>
    <n v="0.11"/>
    <n v="173.5932"/>
    <s v="United States"/>
    <s v="Miami"/>
    <s v=""/>
  </r>
  <r>
    <s v="E00813"/>
    <s v="Autumn Joseph"/>
    <x v="12"/>
    <x v="0"/>
    <s v="Corporate"/>
    <s v="Female"/>
    <s v="Black"/>
    <x v="39"/>
    <d v="2018-05-09T00:00:00"/>
    <n v="73317"/>
    <n v="0"/>
    <n v="0"/>
    <s v="United States"/>
    <s v="Miami"/>
    <s v=""/>
  </r>
  <r>
    <s v="E03834"/>
    <s v="Anthony Carter"/>
    <x v="8"/>
    <x v="6"/>
    <s v="Speciality Products"/>
    <s v="Male"/>
    <s v="Caucasian"/>
    <x v="13"/>
    <d v="2007-03-15T00:00:00"/>
    <n v="155926"/>
    <n v="0.24"/>
    <n v="374.22239999999999"/>
    <s v="United States"/>
    <s v="Columbus"/>
    <d v="2008-05-30T00:00:00"/>
  </r>
  <r>
    <s v="E04167"/>
    <s v="Henry Alvarez"/>
    <x v="24"/>
    <x v="5"/>
    <s v="Manufacturing"/>
    <s v="Male"/>
    <s v="Latino"/>
    <x v="32"/>
    <d v="2005-04-12T00:00:00"/>
    <n v="87158"/>
    <n v="0"/>
    <n v="0"/>
    <s v="Brazil"/>
    <s v="Manaus"/>
    <s v=""/>
  </r>
  <r>
    <s v="E00245"/>
    <s v="Benjamin Delgado"/>
    <x v="20"/>
    <x v="6"/>
    <s v="Corporate"/>
    <s v="Male"/>
    <s v="Latino"/>
    <x v="16"/>
    <d v="1992-09-28T00:00:00"/>
    <n v="70778"/>
    <n v="0"/>
    <n v="0"/>
    <s v="United States"/>
    <s v="Austin"/>
    <s v=""/>
  </r>
  <r>
    <s v="E03550"/>
    <s v="Stella Wu"/>
    <x v="0"/>
    <x v="1"/>
    <s v="Speciality Products"/>
    <s v="Female"/>
    <s v="Asian"/>
    <x v="24"/>
    <d v="2014-02-20T00:00:00"/>
    <n v="155905"/>
    <n v="0.14000000000000001"/>
    <n v="218.267"/>
    <s v="United States"/>
    <s v="Phoenix"/>
    <s v=""/>
  </r>
  <r>
    <s v="E04112"/>
    <s v="Axel Chu"/>
    <x v="28"/>
    <x v="0"/>
    <s v="Research &amp; Development"/>
    <s v="Male"/>
    <s v="Asian"/>
    <x v="12"/>
    <d v="2018-05-04T00:00:00"/>
    <n v="59888"/>
    <n v="0"/>
    <n v="0"/>
    <s v="China"/>
    <s v="Beijing"/>
    <s v=""/>
  </r>
  <r>
    <s v="E01807"/>
    <s v="Cameron Evans"/>
    <x v="20"/>
    <x v="6"/>
    <s v="Corporate"/>
    <s v="Male"/>
    <s v="Caucasian"/>
    <x v="37"/>
    <d v="2018-12-13T00:00:00"/>
    <n v="63098"/>
    <n v="0"/>
    <n v="0"/>
    <s v="United States"/>
    <s v="Columbus"/>
    <s v=""/>
  </r>
  <r>
    <s v="E04103"/>
    <s v="Isabella Soto"/>
    <x v="2"/>
    <x v="2"/>
    <s v="Corporate"/>
    <s v="Female"/>
    <s v="Latino"/>
    <x v="5"/>
    <d v="2021-12-15T00:00:00"/>
    <n v="255369"/>
    <n v="0.33"/>
    <n v="842.71770000000004"/>
    <s v="Brazil"/>
    <s v="Sao Paulo"/>
    <s v=""/>
  </r>
  <r>
    <s v="E01412"/>
    <s v="Eva Jenkins"/>
    <x v="0"/>
    <x v="5"/>
    <s v="Manufacturing"/>
    <s v="Female"/>
    <s v="Black"/>
    <x v="0"/>
    <d v="2004-11-10T00:00:00"/>
    <n v="142318"/>
    <n v="0.14000000000000001"/>
    <n v="199.24520000000001"/>
    <s v="United States"/>
    <s v="Chicago"/>
    <s v=""/>
  </r>
  <r>
    <s v="E04386"/>
    <s v="Cameron Powell"/>
    <x v="18"/>
    <x v="5"/>
    <s v="Manufacturing"/>
    <s v="Male"/>
    <s v="Black"/>
    <x v="13"/>
    <d v="2004-08-20T00:00:00"/>
    <n v="49186"/>
    <n v="0"/>
    <n v="0"/>
    <s v="United States"/>
    <s v="Austin"/>
    <d v="2008-06-17T00:00:00"/>
  </r>
  <r>
    <s v="E01232"/>
    <s v="Samantha Foster"/>
    <x v="2"/>
    <x v="5"/>
    <s v="Research &amp; Development"/>
    <s v="Female"/>
    <s v="Black"/>
    <x v="23"/>
    <d v="2019-07-27T00:00:00"/>
    <n v="220937"/>
    <n v="0.38"/>
    <n v="839.56060000000002"/>
    <s v="United States"/>
    <s v="Austin"/>
    <s v=""/>
  </r>
  <r>
    <s v="E00880"/>
    <s v="Grace Carter"/>
    <x v="0"/>
    <x v="5"/>
    <s v="Speciality Products"/>
    <s v="Female"/>
    <s v="Black"/>
    <x v="6"/>
    <d v="2021-03-17T00:00:00"/>
    <n v="155080"/>
    <n v="0.1"/>
    <n v="155.08000000000001"/>
    <s v="United States"/>
    <s v="Austin"/>
    <s v=""/>
  </r>
  <r>
    <s v="E00943"/>
    <s v="Elena Mendoza"/>
    <x v="8"/>
    <x v="3"/>
    <s v="Speciality Products"/>
    <s v="Female"/>
    <s v="Latino"/>
    <x v="5"/>
    <d v="2018-10-24T00:00:00"/>
    <n v="154973"/>
    <n v="0.28999999999999998"/>
    <n v="449.42169999999999"/>
    <s v="Brazil"/>
    <s v="Sao Paulo"/>
    <s v=""/>
  </r>
  <r>
    <s v="E01064"/>
    <s v="Clara Kang"/>
    <x v="0"/>
    <x v="0"/>
    <s v="Manufacturing"/>
    <s v="Female"/>
    <s v="Asian"/>
    <x v="39"/>
    <d v="2017-03-25T00:00:00"/>
    <n v="135325"/>
    <n v="0.14000000000000001"/>
    <n v="189.45500000000001"/>
    <s v="United States"/>
    <s v="Phoenix"/>
    <s v=""/>
  </r>
  <r>
    <s v="E03778"/>
    <s v="Luke Vu"/>
    <x v="0"/>
    <x v="1"/>
    <s v="Speciality Products"/>
    <s v="Male"/>
    <s v="Asian"/>
    <x v="25"/>
    <d v="2018-06-04T00:00:00"/>
    <n v="154884"/>
    <n v="0.1"/>
    <n v="154.88400000000001"/>
    <s v="China"/>
    <s v="Shanghai"/>
    <s v=""/>
  </r>
  <r>
    <s v="E01091"/>
    <s v="Carter Reed"/>
    <x v="25"/>
    <x v="6"/>
    <s v="Manufacturing"/>
    <s v="Male"/>
    <s v="Black"/>
    <x v="18"/>
    <d v="2005-07-07T00:00:00"/>
    <n v="74412"/>
    <n v="0"/>
    <n v="0"/>
    <s v="United States"/>
    <s v="Seattle"/>
    <s v=""/>
  </r>
  <r>
    <s v="E01525"/>
    <s v="Charlotte Ruiz"/>
    <x v="3"/>
    <x v="0"/>
    <s v="Manufacturing"/>
    <s v="Female"/>
    <s v="Latino"/>
    <x v="22"/>
    <d v="2017-10-02T00:00:00"/>
    <n v="61886"/>
    <n v="0.09"/>
    <n v="55.697399999999995"/>
    <s v="Brazil"/>
    <s v="Rio de Janerio"/>
    <s v=""/>
  </r>
  <r>
    <s v="E01309"/>
    <s v="Everleigh Jiang"/>
    <x v="8"/>
    <x v="4"/>
    <s v="Research &amp; Development"/>
    <s v="Female"/>
    <s v="Asian"/>
    <x v="33"/>
    <d v="2003-05-14T00:00:00"/>
    <n v="173071"/>
    <n v="0.28999999999999998"/>
    <n v="501.90589999999997"/>
    <s v="United States"/>
    <s v="Columbus"/>
    <s v=""/>
  </r>
  <r>
    <s v="E02378"/>
    <s v="Audrey Smith"/>
    <x v="15"/>
    <x v="6"/>
    <s v="Research &amp; Development"/>
    <s v="Female"/>
    <s v="Caucasian"/>
    <x v="33"/>
    <d v="1995-10-27T00:00:00"/>
    <n v="70189"/>
    <n v="0"/>
    <n v="0"/>
    <s v="United States"/>
    <s v="Columbus"/>
    <s v=""/>
  </r>
  <r>
    <s v="E04127"/>
    <s v="Emery Acosta"/>
    <x v="2"/>
    <x v="3"/>
    <s v="Research &amp; Development"/>
    <s v="Female"/>
    <s v="Latino"/>
    <x v="36"/>
    <d v="2013-09-11T00:00:00"/>
    <n v="181452"/>
    <n v="0.3"/>
    <n v="544.35599999999999"/>
    <s v="United States"/>
    <s v="Columbus"/>
    <s v=""/>
  </r>
  <r>
    <s v="E00884"/>
    <s v="Camila Silva"/>
    <x v="0"/>
    <x v="1"/>
    <s v="Speciality Products"/>
    <s v="Female"/>
    <s v="Latino"/>
    <x v="16"/>
    <d v="2003-12-01T00:00:00"/>
    <n v="154828"/>
    <n v="0.13"/>
    <n v="201.2764"/>
    <s v="United States"/>
    <s v="Seattle"/>
    <s v=""/>
  </r>
  <r>
    <s v="E02555"/>
    <s v="Landon Lopez"/>
    <x v="4"/>
    <x v="4"/>
    <s v="Manufacturing"/>
    <s v="Male"/>
    <s v="Latino"/>
    <x v="2"/>
    <d v="2008-07-05T00:00:00"/>
    <n v="78056"/>
    <n v="0"/>
    <n v="0"/>
    <s v="Brazil"/>
    <s v="Sao Paulo"/>
    <s v=""/>
  </r>
  <r>
    <s v="E00187"/>
    <s v="Miles Mehta"/>
    <x v="8"/>
    <x v="2"/>
    <s v="Research &amp; Development"/>
    <s v="Male"/>
    <s v="Asian"/>
    <x v="16"/>
    <d v="1996-05-02T00:00:00"/>
    <n v="189933"/>
    <n v="0.23"/>
    <n v="436.84590000000003"/>
    <s v="United States"/>
    <s v="Miami"/>
    <s v=""/>
  </r>
  <r>
    <s v="E03795"/>
    <s v="Hazel Young"/>
    <x v="0"/>
    <x v="3"/>
    <s v="Speciality Products"/>
    <s v="Female"/>
    <s v="Black"/>
    <x v="31"/>
    <d v="2017-08-13T00:00:00"/>
    <n v="154624"/>
    <n v="0.15"/>
    <n v="231.93599999999998"/>
    <s v="United States"/>
    <s v="Austin"/>
    <s v=""/>
  </r>
  <r>
    <s v="E02062"/>
    <s v="Nora Santiago"/>
    <x v="7"/>
    <x v="4"/>
    <s v="Research &amp; Development"/>
    <s v="Female"/>
    <s v="Latino"/>
    <x v="0"/>
    <d v="1996-06-26T00:00:00"/>
    <n v="48687"/>
    <n v="0"/>
    <n v="0"/>
    <s v="Brazil"/>
    <s v="Rio de Janerio"/>
    <s v=""/>
  </r>
  <r>
    <s v="E00034"/>
    <s v="Caroline Herrera"/>
    <x v="0"/>
    <x v="1"/>
    <s v="Manufacturing"/>
    <s v="Female"/>
    <s v="Latino"/>
    <x v="10"/>
    <d v="2004-08-19T00:00:00"/>
    <n v="121065"/>
    <n v="0.15"/>
    <n v="181.5975"/>
    <s v="Brazil"/>
    <s v="Rio de Janerio"/>
    <s v=""/>
  </r>
  <r>
    <s v="E00273"/>
    <s v="David Owens"/>
    <x v="4"/>
    <x v="3"/>
    <s v="Corporate"/>
    <s v="Male"/>
    <s v="Black"/>
    <x v="12"/>
    <d v="2004-04-16T00:00:00"/>
    <n v="94246"/>
    <n v="0"/>
    <n v="0"/>
    <s v="United States"/>
    <s v="Austin"/>
    <s v=""/>
  </r>
  <r>
    <s v="E00691"/>
    <s v="Avery Yee"/>
    <x v="28"/>
    <x v="0"/>
    <s v="Manufacturing"/>
    <s v="Female"/>
    <s v="Asian"/>
    <x v="23"/>
    <d v="2016-05-22T00:00:00"/>
    <n v="44614"/>
    <n v="0"/>
    <n v="0"/>
    <s v="United States"/>
    <s v="Miami"/>
    <s v=""/>
  </r>
  <r>
    <s v="E01403"/>
    <s v="Xavier Park"/>
    <x v="2"/>
    <x v="0"/>
    <s v="Research &amp; Development"/>
    <s v="Male"/>
    <s v="Asian"/>
    <x v="18"/>
    <d v="2020-11-08T00:00:00"/>
    <n v="234469"/>
    <n v="0.31"/>
    <n v="726.85389999999995"/>
    <s v="China"/>
    <s v="Chengdu"/>
    <s v=""/>
  </r>
  <r>
    <s v="E03438"/>
    <s v="Asher Morales"/>
    <x v="16"/>
    <x v="6"/>
    <s v="Research &amp; Development"/>
    <s v="Male"/>
    <s v="Latino"/>
    <x v="25"/>
    <d v="2020-07-10T00:00:00"/>
    <n v="88272"/>
    <n v="0"/>
    <n v="0"/>
    <s v="Brazil"/>
    <s v="Sao Paulo"/>
    <s v=""/>
  </r>
  <r>
    <s v="E04136"/>
    <s v="Mason Cao"/>
    <x v="11"/>
    <x v="2"/>
    <s v="Corporate"/>
    <s v="Male"/>
    <s v="Asian"/>
    <x v="25"/>
    <d v="2017-09-14T00:00:00"/>
    <n v="74449"/>
    <n v="0"/>
    <n v="0"/>
    <s v="China"/>
    <s v="Beijing"/>
    <s v=""/>
  </r>
  <r>
    <s v="E00976"/>
    <s v="Zoe Rodriguez"/>
    <x v="8"/>
    <x v="5"/>
    <s v="Speciality Products"/>
    <s v="Female"/>
    <s v="Latino"/>
    <x v="14"/>
    <d v="2004-05-23T00:00:00"/>
    <n v="153938"/>
    <n v="0.2"/>
    <n v="307.87600000000003"/>
    <s v="United States"/>
    <s v="Phoenix"/>
    <s v=""/>
  </r>
  <r>
    <s v="E03300"/>
    <s v="Maria Chin"/>
    <x v="7"/>
    <x v="1"/>
    <s v="Manufacturing"/>
    <s v="Female"/>
    <s v="Asian"/>
    <x v="14"/>
    <d v="2013-09-26T00:00:00"/>
    <n v="50341"/>
    <n v="0"/>
    <n v="0"/>
    <s v="China"/>
    <s v="Beijing"/>
    <s v=""/>
  </r>
  <r>
    <s v="E00078"/>
    <s v="Eva Garcia"/>
    <x v="14"/>
    <x v="5"/>
    <s v="Corporate"/>
    <s v="Female"/>
    <s v="Latino"/>
    <x v="30"/>
    <d v="2021-04-11T00:00:00"/>
    <n v="72235"/>
    <n v="0"/>
    <n v="0"/>
    <s v="Brazil"/>
    <s v="Manaus"/>
    <s v=""/>
  </r>
  <r>
    <s v="E00825"/>
    <s v="Anna Molina"/>
    <x v="4"/>
    <x v="4"/>
    <s v="Corporate"/>
    <s v="Female"/>
    <s v="Latino"/>
    <x v="13"/>
    <d v="2016-06-12T00:00:00"/>
    <n v="70165"/>
    <n v="0"/>
    <n v="0"/>
    <s v="United States"/>
    <s v="Columbus"/>
    <s v=""/>
  </r>
  <r>
    <s v="E03310"/>
    <s v="Dylan Campbell"/>
    <x v="8"/>
    <x v="6"/>
    <s v="Speciality Products"/>
    <s v="Male"/>
    <s v="Caucasian"/>
    <x v="10"/>
    <d v="2010-11-29T00:00:00"/>
    <n v="153767"/>
    <n v="0.27"/>
    <n v="415.17090000000002"/>
    <s v="United States"/>
    <s v="Phoenix"/>
    <s v=""/>
  </r>
  <r>
    <s v="E03941"/>
    <s v="Isla Han"/>
    <x v="1"/>
    <x v="0"/>
    <s v="Manufacturing"/>
    <s v="Female"/>
    <s v="Asian"/>
    <x v="33"/>
    <d v="2005-06-18T00:00:00"/>
    <n v="86089"/>
    <n v="0"/>
    <n v="0"/>
    <s v="United States"/>
    <s v="Chicago"/>
    <s v=""/>
  </r>
  <r>
    <s v="E02148"/>
    <s v="Christopher Vega"/>
    <x v="19"/>
    <x v="6"/>
    <s v="Research &amp; Development"/>
    <s v="Male"/>
    <s v="Latino"/>
    <x v="15"/>
    <d v="2007-10-27T00:00:00"/>
    <n v="106313"/>
    <n v="0.15"/>
    <n v="159.46949999999998"/>
    <s v="United States"/>
    <s v="Chicago"/>
    <s v=""/>
  </r>
  <r>
    <s v="E02252"/>
    <s v="Lillian Park"/>
    <x v="7"/>
    <x v="1"/>
    <s v="Research &amp; Development"/>
    <s v="Female"/>
    <s v="Asian"/>
    <x v="18"/>
    <d v="2021-02-24T00:00:00"/>
    <n v="46833"/>
    <n v="0"/>
    <n v="0"/>
    <s v="China"/>
    <s v="Chengdu"/>
    <d v="2021-11-10T00:00:00"/>
  </r>
  <r>
    <s v="E03096"/>
    <s v="Kennedy Zhang"/>
    <x v="8"/>
    <x v="2"/>
    <s v="Research &amp; Development"/>
    <s v="Female"/>
    <s v="Asian"/>
    <x v="19"/>
    <d v="2000-10-27T00:00:00"/>
    <n v="155320"/>
    <n v="0.17"/>
    <n v="264.04400000000004"/>
    <s v="China"/>
    <s v="Chongqing"/>
    <s v=""/>
  </r>
  <r>
    <s v="E04800"/>
    <s v="Eli Han"/>
    <x v="4"/>
    <x v="4"/>
    <s v="Manufacturing"/>
    <s v="Male"/>
    <s v="Asian"/>
    <x v="18"/>
    <d v="2016-01-15T00:00:00"/>
    <n v="89984"/>
    <n v="0"/>
    <n v="0"/>
    <s v="China"/>
    <s v="Chengdu"/>
    <s v=""/>
  </r>
  <r>
    <s v="E04299"/>
    <s v="Paisley Hall"/>
    <x v="8"/>
    <x v="5"/>
    <s v="Speciality Products"/>
    <s v="Female"/>
    <s v="Caucasian"/>
    <x v="13"/>
    <d v="2010-05-21T00:00:00"/>
    <n v="153275"/>
    <n v="0.24"/>
    <n v="367.86"/>
    <s v="United States"/>
    <s v="Columbus"/>
    <s v=""/>
  </r>
  <r>
    <s v="E02980"/>
    <s v="Hailey Shin"/>
    <x v="8"/>
    <x v="5"/>
    <s v="Corporate"/>
    <s v="Female"/>
    <s v="Asian"/>
    <x v="4"/>
    <d v="2016-10-24T00:00:00"/>
    <n v="176324"/>
    <n v="0.23"/>
    <n v="405.54520000000002"/>
    <s v="China"/>
    <s v="Shanghai"/>
    <s v=""/>
  </r>
  <r>
    <s v="E04417"/>
    <s v="Chloe Salazar"/>
    <x v="0"/>
    <x v="5"/>
    <s v="Speciality Products"/>
    <s v="Female"/>
    <s v="Latino"/>
    <x v="10"/>
    <d v="2011-05-22T00:00:00"/>
    <n v="152353"/>
    <n v="0.14000000000000001"/>
    <n v="213.29420000000002"/>
    <s v="United States"/>
    <s v="Seattle"/>
    <s v=""/>
  </r>
  <r>
    <s v="E04348"/>
    <s v="Natalia Owens"/>
    <x v="6"/>
    <x v="5"/>
    <s v="Manufacturing"/>
    <s v="Female"/>
    <s v="Caucasian"/>
    <x v="30"/>
    <d v="2021-01-18T00:00:00"/>
    <n v="104162"/>
    <n v="7.0000000000000007E-2"/>
    <n v="72.91340000000001"/>
    <s v="United States"/>
    <s v="Austin"/>
    <s v=""/>
  </r>
  <r>
    <s v="E01638"/>
    <s v="Maria He"/>
    <x v="30"/>
    <x v="0"/>
    <s v="Corporate"/>
    <s v="Female"/>
    <s v="Asian"/>
    <x v="10"/>
    <d v="2010-08-28T00:00:00"/>
    <n v="82162"/>
    <n v="0"/>
    <n v="0"/>
    <s v="China"/>
    <s v="Beijing"/>
    <d v="2020-10-03T00:00:00"/>
  </r>
  <r>
    <s v="E02206"/>
    <s v="Jose Henderson"/>
    <x v="8"/>
    <x v="5"/>
    <s v="Speciality Products"/>
    <s v="Male"/>
    <s v="Black"/>
    <x v="13"/>
    <d v="2015-04-17T00:00:00"/>
    <n v="152239"/>
    <n v="0.23"/>
    <n v="350.1497"/>
    <s v="United States"/>
    <s v="Columbus"/>
    <s v=""/>
  </r>
  <r>
    <s v="E04222"/>
    <s v="Quinn Xiong"/>
    <x v="20"/>
    <x v="6"/>
    <s v="Research &amp; Development"/>
    <s v="Female"/>
    <s v="Asian"/>
    <x v="0"/>
    <d v="2013-09-08T00:00:00"/>
    <n v="73248"/>
    <n v="0"/>
    <n v="0"/>
    <s v="United States"/>
    <s v="Columbus"/>
    <s v=""/>
  </r>
  <r>
    <s v="E04126"/>
    <s v="Dominic Baker"/>
    <x v="4"/>
    <x v="4"/>
    <s v="Manufacturing"/>
    <s v="Male"/>
    <s v="Black"/>
    <x v="11"/>
    <d v="2020-10-09T00:00:00"/>
    <n v="91853"/>
    <n v="0"/>
    <n v="0"/>
    <s v="United States"/>
    <s v="Chicago"/>
    <s v=""/>
  </r>
  <r>
    <s v="E01883"/>
    <s v="Isla Guzman"/>
    <x v="0"/>
    <x v="4"/>
    <s v="Speciality Products"/>
    <s v="Female"/>
    <s v="Latino"/>
    <x v="20"/>
    <d v="2019-07-06T00:00:00"/>
    <n v="152036"/>
    <n v="0.15"/>
    <n v="228.05399999999997"/>
    <s v="Brazil"/>
    <s v="Rio de Janerio"/>
    <s v=""/>
  </r>
  <r>
    <s v="E03018"/>
    <s v="Autumn Reed"/>
    <x v="25"/>
    <x v="6"/>
    <s v="Corporate"/>
    <s v="Female"/>
    <s v="Caucasian"/>
    <x v="26"/>
    <d v="2017-09-17T00:00:00"/>
    <n v="70770"/>
    <n v="0"/>
    <n v="0"/>
    <s v="United States"/>
    <s v="Miami"/>
    <s v=""/>
  </r>
  <r>
    <s v="E03325"/>
    <s v="Robert Edwards"/>
    <x v="14"/>
    <x v="5"/>
    <s v="Corporate"/>
    <s v="Male"/>
    <s v="Caucasian"/>
    <x v="40"/>
    <d v="2004-10-11T00:00:00"/>
    <n v="50825"/>
    <n v="0"/>
    <n v="0"/>
    <s v="United States"/>
    <s v="Seattle"/>
    <s v=""/>
  </r>
  <r>
    <s v="E04037"/>
    <s v="Roman Martinez"/>
    <x v="0"/>
    <x v="2"/>
    <s v="Research &amp; Development"/>
    <s v="Male"/>
    <s v="Latino"/>
    <x v="30"/>
    <d v="2015-09-19T00:00:00"/>
    <n v="145846"/>
    <n v="0.15"/>
    <n v="218.76899999999998"/>
    <s v="Brazil"/>
    <s v="Manaus"/>
    <s v=""/>
  </r>
  <r>
    <s v="E01902"/>
    <s v="Eleanor Li"/>
    <x v="0"/>
    <x v="5"/>
    <s v="Research &amp; Development"/>
    <s v="Female"/>
    <s v="Asian"/>
    <x v="16"/>
    <d v="2003-12-07T00:00:00"/>
    <n v="125807"/>
    <n v="0.15"/>
    <n v="188.7105"/>
    <s v="United States"/>
    <s v="Chicago"/>
    <s v=""/>
  </r>
  <r>
    <s v="E02477"/>
    <s v="Amelia Bui"/>
    <x v="8"/>
    <x v="6"/>
    <s v="Speciality Products"/>
    <s v="Female"/>
    <s v="Asian"/>
    <x v="28"/>
    <d v="2020-10-21T00:00:00"/>
    <n v="151853"/>
    <n v="0.16"/>
    <n v="242.9648"/>
    <s v="China"/>
    <s v="Chengdu"/>
    <s v=""/>
  </r>
  <r>
    <s v="E02038"/>
    <s v="Ellie Chung"/>
    <x v="0"/>
    <x v="1"/>
    <s v="Corporate"/>
    <s v="Female"/>
    <s v="Asian"/>
    <x v="1"/>
    <d v="2008-08-29T00:00:00"/>
    <n v="157969"/>
    <n v="0.1"/>
    <n v="157.96900000000002"/>
    <s v="China"/>
    <s v="Chongqing"/>
    <s v=""/>
  </r>
  <r>
    <s v="E03474"/>
    <s v="Violet Hall"/>
    <x v="29"/>
    <x v="0"/>
    <s v="Corporate"/>
    <s v="Female"/>
    <s v="Caucasian"/>
    <x v="18"/>
    <d v="2010-12-10T00:00:00"/>
    <n v="97807"/>
    <n v="0"/>
    <n v="0"/>
    <s v="United States"/>
    <s v="Chicago"/>
    <s v=""/>
  </r>
  <r>
    <s v="E02744"/>
    <s v="Dylan Padilla"/>
    <x v="14"/>
    <x v="5"/>
    <s v="Manufacturing"/>
    <s v="Male"/>
    <s v="Latino"/>
    <x v="30"/>
    <d v="2015-12-09T00:00:00"/>
    <n v="73854"/>
    <n v="0"/>
    <n v="0"/>
    <s v="United States"/>
    <s v="Seattle"/>
    <s v=""/>
  </r>
  <r>
    <s v="E00702"/>
    <s v="Nathan Pham"/>
    <x v="0"/>
    <x v="4"/>
    <s v="Manufacturing"/>
    <s v="Male"/>
    <s v="Asian"/>
    <x v="10"/>
    <d v="2006-12-12T00:00:00"/>
    <n v="149537"/>
    <n v="0.14000000000000001"/>
    <n v="209.3518"/>
    <s v="United States"/>
    <s v="Seattle"/>
    <s v=""/>
  </r>
  <r>
    <s v="E03081"/>
    <s v="Ayla Brown"/>
    <x v="0"/>
    <x v="3"/>
    <s v="Manufacturing"/>
    <s v="Female"/>
    <s v="Caucasian"/>
    <x v="38"/>
    <d v="2013-04-15T00:00:00"/>
    <n v="128303"/>
    <n v="0.15"/>
    <n v="192.4545"/>
    <s v="United States"/>
    <s v="Phoenix"/>
    <s v=""/>
  </r>
  <r>
    <s v="E02681"/>
    <s v="Caroline Owens"/>
    <x v="8"/>
    <x v="0"/>
    <s v="Speciality Products"/>
    <s v="Female"/>
    <s v="Caucasian"/>
    <x v="3"/>
    <d v="2021-07-26T00:00:00"/>
    <n v="151108"/>
    <n v="0.22"/>
    <n v="332.43760000000003"/>
    <s v="United States"/>
    <s v="Phoenix"/>
    <s v=""/>
  </r>
  <r>
    <s v="E04029"/>
    <s v="Jayden Jimenez"/>
    <x v="6"/>
    <x v="5"/>
    <s v="Corporate"/>
    <s v="Male"/>
    <s v="Latino"/>
    <x v="28"/>
    <d v="2011-09-24T00:00:00"/>
    <n v="102167"/>
    <n v="0.06"/>
    <n v="61.300199999999997"/>
    <s v="Brazil"/>
    <s v="Rio de Janerio"/>
    <s v=""/>
  </r>
  <r>
    <s v="E01116"/>
    <s v="Jaxon Tran"/>
    <x v="0"/>
    <x v="3"/>
    <s v="Manufacturing"/>
    <s v="Male"/>
    <s v="Asian"/>
    <x v="10"/>
    <d v="2007-09-07T00:00:00"/>
    <n v="151027"/>
    <n v="0.1"/>
    <n v="151.02700000000002"/>
    <s v="China"/>
    <s v="Shanghai"/>
    <s v=""/>
  </r>
  <r>
    <s v="E02800"/>
    <s v="Eva Estrada"/>
    <x v="0"/>
    <x v="3"/>
    <s v="Speciality Products"/>
    <s v="Female"/>
    <s v="Latino"/>
    <x v="10"/>
    <d v="2018-07-24T00:00:00"/>
    <n v="148991"/>
    <n v="0.12"/>
    <n v="178.78919999999999"/>
    <s v="Brazil"/>
    <s v="Sao Paulo"/>
    <s v=""/>
  </r>
  <r>
    <s v="E04072"/>
    <s v="Emery Mitchell"/>
    <x v="2"/>
    <x v="2"/>
    <s v="Manufacturing"/>
    <s v="Female"/>
    <s v="Caucasian"/>
    <x v="32"/>
    <d v="2018-06-02T00:00:00"/>
    <n v="231567"/>
    <n v="0.36"/>
    <n v="833.64119999999991"/>
    <s v="United States"/>
    <s v="Seattle"/>
    <s v=""/>
  </r>
  <r>
    <s v="E00672"/>
    <s v="Landon Luu"/>
    <x v="2"/>
    <x v="0"/>
    <s v="Research &amp; Development"/>
    <s v="Male"/>
    <s v="Asian"/>
    <x v="30"/>
    <d v="2015-07-12T00:00:00"/>
    <n v="215388"/>
    <n v="0.33"/>
    <n v="710.7804000000001"/>
    <s v="United States"/>
    <s v="Miami"/>
    <s v=""/>
  </r>
  <r>
    <s v="E04972"/>
    <s v="Logan Bryant"/>
    <x v="0"/>
    <x v="1"/>
    <s v="Speciality Products"/>
    <s v="Male"/>
    <s v="Caucasian"/>
    <x v="31"/>
    <d v="2020-07-18T00:00:00"/>
    <n v="148485"/>
    <n v="0.15"/>
    <n v="222.72749999999999"/>
    <s v="United States"/>
    <s v="Miami"/>
    <s v=""/>
  </r>
  <r>
    <s v="E00467"/>
    <s v="Sofia Dinh"/>
    <x v="17"/>
    <x v="6"/>
    <s v="Corporate"/>
    <s v="Female"/>
    <s v="Asian"/>
    <x v="0"/>
    <d v="1995-08-04T00:00:00"/>
    <n v="80701"/>
    <n v="0"/>
    <n v="0"/>
    <s v="United States"/>
    <s v="Chicago"/>
    <d v="2005-04-14T00:00:00"/>
  </r>
  <r>
    <s v="E00365"/>
    <s v="Jonathan Patel"/>
    <x v="6"/>
    <x v="1"/>
    <s v="Corporate"/>
    <s v="Male"/>
    <s v="Asian"/>
    <x v="20"/>
    <d v="2020-02-02T00:00:00"/>
    <n v="115417"/>
    <n v="0.06"/>
    <n v="69.250199999999992"/>
    <s v="China"/>
    <s v="Shanghai"/>
    <s v=""/>
  </r>
  <r>
    <s v="E00306"/>
    <s v="Piper Patterson"/>
    <x v="9"/>
    <x v="6"/>
    <s v="Corporate"/>
    <s v="Female"/>
    <s v="Caucasian"/>
    <x v="10"/>
    <d v="2019-06-19T00:00:00"/>
    <n v="88045"/>
    <n v="0"/>
    <n v="0"/>
    <s v="United States"/>
    <s v="Chicago"/>
    <s v=""/>
  </r>
  <r>
    <s v="E02907"/>
    <s v="Jose Singh"/>
    <x v="0"/>
    <x v="2"/>
    <s v="Speciality Products"/>
    <s v="Male"/>
    <s v="Asian"/>
    <x v="29"/>
    <d v="2010-04-06T00:00:00"/>
    <n v="142878"/>
    <n v="0.12"/>
    <n v="171.45359999999999"/>
    <s v="United States"/>
    <s v="Columbus"/>
    <s v=""/>
  </r>
  <r>
    <s v="E04779"/>
    <s v="Cameron Young"/>
    <x v="2"/>
    <x v="6"/>
    <s v="Manufacturing"/>
    <s v="Male"/>
    <s v="Caucasian"/>
    <x v="19"/>
    <d v="2016-01-18T00:00:00"/>
    <n v="180994"/>
    <n v="0.39"/>
    <n v="705.87660000000005"/>
    <s v="United States"/>
    <s v="Seattle"/>
    <s v=""/>
  </r>
  <r>
    <s v="E00501"/>
    <s v="Melody Ho"/>
    <x v="11"/>
    <x v="2"/>
    <s v="Research &amp; Development"/>
    <s v="Female"/>
    <s v="Asian"/>
    <x v="0"/>
    <d v="2007-12-02T00:00:00"/>
    <n v="64494"/>
    <n v="0"/>
    <n v="0"/>
    <s v="United States"/>
    <s v="Columbus"/>
    <s v=""/>
  </r>
  <r>
    <s v="E01132"/>
    <s v="Aiden Bryant"/>
    <x v="5"/>
    <x v="3"/>
    <s v="Manufacturing"/>
    <s v="Male"/>
    <s v="Black"/>
    <x v="8"/>
    <d v="2002-10-21T00:00:00"/>
    <n v="70122"/>
    <n v="0"/>
    <n v="0"/>
    <s v="United States"/>
    <s v="Columbus"/>
    <s v=""/>
  </r>
  <r>
    <s v="E00556"/>
    <s v="Grayson Walker"/>
    <x v="8"/>
    <x v="4"/>
    <s v="Manufacturing"/>
    <s v="Male"/>
    <s v="Caucasian"/>
    <x v="7"/>
    <d v="2017-02-19T00:00:00"/>
    <n v="181854"/>
    <n v="0.28999999999999998"/>
    <n v="527.37659999999994"/>
    <s v="United States"/>
    <s v="Seattle"/>
    <d v="2020-04-24T00:00:00"/>
  </r>
  <r>
    <s v="E00595"/>
    <s v="Everly Chow"/>
    <x v="0"/>
    <x v="2"/>
    <s v="Speciality Products"/>
    <s v="Female"/>
    <s v="Asian"/>
    <x v="27"/>
    <d v="2018-04-21T00:00:00"/>
    <n v="140402"/>
    <n v="0.15"/>
    <n v="210.60299999999998"/>
    <s v="China"/>
    <s v="Beijing"/>
    <s v=""/>
  </r>
  <r>
    <s v="E04567"/>
    <s v="Madeline Hoang"/>
    <x v="28"/>
    <x v="0"/>
    <s v="Research &amp; Development"/>
    <s v="Female"/>
    <s v="Asian"/>
    <x v="20"/>
    <d v="2019-10-25T00:00:00"/>
    <n v="50111"/>
    <n v="0"/>
    <n v="0"/>
    <s v="China"/>
    <s v="Chengdu"/>
    <s v=""/>
  </r>
  <r>
    <s v="E04378"/>
    <s v="Ezra Simmons"/>
    <x v="32"/>
    <x v="0"/>
    <s v="Manufacturing"/>
    <s v="Male"/>
    <s v="Black"/>
    <x v="30"/>
    <d v="2016-05-07T00:00:00"/>
    <n v="71192"/>
    <n v="0"/>
    <n v="0"/>
    <s v="United States"/>
    <s v="Austin"/>
    <s v=""/>
  </r>
  <r>
    <s v="E03251"/>
    <s v="Ruby Medina"/>
    <x v="8"/>
    <x v="3"/>
    <s v="Manufacturing"/>
    <s v="Female"/>
    <s v="Latino"/>
    <x v="37"/>
    <d v="2018-12-18T00:00:00"/>
    <n v="155351"/>
    <n v="0.2"/>
    <n v="310.702"/>
    <s v="United States"/>
    <s v="Seattle"/>
    <s v=""/>
  </r>
  <r>
    <s v="E01422"/>
    <s v="Lydia Espinoza"/>
    <x v="0"/>
    <x v="1"/>
    <s v="Speciality Products"/>
    <s v="Female"/>
    <s v="Latino"/>
    <x v="7"/>
    <d v="2020-05-15T00:00:00"/>
    <n v="137106"/>
    <n v="0.12"/>
    <n v="164.52720000000002"/>
    <s v="Brazil"/>
    <s v="Sao Paulo"/>
    <s v=""/>
  </r>
  <r>
    <s v="E02363"/>
    <s v="Eliza Liang"/>
    <x v="0"/>
    <x v="5"/>
    <s v="Speciality Products"/>
    <s v="Female"/>
    <s v="Asian"/>
    <x v="9"/>
    <d v="2010-03-11T00:00:00"/>
    <n v="134006"/>
    <n v="0.13"/>
    <n v="174.20779999999999"/>
    <s v="China"/>
    <s v="Beijing"/>
    <s v=""/>
  </r>
  <r>
    <s v="E03908"/>
    <s v="Miles Evans"/>
    <x v="22"/>
    <x v="0"/>
    <s v="Manufacturing"/>
    <s v="Male"/>
    <s v="Caucasian"/>
    <x v="15"/>
    <d v="1994-10-24T00:00:00"/>
    <n v="87216"/>
    <n v="0"/>
    <n v="0"/>
    <s v="United States"/>
    <s v="Miami"/>
    <s v=""/>
  </r>
  <r>
    <s v="E01351"/>
    <s v="Leo Owens"/>
    <x v="28"/>
    <x v="0"/>
    <s v="Corporate"/>
    <s v="Male"/>
    <s v="Caucasian"/>
    <x v="8"/>
    <d v="2020-04-23T00:00:00"/>
    <n v="50069"/>
    <n v="0"/>
    <n v="0"/>
    <s v="United States"/>
    <s v="Seattle"/>
    <s v=""/>
  </r>
  <r>
    <s v="E00647"/>
    <s v="Dylan Ali"/>
    <x v="0"/>
    <x v="5"/>
    <s v="Speciality Products"/>
    <s v="Male"/>
    <s v="Asian"/>
    <x v="5"/>
    <d v="2021-04-16T00:00:00"/>
    <n v="133400"/>
    <n v="0.11"/>
    <n v="146.74"/>
    <s v="United States"/>
    <s v="Phoenix"/>
    <s v=""/>
  </r>
  <r>
    <s v="E03807"/>
    <s v="Kennedy Do"/>
    <x v="3"/>
    <x v="0"/>
    <s v="Manufacturing"/>
    <s v="Female"/>
    <s v="Asian"/>
    <x v="36"/>
    <d v="2005-10-15T00:00:00"/>
    <n v="67398"/>
    <n v="7.0000000000000007E-2"/>
    <n v="47.178600000000003"/>
    <s v="United States"/>
    <s v="Phoenix"/>
    <s v=""/>
  </r>
  <r>
    <s v="E00422"/>
    <s v="Jade Acosta"/>
    <x v="25"/>
    <x v="6"/>
    <s v="Research &amp; Development"/>
    <s v="Female"/>
    <s v="Latino"/>
    <x v="8"/>
    <d v="2015-08-29T00:00:00"/>
    <n v="68488"/>
    <n v="0"/>
    <n v="0"/>
    <s v="United States"/>
    <s v="Seattle"/>
    <s v=""/>
  </r>
  <r>
    <s v="E00265"/>
    <s v="Mila Vasquez"/>
    <x v="9"/>
    <x v="6"/>
    <s v="Manufacturing"/>
    <s v="Female"/>
    <s v="Latino"/>
    <x v="34"/>
    <d v="1998-07-16T00:00:00"/>
    <n v="92932"/>
    <n v="0"/>
    <n v="0"/>
    <s v="United States"/>
    <s v="Columbus"/>
    <s v=""/>
  </r>
  <r>
    <s v="E04601"/>
    <s v="Allison Ayala"/>
    <x v="7"/>
    <x v="2"/>
    <s v="Corporate"/>
    <s v="Female"/>
    <s v="Latino"/>
    <x v="9"/>
    <d v="2009-06-30T00:00:00"/>
    <n v="43363"/>
    <n v="0"/>
    <n v="0"/>
    <s v="United States"/>
    <s v="Austin"/>
    <s v=""/>
  </r>
  <r>
    <s v="E02888"/>
    <s v="Elijah Ramos"/>
    <x v="0"/>
    <x v="0"/>
    <s v="Speciality Products"/>
    <s v="Male"/>
    <s v="Latino"/>
    <x v="27"/>
    <d v="2012-12-24T00:00:00"/>
    <n v="132544"/>
    <n v="0.1"/>
    <n v="132.54400000000001"/>
    <s v="Brazil"/>
    <s v="Rio de Janerio"/>
    <s v=""/>
  </r>
  <r>
    <s v="E04972"/>
    <s v="Ivy Daniels"/>
    <x v="0"/>
    <x v="5"/>
    <s v="Speciality Products"/>
    <s v="Female"/>
    <s v="Caucasian"/>
    <x v="13"/>
    <d v="2008-10-26T00:00:00"/>
    <n v="131841"/>
    <n v="0.13"/>
    <n v="171.39330000000001"/>
    <s v="United States"/>
    <s v="Columbus"/>
    <s v=""/>
  </r>
  <r>
    <s v="E02914"/>
    <s v="Maria Wilson"/>
    <x v="2"/>
    <x v="6"/>
    <s v="Research &amp; Development"/>
    <s v="Female"/>
    <s v="Caucasian"/>
    <x v="11"/>
    <d v="1996-06-14T00:00:00"/>
    <n v="200246"/>
    <n v="0.34"/>
    <n v="680.83640000000003"/>
    <s v="United States"/>
    <s v="Columbus"/>
    <s v=""/>
  </r>
  <r>
    <s v="E03268"/>
    <s v="Everly Coleman"/>
    <x v="2"/>
    <x v="0"/>
    <s v="Corporate"/>
    <s v="Female"/>
    <s v="Caucasian"/>
    <x v="32"/>
    <d v="2015-02-18T00:00:00"/>
    <n v="194871"/>
    <n v="0.35"/>
    <n v="682.04849999999988"/>
    <s v="United States"/>
    <s v="Columbus"/>
    <s v=""/>
  </r>
  <r>
    <s v="E03972"/>
    <s v="Jordan Gomez"/>
    <x v="4"/>
    <x v="4"/>
    <s v="Research &amp; Development"/>
    <s v="Male"/>
    <s v="Latino"/>
    <x v="33"/>
    <d v="1994-09-15T00:00:00"/>
    <n v="98769"/>
    <n v="0"/>
    <n v="0"/>
    <s v="Brazil"/>
    <s v="Rio de Janerio"/>
    <d v="2016-10-03T00:00:00"/>
  </r>
  <r>
    <s v="E02189"/>
    <s v="Isla Chavez"/>
    <x v="5"/>
    <x v="3"/>
    <s v="Research &amp; Development"/>
    <s v="Female"/>
    <s v="Latino"/>
    <x v="7"/>
    <d v="2018-05-19T00:00:00"/>
    <n v="65334"/>
    <n v="0"/>
    <n v="0"/>
    <s v="Brazil"/>
    <s v="Rio de Janerio"/>
    <s v=""/>
  </r>
  <r>
    <s v="E04290"/>
    <s v="Hannah Gomez"/>
    <x v="1"/>
    <x v="0"/>
    <s v="Manufacturing"/>
    <s v="Female"/>
    <s v="Latino"/>
    <x v="6"/>
    <d v="2021-05-11T00:00:00"/>
    <n v="83934"/>
    <n v="0"/>
    <n v="0"/>
    <s v="United States"/>
    <s v="Miami"/>
    <s v=""/>
  </r>
  <r>
    <s v="E03630"/>
    <s v="Jacob Davis"/>
    <x v="8"/>
    <x v="4"/>
    <s v="Research &amp; Development"/>
    <s v="Male"/>
    <s v="Caucasian"/>
    <x v="9"/>
    <d v="2016-09-03T00:00:00"/>
    <n v="150399"/>
    <n v="0.28000000000000003"/>
    <n v="421.11720000000003"/>
    <s v="United States"/>
    <s v="Chicago"/>
    <s v=""/>
  </r>
  <r>
    <s v="E00432"/>
    <s v="Eli Gupta"/>
    <x v="8"/>
    <x v="5"/>
    <s v="Research &amp; Development"/>
    <s v="Male"/>
    <s v="Asian"/>
    <x v="26"/>
    <d v="2012-05-19T00:00:00"/>
    <n v="160280"/>
    <n v="0.19"/>
    <n v="304.53199999999998"/>
    <s v="China"/>
    <s v="Beijing"/>
    <s v=""/>
  </r>
  <r>
    <s v="E01755"/>
    <s v="Audrey Patel"/>
    <x v="0"/>
    <x v="2"/>
    <s v="Speciality Products"/>
    <s v="Female"/>
    <s v="Asian"/>
    <x v="26"/>
    <d v="2011-04-24T00:00:00"/>
    <n v="131183"/>
    <n v="0.14000000000000001"/>
    <n v="183.65620000000001"/>
    <s v="China"/>
    <s v="Shanghai"/>
    <d v="2016-03-16T00:00:00"/>
  </r>
  <r>
    <s v="E01924"/>
    <s v="Anna Gutierrez"/>
    <x v="8"/>
    <x v="6"/>
    <s v="Research &amp; Development"/>
    <s v="Female"/>
    <s v="Latino"/>
    <x v="1"/>
    <d v="2003-04-15T00:00:00"/>
    <n v="150699"/>
    <n v="0.28999999999999998"/>
    <n v="437.02710000000002"/>
    <s v="Brazil"/>
    <s v="Sao Paulo"/>
    <s v=""/>
  </r>
  <r>
    <s v="E02857"/>
    <s v="Mason Jimenez"/>
    <x v="0"/>
    <x v="2"/>
    <s v="Speciality Products"/>
    <s v="Male"/>
    <s v="Latino"/>
    <x v="29"/>
    <d v="2019-08-08T00:00:00"/>
    <n v="130133"/>
    <n v="0.15"/>
    <n v="195.1995"/>
    <s v="United States"/>
    <s v="Austin"/>
    <d v="2022-05-18T00:00:00"/>
  </r>
  <r>
    <s v="E02770"/>
    <s v="Liliana Do"/>
    <x v="31"/>
    <x v="0"/>
    <s v="Manufacturing"/>
    <s v="Female"/>
    <s v="Asian"/>
    <x v="31"/>
    <d v="2019-03-29T00:00:00"/>
    <n v="86774"/>
    <n v="0"/>
    <n v="0"/>
    <s v="China"/>
    <s v="Chengdu"/>
    <s v=""/>
  </r>
  <r>
    <s v="E04590"/>
    <s v="Isaac Sanders"/>
    <x v="14"/>
    <x v="5"/>
    <s v="Manufacturing"/>
    <s v="Male"/>
    <s v="Caucasian"/>
    <x v="38"/>
    <d v="2001-03-29T00:00:00"/>
    <n v="57606"/>
    <n v="0"/>
    <n v="0"/>
    <s v="United States"/>
    <s v="Miami"/>
    <s v=""/>
  </r>
  <r>
    <s v="E01977"/>
    <s v="Raelynn Gupta"/>
    <x v="0"/>
    <x v="2"/>
    <s v="Corporate"/>
    <s v="Female"/>
    <s v="Asian"/>
    <x v="32"/>
    <d v="2001-09-10T00:00:00"/>
    <n v="125730"/>
    <n v="0.11"/>
    <n v="138.303"/>
    <s v="China"/>
    <s v="Chongqing"/>
    <s v=""/>
  </r>
  <r>
    <s v="E01378"/>
    <s v="Genesis Xiong"/>
    <x v="27"/>
    <x v="0"/>
    <s v="Research &amp; Development"/>
    <s v="Female"/>
    <s v="Asian"/>
    <x v="11"/>
    <d v="2012-02-25T00:00:00"/>
    <n v="64170"/>
    <n v="0"/>
    <n v="0"/>
    <s v="United States"/>
    <s v="Columbus"/>
    <s v=""/>
  </r>
  <r>
    <s v="E02716"/>
    <s v="Dominic Dinh"/>
    <x v="0"/>
    <x v="1"/>
    <s v="Speciality Products"/>
    <s v="Male"/>
    <s v="Asian"/>
    <x v="10"/>
    <d v="2005-04-11T00:00:00"/>
    <n v="128468"/>
    <n v="0.11"/>
    <n v="141.31479999999999"/>
    <s v="United States"/>
    <s v="Chicago"/>
    <s v=""/>
  </r>
  <r>
    <s v="E03423"/>
    <s v="Santiago f Gonzalez"/>
    <x v="6"/>
    <x v="3"/>
    <s v="Research &amp; Development"/>
    <s v="Male"/>
    <s v="Latino"/>
    <x v="9"/>
    <d v="2012-07-26T00:00:00"/>
    <n v="105891"/>
    <n v="7.0000000000000007E-2"/>
    <n v="74.123700000000014"/>
    <s v="United States"/>
    <s v="Seattle"/>
    <s v=""/>
  </r>
  <r>
    <s v="E02770"/>
    <s v="James Huang"/>
    <x v="6"/>
    <x v="5"/>
    <s v="Speciality Products"/>
    <s v="Male"/>
    <s v="Asian"/>
    <x v="15"/>
    <d v="1997-03-11T00:00:00"/>
    <n v="128136"/>
    <n v="0.05"/>
    <n v="64.067999999999998"/>
    <s v="China"/>
    <s v="Beijing"/>
    <s v=""/>
  </r>
  <r>
    <s v="E00788"/>
    <s v="Emily Contreras"/>
    <x v="11"/>
    <x v="3"/>
    <s v="Manufacturing"/>
    <s v="Female"/>
    <s v="Latino"/>
    <x v="17"/>
    <d v="1992-06-15T00:00:00"/>
    <n v="59591"/>
    <n v="0"/>
    <n v="0"/>
    <s v="Brazil"/>
    <s v="Sao Paulo"/>
    <s v=""/>
  </r>
  <r>
    <s v="E00207"/>
    <s v="Hailey Lai"/>
    <x v="2"/>
    <x v="5"/>
    <s v="Manufacturing"/>
    <s v="Female"/>
    <s v="Asian"/>
    <x v="25"/>
    <d v="2012-07-23T00:00:00"/>
    <n v="187048"/>
    <n v="0.32"/>
    <n v="598.55359999999996"/>
    <s v="China"/>
    <s v="Chengdu"/>
    <s v=""/>
  </r>
  <r>
    <s v="E04419"/>
    <s v="Sophia Ahmed"/>
    <x v="0"/>
    <x v="3"/>
    <s v="Speciality Products"/>
    <s v="Female"/>
    <s v="Asian"/>
    <x v="31"/>
    <d v="2015-06-13T00:00:00"/>
    <n v="127972"/>
    <n v="0.11"/>
    <n v="140.76920000000001"/>
    <s v="United States"/>
    <s v="Seattle"/>
    <s v=""/>
  </r>
  <r>
    <s v="E04571"/>
    <s v="Hadley Contreras"/>
    <x v="8"/>
    <x v="6"/>
    <s v="Corporate"/>
    <s v="Female"/>
    <s v="Latino"/>
    <x v="34"/>
    <d v="2017-01-04T00:00:00"/>
    <n v="178502"/>
    <n v="0.2"/>
    <n v="357.00400000000002"/>
    <s v="United States"/>
    <s v="Austin"/>
    <s v=""/>
  </r>
  <r>
    <s v="E04095"/>
    <s v="Ryan Holmes"/>
    <x v="0"/>
    <x v="1"/>
    <s v="Speciality Products"/>
    <s v="Male"/>
    <s v="Caucasian"/>
    <x v="10"/>
    <d v="2018-01-11T00:00:00"/>
    <n v="127422"/>
    <n v="0.15"/>
    <n v="191.13299999999998"/>
    <s v="United States"/>
    <s v="Columbus"/>
    <s v=""/>
  </r>
  <r>
    <s v="E02693"/>
    <s v="Grace Campos"/>
    <x v="8"/>
    <x v="6"/>
    <s v="Research &amp; Development"/>
    <s v="Female"/>
    <s v="Latino"/>
    <x v="26"/>
    <d v="2008-03-21T00:00:00"/>
    <n v="156277"/>
    <n v="0.22"/>
    <n v="343.80940000000004"/>
    <s v="Brazil"/>
    <s v="Manaus"/>
    <s v=""/>
  </r>
  <r>
    <s v="E03359"/>
    <s v="Autumn Ortiz"/>
    <x v="15"/>
    <x v="6"/>
    <s v="Research &amp; Development"/>
    <s v="Female"/>
    <s v="Latino"/>
    <x v="31"/>
    <d v="2017-12-17T00:00:00"/>
    <n v="87744"/>
    <n v="0"/>
    <n v="0"/>
    <s v="Brazil"/>
    <s v="Sao Paulo"/>
    <s v=""/>
  </r>
  <r>
    <s v="E00399"/>
    <s v="Connor Walker"/>
    <x v="11"/>
    <x v="2"/>
    <s v="Manufacturing"/>
    <s v="Male"/>
    <s v="Caucasian"/>
    <x v="31"/>
    <d v="2019-03-18T00:00:00"/>
    <n v="54714"/>
    <n v="0"/>
    <n v="0"/>
    <s v="United States"/>
    <s v="Columbus"/>
    <s v=""/>
  </r>
  <r>
    <s v="E02971"/>
    <s v="Mia Wu"/>
    <x v="12"/>
    <x v="0"/>
    <s v="Corporate"/>
    <s v="Female"/>
    <s v="Asian"/>
    <x v="10"/>
    <d v="2013-08-25T00:00:00"/>
    <n v="99169"/>
    <n v="0"/>
    <n v="0"/>
    <s v="China"/>
    <s v="Beijing"/>
    <s v=""/>
  </r>
  <r>
    <s v="E03327"/>
    <s v="Julia Luong"/>
    <x v="0"/>
    <x v="4"/>
    <s v="Research &amp; Development"/>
    <s v="Female"/>
    <s v="Asian"/>
    <x v="0"/>
    <d v="2006-06-20T00:00:00"/>
    <n v="142628"/>
    <n v="0.12"/>
    <n v="171.15360000000001"/>
    <s v="China"/>
    <s v="Chongqing"/>
    <s v=""/>
  </r>
  <r>
    <s v="E00900"/>
    <s v="Eleanor Delgado"/>
    <x v="4"/>
    <x v="1"/>
    <s v="Manufacturing"/>
    <s v="Female"/>
    <s v="Latino"/>
    <x v="27"/>
    <d v="2014-04-27T00:00:00"/>
    <n v="75869"/>
    <n v="0"/>
    <n v="0"/>
    <s v="Brazil"/>
    <s v="Sao Paulo"/>
    <s v=""/>
  </r>
  <r>
    <s v="E00836"/>
    <s v="Addison Roberts"/>
    <x v="22"/>
    <x v="0"/>
    <s v="Manufacturing"/>
    <s v="Female"/>
    <s v="Caucasian"/>
    <x v="14"/>
    <d v="2018-05-14T00:00:00"/>
    <n v="60985"/>
    <n v="0"/>
    <n v="0"/>
    <s v="United States"/>
    <s v="Seattle"/>
    <s v=""/>
  </r>
  <r>
    <s v="E03854"/>
    <s v="Camila Li"/>
    <x v="0"/>
    <x v="0"/>
    <s v="Research &amp; Development"/>
    <s v="Female"/>
    <s v="Asian"/>
    <x v="34"/>
    <d v="2010-07-24T00:00:00"/>
    <n v="126911"/>
    <n v="0.1"/>
    <n v="126.911"/>
    <s v="China"/>
    <s v="Shanghai"/>
    <s v=""/>
  </r>
  <r>
    <s v="E04729"/>
    <s v="Ezekiel Fong"/>
    <x v="2"/>
    <x v="3"/>
    <s v="Research &amp; Development"/>
    <s v="Male"/>
    <s v="Asian"/>
    <x v="17"/>
    <d v="2004-02-25T00:00:00"/>
    <n v="216949"/>
    <n v="0.32"/>
    <n v="694.23680000000013"/>
    <s v="China"/>
    <s v="Shanghai"/>
    <s v=""/>
  </r>
  <r>
    <s v="E00360"/>
    <s v="Dylan Thao"/>
    <x v="8"/>
    <x v="6"/>
    <s v="Manufacturing"/>
    <s v="Male"/>
    <s v="Asian"/>
    <x v="35"/>
    <d v="2012-10-22T00:00:00"/>
    <n v="168510"/>
    <n v="0.28999999999999998"/>
    <n v="488.67899999999992"/>
    <s v="United States"/>
    <s v="Seattle"/>
    <s v=""/>
  </r>
  <r>
    <s v="E03277"/>
    <s v="Caroline Hu"/>
    <x v="0"/>
    <x v="1"/>
    <s v="Speciality Products"/>
    <s v="Female"/>
    <s v="Asian"/>
    <x v="30"/>
    <d v="2019-08-18T00:00:00"/>
    <n v="126353"/>
    <n v="0.12"/>
    <n v="151.62359999999998"/>
    <s v="China"/>
    <s v="Shanghai"/>
    <s v=""/>
  </r>
  <r>
    <s v="E00181"/>
    <s v="Genesis Hu"/>
    <x v="4"/>
    <x v="1"/>
    <s v="Corporate"/>
    <s v="Female"/>
    <s v="Asian"/>
    <x v="28"/>
    <d v="2002-01-15T00:00:00"/>
    <n v="86510"/>
    <n v="0"/>
    <n v="0"/>
    <s v="China"/>
    <s v="Beijing"/>
    <d v="2003-01-02T00:00:00"/>
  </r>
  <r>
    <s v="E01070"/>
    <s v="Leonardo Martin"/>
    <x v="6"/>
    <x v="2"/>
    <s v="Speciality Products"/>
    <s v="Male"/>
    <s v="Black"/>
    <x v="11"/>
    <d v="1995-02-16T00:00:00"/>
    <n v="125375"/>
    <n v="0.09"/>
    <n v="112.83750000000001"/>
    <s v="United States"/>
    <s v="Chicago"/>
    <s v=""/>
  </r>
  <r>
    <s v="E02861"/>
    <s v="Daniel Perry"/>
    <x v="12"/>
    <x v="0"/>
    <s v="Research &amp; Development"/>
    <s v="Male"/>
    <s v="Caucasian"/>
    <x v="40"/>
    <d v="2001-04-15T00:00:00"/>
    <n v="80921"/>
    <n v="0"/>
    <n v="0"/>
    <s v="United States"/>
    <s v="Columbus"/>
    <s v=""/>
  </r>
  <r>
    <s v="E01357"/>
    <s v="Paisley Hunter"/>
    <x v="19"/>
    <x v="6"/>
    <s v="Research &amp; Development"/>
    <s v="Female"/>
    <s v="Caucasian"/>
    <x v="21"/>
    <d v="2010-01-15T00:00:00"/>
    <n v="98110"/>
    <n v="0.13"/>
    <n v="127.54300000000001"/>
    <s v="United States"/>
    <s v="Chicago"/>
    <s v=""/>
  </r>
  <r>
    <s v="E02661"/>
    <s v="Maya Chan"/>
    <x v="13"/>
    <x v="6"/>
    <s v="Speciality Products"/>
    <s v="Female"/>
    <s v="Asian"/>
    <x v="26"/>
    <d v="2013-02-13T00:00:00"/>
    <n v="124827"/>
    <n v="0"/>
    <n v="0"/>
    <s v="China"/>
    <s v="Beijing"/>
    <s v=""/>
  </r>
  <r>
    <s v="E04536"/>
    <s v="Layla Scott"/>
    <x v="0"/>
    <x v="4"/>
    <s v="Speciality Products"/>
    <s v="Female"/>
    <s v="Caucasian"/>
    <x v="32"/>
    <d v="2010-07-30T00:00:00"/>
    <n v="124774"/>
    <n v="0.12"/>
    <n v="149.72879999999998"/>
    <s v="United States"/>
    <s v="Phoenix"/>
    <s v=""/>
  </r>
  <r>
    <s v="E03591"/>
    <s v="Piper Sun"/>
    <x v="8"/>
    <x v="1"/>
    <s v="Manufacturing"/>
    <s v="Female"/>
    <s v="Asian"/>
    <x v="16"/>
    <d v="2011-02-14T00:00:00"/>
    <n v="171217"/>
    <n v="0.19"/>
    <n v="325.31229999999999"/>
    <s v="United States"/>
    <s v="Seattle"/>
    <s v=""/>
  </r>
  <r>
    <s v="E03328"/>
    <s v="Lucy Johnson"/>
    <x v="6"/>
    <x v="0"/>
    <s v="Research &amp; Development"/>
    <s v="Female"/>
    <s v="Caucasian"/>
    <x v="4"/>
    <d v="2020-04-27T00:00:00"/>
    <n v="103058"/>
    <n v="7.0000000000000007E-2"/>
    <n v="72.140600000000006"/>
    <s v="United States"/>
    <s v="Columbus"/>
    <s v=""/>
  </r>
  <r>
    <s v="E01733"/>
    <s v="Eloise Pham"/>
    <x v="6"/>
    <x v="3"/>
    <s v="Speciality Products"/>
    <s v="Female"/>
    <s v="Asian"/>
    <x v="10"/>
    <d v="2011-10-20T00:00:00"/>
    <n v="123640"/>
    <n v="7.0000000000000007E-2"/>
    <n v="86.548000000000016"/>
    <s v="China"/>
    <s v="Shanghai"/>
    <s v=""/>
  </r>
  <r>
    <s v="E02024"/>
    <s v="Addison Perez"/>
    <x v="17"/>
    <x v="6"/>
    <s v="Speciality Products"/>
    <s v="Female"/>
    <s v="Latino"/>
    <x v="7"/>
    <d v="2020-09-25T00:00:00"/>
    <n v="123588"/>
    <n v="0"/>
    <n v="0"/>
    <s v="Brazil"/>
    <s v="Sao Paulo"/>
    <s v=""/>
  </r>
  <r>
    <s v="E01241"/>
    <s v="Hadley Guerrero"/>
    <x v="0"/>
    <x v="0"/>
    <s v="Research &amp; Development"/>
    <s v="Female"/>
    <s v="Latino"/>
    <x v="38"/>
    <d v="2004-01-14T00:00:00"/>
    <n v="125086"/>
    <n v="0.1"/>
    <n v="125.086"/>
    <s v="Brazil"/>
    <s v="Sao Paulo"/>
    <s v=""/>
  </r>
  <r>
    <s v="E03189"/>
    <s v="Asher Jackson"/>
    <x v="0"/>
    <x v="3"/>
    <s v="Speciality Products"/>
    <s v="Male"/>
    <s v="Caucasian"/>
    <x v="37"/>
    <d v="2003-03-25T00:00:00"/>
    <n v="123405"/>
    <n v="0.13"/>
    <n v="160.4265"/>
    <s v="United States"/>
    <s v="Columbus"/>
    <s v=""/>
  </r>
  <r>
    <s v="E02059"/>
    <s v="Roman Munoz"/>
    <x v="0"/>
    <x v="3"/>
    <s v="Speciality Products"/>
    <s v="Male"/>
    <s v="Latino"/>
    <x v="15"/>
    <d v="2011-10-20T00:00:00"/>
    <n v="122644"/>
    <n v="0.12"/>
    <n v="147.1728"/>
    <s v="United States"/>
    <s v="Austin"/>
    <s v=""/>
  </r>
  <r>
    <s v="E00500"/>
    <s v="Henry Shah"/>
    <x v="8"/>
    <x v="4"/>
    <s v="Manufacturing"/>
    <s v="Male"/>
    <s v="Asian"/>
    <x v="0"/>
    <d v="2010-06-11T00:00:00"/>
    <n v="187389"/>
    <n v="0.25"/>
    <n v="468.47250000000003"/>
    <s v="China"/>
    <s v="Chengdu"/>
    <s v=""/>
  </r>
  <r>
    <s v="E01753"/>
    <s v="Connor Fong"/>
    <x v="6"/>
    <x v="4"/>
    <s v="Speciality Products"/>
    <s v="Male"/>
    <s v="Asian"/>
    <x v="18"/>
    <d v="2018-02-16T00:00:00"/>
    <n v="120905"/>
    <n v="0.05"/>
    <n v="60.452500000000001"/>
    <s v="United States"/>
    <s v="Seattle"/>
    <s v=""/>
  </r>
  <r>
    <s v="E02728"/>
    <s v="Thomas Chang"/>
    <x v="4"/>
    <x v="4"/>
    <s v="Research &amp; Development"/>
    <s v="Male"/>
    <s v="Asian"/>
    <x v="23"/>
    <d v="2011-07-26T00:00:00"/>
    <n v="97231"/>
    <n v="0"/>
    <n v="0"/>
    <s v="China"/>
    <s v="Beijing"/>
    <s v=""/>
  </r>
  <r>
    <s v="E04749"/>
    <s v="Caroline Phan"/>
    <x v="0"/>
    <x v="2"/>
    <s v="Corporate"/>
    <s v="Female"/>
    <s v="Asian"/>
    <x v="13"/>
    <d v="2004-03-14T00:00:00"/>
    <n v="155004"/>
    <n v="0.12"/>
    <n v="186.00479999999999"/>
    <s v="United States"/>
    <s v="Austin"/>
    <s v=""/>
  </r>
  <r>
    <s v="E02023"/>
    <s v="Maverick Mehta"/>
    <x v="28"/>
    <x v="0"/>
    <s v="Manufacturing"/>
    <s v="Male"/>
    <s v="Asian"/>
    <x v="18"/>
    <d v="2007-07-30T00:00:00"/>
    <n v="41859"/>
    <n v="0"/>
    <n v="0"/>
    <s v="United States"/>
    <s v="Seattle"/>
    <s v=""/>
  </r>
  <r>
    <s v="E03166"/>
    <s v="Austin Edwards"/>
    <x v="10"/>
    <x v="0"/>
    <s v="Manufacturing"/>
    <s v="Male"/>
    <s v="Black"/>
    <x v="36"/>
    <d v="2006-09-24T00:00:00"/>
    <n v="52733"/>
    <n v="0"/>
    <n v="0"/>
    <s v="United States"/>
    <s v="Chicago"/>
    <s v=""/>
  </r>
  <r>
    <s v="E02599"/>
    <s v="Daniel Huang"/>
    <x v="2"/>
    <x v="5"/>
    <s v="Corporate"/>
    <s v="Male"/>
    <s v="Asian"/>
    <x v="30"/>
    <d v="2015-09-03T00:00:00"/>
    <n v="250953"/>
    <n v="0.34"/>
    <n v="853.24020000000007"/>
    <s v="United States"/>
    <s v="Columbus"/>
    <s v=""/>
  </r>
  <r>
    <s v="E01014"/>
    <s v="Lucas Phan"/>
    <x v="8"/>
    <x v="1"/>
    <s v="Research &amp; Development"/>
    <s v="Male"/>
    <s v="Asian"/>
    <x v="38"/>
    <d v="1999-02-19T00:00:00"/>
    <n v="191807"/>
    <n v="0.21"/>
    <n v="402.79470000000003"/>
    <s v="China"/>
    <s v="Chongqing"/>
    <s v=""/>
  </r>
  <r>
    <s v="E03248"/>
    <s v="Lyla Stewart"/>
    <x v="0"/>
    <x v="0"/>
    <s v="Speciality Products"/>
    <s v="Female"/>
    <s v="Caucasian"/>
    <x v="12"/>
    <d v="2015-03-27T00:00:00"/>
    <n v="120321"/>
    <n v="0.12"/>
    <n v="144.3852"/>
    <s v="United States"/>
    <s v="Austin"/>
    <s v=""/>
  </r>
  <r>
    <s v="E00085"/>
    <s v="Mason Watson"/>
    <x v="0"/>
    <x v="0"/>
    <s v="Corporate"/>
    <s v="Male"/>
    <s v="Caucasian"/>
    <x v="28"/>
    <d v="2004-09-14T00:00:00"/>
    <n v="130274"/>
    <n v="0.11"/>
    <n v="143.3014"/>
    <s v="United States"/>
    <s v="Chicago"/>
    <s v=""/>
  </r>
  <r>
    <s v="E00632"/>
    <s v="Angel Chang"/>
    <x v="22"/>
    <x v="0"/>
    <s v="Research &amp; Development"/>
    <s v="Male"/>
    <s v="Asian"/>
    <x v="26"/>
    <d v="2017-07-06T00:00:00"/>
    <n v="96331"/>
    <n v="0"/>
    <n v="0"/>
    <s v="China"/>
    <s v="Shanghai"/>
    <s v=""/>
  </r>
  <r>
    <s v="E02108"/>
    <s v="Madeline Coleman"/>
    <x v="0"/>
    <x v="2"/>
    <s v="Research &amp; Development"/>
    <s v="Female"/>
    <s v="Caucasian"/>
    <x v="11"/>
    <d v="2006-04-28T00:00:00"/>
    <n v="150758"/>
    <n v="0.13"/>
    <n v="195.9854"/>
    <s v="United States"/>
    <s v="Chicago"/>
    <d v="2007-08-16T00:00:00"/>
  </r>
  <r>
    <s v="E03802"/>
    <s v="Thomas Vazquez"/>
    <x v="8"/>
    <x v="6"/>
    <s v="Corporate"/>
    <s v="Male"/>
    <s v="Latino"/>
    <x v="28"/>
    <d v="2014-07-19T00:00:00"/>
    <n v="173629"/>
    <n v="0.21"/>
    <n v="364.62089999999995"/>
    <s v="Brazil"/>
    <s v="Sao Paulo"/>
    <s v=""/>
  </r>
  <r>
    <s v="E03685"/>
    <s v="Silas Hunter"/>
    <x v="29"/>
    <x v="0"/>
    <s v="Corporate"/>
    <s v="Male"/>
    <s v="Black"/>
    <x v="0"/>
    <d v="1998-05-04T00:00:00"/>
    <n v="62174"/>
    <n v="0"/>
    <n v="0"/>
    <s v="United States"/>
    <s v="Chicago"/>
    <s v=""/>
  </r>
  <r>
    <s v="E01089"/>
    <s v="Nicholas Brooks"/>
    <x v="11"/>
    <x v="4"/>
    <s v="Manufacturing"/>
    <s v="Male"/>
    <s v="Caucasian"/>
    <x v="12"/>
    <d v="2017-10-20T00:00:00"/>
    <n v="56555"/>
    <n v="0"/>
    <n v="0"/>
    <s v="United States"/>
    <s v="Phoenix"/>
    <s v=""/>
  </r>
  <r>
    <s v="E03988"/>
    <s v="Dominic Thomas"/>
    <x v="11"/>
    <x v="1"/>
    <s v="Manufacturing"/>
    <s v="Male"/>
    <s v="Caucasian"/>
    <x v="32"/>
    <d v="2005-09-28T00:00:00"/>
    <n v="74655"/>
    <n v="0"/>
    <n v="0"/>
    <s v="United States"/>
    <s v="Austin"/>
    <s v=""/>
  </r>
  <r>
    <s v="E00401"/>
    <s v="Wesley Adams"/>
    <x v="27"/>
    <x v="0"/>
    <s v="Corporate"/>
    <s v="Male"/>
    <s v="Caucasian"/>
    <x v="32"/>
    <d v="2003-08-11T00:00:00"/>
    <n v="93017"/>
    <n v="0"/>
    <n v="0"/>
    <s v="United States"/>
    <s v="Seattle"/>
    <s v=""/>
  </r>
  <r>
    <s v="E03429"/>
    <s v="Ian Wu"/>
    <x v="4"/>
    <x v="1"/>
    <s v="Manufacturing"/>
    <s v="Male"/>
    <s v="Asian"/>
    <x v="11"/>
    <d v="2012-04-14T00:00:00"/>
    <n v="82300"/>
    <n v="0"/>
    <n v="0"/>
    <s v="China"/>
    <s v="Chengdu"/>
    <s v=""/>
  </r>
  <r>
    <s v="E02417"/>
    <s v="Alice Young"/>
    <x v="16"/>
    <x v="6"/>
    <s v="Research &amp; Development"/>
    <s v="Female"/>
    <s v="Caucasian"/>
    <x v="28"/>
    <d v="2008-01-24T00:00:00"/>
    <n v="91621"/>
    <n v="0"/>
    <n v="0"/>
    <s v="United States"/>
    <s v="Chicago"/>
    <s v=""/>
  </r>
  <r>
    <s v="E00359"/>
    <s v="Logan Carrillo"/>
    <x v="4"/>
    <x v="1"/>
    <s v="Research &amp; Development"/>
    <s v="Male"/>
    <s v="Latino"/>
    <x v="27"/>
    <d v="2014-11-30T00:00:00"/>
    <n v="91280"/>
    <n v="0"/>
    <n v="0"/>
    <s v="United States"/>
    <s v="Miami"/>
    <s v=""/>
  </r>
  <r>
    <s v="E02044"/>
    <s v="Caroline Alexander"/>
    <x v="18"/>
    <x v="5"/>
    <s v="Manufacturing"/>
    <s v="Female"/>
    <s v="Black"/>
    <x v="36"/>
    <d v="2020-09-18T00:00:00"/>
    <n v="47071"/>
    <n v="0"/>
    <n v="0"/>
    <s v="United States"/>
    <s v="Columbus"/>
    <s v=""/>
  </r>
  <r>
    <s v="E01479"/>
    <s v="Serenity Bailey"/>
    <x v="30"/>
    <x v="0"/>
    <s v="Manufacturing"/>
    <s v="Female"/>
    <s v="Caucasian"/>
    <x v="0"/>
    <d v="2011-11-21T00:00:00"/>
    <n v="81218"/>
    <n v="0"/>
    <n v="0"/>
    <s v="United States"/>
    <s v="Chicago"/>
    <s v=""/>
  </r>
  <r>
    <s v="E04962"/>
    <s v="Elena Tan"/>
    <x v="2"/>
    <x v="6"/>
    <s v="Manufacturing"/>
    <s v="Female"/>
    <s v="Asian"/>
    <x v="37"/>
    <d v="2008-10-13T00:00:00"/>
    <n v="181801"/>
    <n v="0.4"/>
    <n v="727.20400000000006"/>
    <s v="China"/>
    <s v="Chongqing"/>
    <d v="2019-12-11T00:00:00"/>
  </r>
  <r>
    <s v="E02769"/>
    <s v="Eliza Adams"/>
    <x v="5"/>
    <x v="3"/>
    <s v="Manufacturing"/>
    <s v="Female"/>
    <s v="Caucasian"/>
    <x v="3"/>
    <d v="2021-11-21T00:00:00"/>
    <n v="63137"/>
    <n v="0"/>
    <n v="0"/>
    <s v="United States"/>
    <s v="Chicago"/>
    <s v=""/>
  </r>
  <r>
    <s v="E03893"/>
    <s v="Alice Xiong"/>
    <x v="2"/>
    <x v="6"/>
    <s v="Manufacturing"/>
    <s v="Female"/>
    <s v="Asian"/>
    <x v="0"/>
    <d v="2018-09-02T00:00:00"/>
    <n v="221465"/>
    <n v="0.34"/>
    <n v="752.98100000000011"/>
    <s v="China"/>
    <s v="Chengdu"/>
    <s v=""/>
  </r>
  <r>
    <s v="E00553"/>
    <s v="Isla Yoon"/>
    <x v="9"/>
    <x v="6"/>
    <s v="Research &amp; Development"/>
    <s v="Female"/>
    <s v="Asian"/>
    <x v="37"/>
    <d v="2013-05-10T00:00:00"/>
    <n v="79388"/>
    <n v="0"/>
    <n v="0"/>
    <s v="United States"/>
    <s v="Austin"/>
    <d v="2019-08-04T00:00:00"/>
  </r>
  <r>
    <s v="E03540"/>
    <s v="Emma Perry"/>
    <x v="29"/>
    <x v="0"/>
    <s v="Manufacturing"/>
    <s v="Female"/>
    <s v="Caucasian"/>
    <x v="20"/>
    <d v="2018-01-22T00:00:00"/>
    <n v="68176"/>
    <n v="0"/>
    <n v="0"/>
    <s v="United States"/>
    <s v="Seattle"/>
    <s v=""/>
  </r>
  <r>
    <s v="E02769"/>
    <s v="Riley Marquez"/>
    <x v="0"/>
    <x v="2"/>
    <s v="Research &amp; Development"/>
    <s v="Female"/>
    <s v="Latino"/>
    <x v="39"/>
    <d v="2019-10-18T00:00:00"/>
    <n v="122829"/>
    <n v="0.11"/>
    <n v="135.11189999999999"/>
    <s v="United States"/>
    <s v="Chicago"/>
    <s v=""/>
  </r>
  <r>
    <s v="E00535"/>
    <s v="Nathan Mendez"/>
    <x v="6"/>
    <x v="0"/>
    <s v="Speciality Products"/>
    <s v="Male"/>
    <s v="Latino"/>
    <x v="35"/>
    <d v="2006-10-31T00:00:00"/>
    <n v="120128"/>
    <n v="0.1"/>
    <n v="120.12800000000001"/>
    <s v="United States"/>
    <s v="Austin"/>
    <s v=""/>
  </r>
  <r>
    <s v="E04168"/>
    <s v="Mila Juarez"/>
    <x v="6"/>
    <x v="3"/>
    <s v="Speciality Products"/>
    <s v="Female"/>
    <s v="Latino"/>
    <x v="2"/>
    <d v="2017-09-21T00:00:00"/>
    <n v="119647"/>
    <n v="0.09"/>
    <n v="107.6823"/>
    <s v="Brazil"/>
    <s v="Sao Paulo"/>
    <s v=""/>
  </r>
  <r>
    <s v="E01807"/>
    <s v="Matthew Lim"/>
    <x v="4"/>
    <x v="3"/>
    <s v="Research &amp; Development"/>
    <s v="Male"/>
    <s v="Asian"/>
    <x v="25"/>
    <d v="1994-02-18T00:00:00"/>
    <n v="99624"/>
    <n v="0"/>
    <n v="0"/>
    <s v="United States"/>
    <s v="Seattle"/>
    <s v=""/>
  </r>
  <r>
    <s v="E02478"/>
    <s v="Alexander Morris"/>
    <x v="6"/>
    <x v="3"/>
    <s v="Speciality Products"/>
    <s v="Male"/>
    <s v="Caucasian"/>
    <x v="27"/>
    <d v="2013-06-21T00:00:00"/>
    <n v="119631"/>
    <n v="0.06"/>
    <n v="71.778599999999997"/>
    <s v="United States"/>
    <s v="Phoenix"/>
    <s v=""/>
  </r>
  <r>
    <s v="E02632"/>
    <s v="Alice Soto"/>
    <x v="7"/>
    <x v="4"/>
    <s v="Corporate"/>
    <s v="Female"/>
    <s v="Latino"/>
    <x v="17"/>
    <d v="1995-04-13T00:00:00"/>
    <n v="50857"/>
    <n v="0"/>
    <n v="0"/>
    <s v="Brazil"/>
    <s v="Manaus"/>
    <s v=""/>
  </r>
  <r>
    <s v="E04226"/>
    <s v="Andrew Moore"/>
    <x v="17"/>
    <x v="6"/>
    <s v="Manufacturing"/>
    <s v="Male"/>
    <s v="Caucasian"/>
    <x v="8"/>
    <d v="2001-01-02T00:00:00"/>
    <n v="120628"/>
    <n v="0"/>
    <n v="0"/>
    <s v="United States"/>
    <s v="Chicago"/>
    <s v=""/>
  </r>
  <r>
    <s v="E02703"/>
    <s v="Austin Vang"/>
    <x v="6"/>
    <x v="1"/>
    <s v="Speciality Products"/>
    <s v="Male"/>
    <s v="Asian"/>
    <x v="38"/>
    <d v="2018-05-20T00:00:00"/>
    <n v="119397"/>
    <n v="0.09"/>
    <n v="107.45729999999999"/>
    <s v="China"/>
    <s v="Beijing"/>
    <d v="2019-03-14T00:00:00"/>
  </r>
  <r>
    <s v="E01981"/>
    <s v="Genesis Banks"/>
    <x v="7"/>
    <x v="2"/>
    <s v="Corporate"/>
    <s v="Female"/>
    <s v="Caucasian"/>
    <x v="19"/>
    <d v="2012-03-16T00:00:00"/>
    <n v="46081"/>
    <n v="0"/>
    <n v="0"/>
    <s v="United States"/>
    <s v="Chicago"/>
    <s v=""/>
  </r>
  <r>
    <s v="E02534"/>
    <s v="Victoria Johnson"/>
    <x v="0"/>
    <x v="4"/>
    <s v="Corporate"/>
    <s v="Female"/>
    <s v="Caucasian"/>
    <x v="0"/>
    <d v="2004-05-28T00:00:00"/>
    <n v="159885"/>
    <n v="0.12"/>
    <n v="191.86199999999999"/>
    <s v="United States"/>
    <s v="Columbus"/>
    <s v=""/>
  </r>
  <r>
    <s v="E01238"/>
    <s v="Eloise Griffin"/>
    <x v="8"/>
    <x v="3"/>
    <s v="Manufacturing"/>
    <s v="Female"/>
    <s v="Caucasian"/>
    <x v="0"/>
    <d v="1995-10-29T00:00:00"/>
    <n v="153271"/>
    <n v="0.15"/>
    <n v="229.90649999999997"/>
    <s v="United States"/>
    <s v="Austin"/>
    <s v=""/>
  </r>
  <r>
    <s v="E01118"/>
    <s v="Roman Yang"/>
    <x v="6"/>
    <x v="5"/>
    <s v="Manufacturing"/>
    <s v="Male"/>
    <s v="Asian"/>
    <x v="36"/>
    <d v="2009-12-12T00:00:00"/>
    <n v="114242"/>
    <n v="0.08"/>
    <n v="91.393600000000006"/>
    <s v="United States"/>
    <s v="Phoenix"/>
    <s v=""/>
  </r>
  <r>
    <s v="E04403"/>
    <s v="Dominic Hu"/>
    <x v="6"/>
    <x v="4"/>
    <s v="Speciality Products"/>
    <s v="Male"/>
    <s v="Asian"/>
    <x v="23"/>
    <d v="2012-02-13T00:00:00"/>
    <n v="118708"/>
    <n v="7.0000000000000007E-2"/>
    <n v="83.095600000000019"/>
    <s v="China"/>
    <s v="Shanghai"/>
    <s v=""/>
  </r>
  <r>
    <s v="E04308"/>
    <s v="Kai Flores"/>
    <x v="25"/>
    <x v="6"/>
    <s v="Manufacturing"/>
    <s v="Male"/>
    <s v="Latino"/>
    <x v="24"/>
    <d v="2017-05-23T00:00:00"/>
    <n v="65566"/>
    <n v="0"/>
    <n v="0"/>
    <s v="United States"/>
    <s v="Seattle"/>
    <s v=""/>
  </r>
  <r>
    <s v="E01052"/>
    <s v="Jaxson Dinh"/>
    <x v="0"/>
    <x v="1"/>
    <s v="Research &amp; Development"/>
    <s v="Male"/>
    <s v="Asian"/>
    <x v="10"/>
    <d v="2001-05-03T00:00:00"/>
    <n v="147752"/>
    <n v="0.12"/>
    <n v="177.30239999999998"/>
    <s v="China"/>
    <s v="Shanghai"/>
    <d v="2011-12-26T00:00:00"/>
  </r>
  <r>
    <s v="E04165"/>
    <s v="Sophie Vang"/>
    <x v="0"/>
    <x v="1"/>
    <s v="Manufacturing"/>
    <s v="Female"/>
    <s v="Asian"/>
    <x v="6"/>
    <d v="2021-09-14T00:00:00"/>
    <n v="136810"/>
    <n v="0.14000000000000001"/>
    <n v="191.53400000000002"/>
    <s v="China"/>
    <s v="Chongqing"/>
    <s v=""/>
  </r>
  <r>
    <s v="E02295"/>
    <s v="Axel Jordan"/>
    <x v="7"/>
    <x v="3"/>
    <s v="Corporate"/>
    <s v="Male"/>
    <s v="Caucasian"/>
    <x v="8"/>
    <d v="2013-02-28T00:00:00"/>
    <n v="54635"/>
    <n v="0"/>
    <n v="0"/>
    <s v="United States"/>
    <s v="Chicago"/>
    <s v=""/>
  </r>
  <r>
    <s v="E04546"/>
    <s v="Jade Hunter"/>
    <x v="21"/>
    <x v="0"/>
    <s v="Corporate"/>
    <s v="Female"/>
    <s v="Caucasian"/>
    <x v="36"/>
    <d v="2020-02-05T00:00:00"/>
    <n v="96636"/>
    <n v="0"/>
    <n v="0"/>
    <s v="United States"/>
    <s v="Columbus"/>
    <s v=""/>
  </r>
  <r>
    <s v="E04217"/>
    <s v="Lydia Williams"/>
    <x v="27"/>
    <x v="0"/>
    <s v="Manufacturing"/>
    <s v="Female"/>
    <s v="Black"/>
    <x v="24"/>
    <d v="2014-10-29T00:00:00"/>
    <n v="91592"/>
    <n v="0"/>
    <n v="0"/>
    <s v="United States"/>
    <s v="Chicago"/>
    <s v=""/>
  </r>
  <r>
    <s v="E00650"/>
    <s v="Emery Chang"/>
    <x v="18"/>
    <x v="5"/>
    <s v="Research &amp; Development"/>
    <s v="Female"/>
    <s v="Asian"/>
    <x v="10"/>
    <d v="2000-08-17T00:00:00"/>
    <n v="55563"/>
    <n v="0"/>
    <n v="0"/>
    <s v="China"/>
    <s v="Chengdu"/>
    <s v=""/>
  </r>
  <r>
    <s v="E00344"/>
    <s v="Savannah He"/>
    <x v="8"/>
    <x v="0"/>
    <s v="Research &amp; Development"/>
    <s v="Female"/>
    <s v="Asian"/>
    <x v="25"/>
    <d v="1996-02-14T00:00:00"/>
    <n v="159724"/>
    <n v="0.23"/>
    <n v="367.36520000000002"/>
    <s v="China"/>
    <s v="Beijing"/>
    <s v=""/>
  </r>
  <r>
    <s v="E04645"/>
    <s v="Elias Ahmed"/>
    <x v="2"/>
    <x v="1"/>
    <s v="Corporate"/>
    <s v="Male"/>
    <s v="Asian"/>
    <x v="4"/>
    <d v="2017-08-04T00:00:00"/>
    <n v="183190"/>
    <n v="0.36"/>
    <n v="659.48399999999992"/>
    <s v="United States"/>
    <s v="Chicago"/>
    <s v=""/>
  </r>
  <r>
    <s v="E00742"/>
    <s v="Cooper Mitchell"/>
    <x v="6"/>
    <x v="3"/>
    <s v="Speciality Products"/>
    <s v="Male"/>
    <s v="Caucasian"/>
    <x v="12"/>
    <d v="2006-01-31T00:00:00"/>
    <n v="117518"/>
    <n v="7.0000000000000007E-2"/>
    <n v="82.262600000000006"/>
    <s v="United States"/>
    <s v="Seattle"/>
    <s v=""/>
  </r>
  <r>
    <s v="E02730"/>
    <s v="Axel Soto"/>
    <x v="9"/>
    <x v="6"/>
    <s v="Corporate"/>
    <s v="Male"/>
    <s v="Latino"/>
    <x v="28"/>
    <d v="2005-04-22T00:00:00"/>
    <n v="96639"/>
    <n v="0"/>
    <n v="0"/>
    <s v="Brazil"/>
    <s v="Rio de Janerio"/>
    <s v=""/>
  </r>
  <r>
    <s v="E04517"/>
    <s v="Amelia Choi"/>
    <x v="6"/>
    <x v="1"/>
    <s v="Speciality Products"/>
    <s v="Female"/>
    <s v="Asian"/>
    <x v="12"/>
    <d v="2006-06-11T00:00:00"/>
    <n v="117278"/>
    <n v="0.09"/>
    <n v="105.5502"/>
    <s v="United States"/>
    <s v="Miami"/>
    <s v=""/>
  </r>
  <r>
    <s v="E03379"/>
    <s v="Landon Kim"/>
    <x v="6"/>
    <x v="5"/>
    <s v="Speciality Products"/>
    <s v="Male"/>
    <s v="Asian"/>
    <x v="37"/>
    <d v="2012-03-15T00:00:00"/>
    <n v="117226"/>
    <n v="0.08"/>
    <n v="93.780799999999999"/>
    <s v="United States"/>
    <s v="Phoenix"/>
    <s v=""/>
  </r>
  <r>
    <s v="E04639"/>
    <s v="Luna Taylor"/>
    <x v="32"/>
    <x v="0"/>
    <s v="Manufacturing"/>
    <s v="Female"/>
    <s v="Caucasian"/>
    <x v="8"/>
    <d v="2018-07-28T00:00:00"/>
    <n v="87806"/>
    <n v="0"/>
    <n v="0"/>
    <s v="United States"/>
    <s v="Seattle"/>
    <s v=""/>
  </r>
  <r>
    <s v="E00465"/>
    <s v="Dominic Parker"/>
    <x v="20"/>
    <x v="6"/>
    <s v="Research &amp; Development"/>
    <s v="Male"/>
    <s v="Caucasian"/>
    <x v="40"/>
    <d v="2011-10-04T00:00:00"/>
    <n v="63959"/>
    <n v="0"/>
    <n v="0"/>
    <s v="United States"/>
    <s v="Seattle"/>
    <s v=""/>
  </r>
  <r>
    <s v="E03058"/>
    <s v="Angel Xiong"/>
    <x v="2"/>
    <x v="0"/>
    <s v="Research &amp; Development"/>
    <s v="Male"/>
    <s v="Asian"/>
    <x v="24"/>
    <d v="2015-06-11T00:00:00"/>
    <n v="234723"/>
    <n v="0.36"/>
    <n v="845.00279999999998"/>
    <s v="China"/>
    <s v="Shanghai"/>
    <s v=""/>
  </r>
  <r>
    <s v="E02337"/>
    <s v="Emma Cao"/>
    <x v="7"/>
    <x v="4"/>
    <s v="Corporate"/>
    <s v="Female"/>
    <s v="Asian"/>
    <x v="5"/>
    <d v="2019-08-24T00:00:00"/>
    <n v="50809"/>
    <n v="0"/>
    <n v="0"/>
    <s v="China"/>
    <s v="Chongqing"/>
    <s v=""/>
  </r>
  <r>
    <s v="E04927"/>
    <s v="Ezekiel Bryant"/>
    <x v="4"/>
    <x v="2"/>
    <s v="Manufacturing"/>
    <s v="Male"/>
    <s v="Caucasian"/>
    <x v="0"/>
    <d v="2002-07-19T00:00:00"/>
    <n v="77396"/>
    <n v="0"/>
    <n v="0"/>
    <s v="United States"/>
    <s v="Miami"/>
    <s v=""/>
  </r>
  <r>
    <s v="E04937"/>
    <s v="Ian Ngo"/>
    <x v="6"/>
    <x v="3"/>
    <s v="Speciality Products"/>
    <s v="Male"/>
    <s v="Asian"/>
    <x v="25"/>
    <d v="2014-08-07T00:00:00"/>
    <n v="117062"/>
    <n v="7.0000000000000007E-2"/>
    <n v="81.943399999999997"/>
    <s v="United States"/>
    <s v="Phoenix"/>
    <s v=""/>
  </r>
  <r>
    <s v="E04538"/>
    <s v="Adeline Yang"/>
    <x v="21"/>
    <x v="0"/>
    <s v="Corporate"/>
    <s v="Female"/>
    <s v="Asian"/>
    <x v="35"/>
    <d v="2011-07-20T00:00:00"/>
    <n v="86173"/>
    <n v="0"/>
    <n v="0"/>
    <s v="China"/>
    <s v="Chongqing"/>
    <s v=""/>
  </r>
  <r>
    <s v="E02633"/>
    <s v="Allison Roberts"/>
    <x v="2"/>
    <x v="3"/>
    <s v="Manufacturing"/>
    <s v="Female"/>
    <s v="Black"/>
    <x v="15"/>
    <d v="2000-08-19T00:00:00"/>
    <n v="222224"/>
    <n v="0.38"/>
    <n v="844.45119999999997"/>
    <s v="United States"/>
    <s v="Columbus"/>
    <s v=""/>
  </r>
  <r>
    <s v="E02965"/>
    <s v="Andrew Do"/>
    <x v="0"/>
    <x v="2"/>
    <s v="Research &amp; Development"/>
    <s v="Male"/>
    <s v="Asian"/>
    <x v="12"/>
    <d v="2021-04-17T00:00:00"/>
    <n v="146140"/>
    <n v="0.15"/>
    <n v="219.21"/>
    <s v="United States"/>
    <s v="Seattle"/>
    <s v=""/>
  </r>
  <r>
    <s v="E01167"/>
    <s v="Kinsley Collins"/>
    <x v="16"/>
    <x v="6"/>
    <s v="Speciality Products"/>
    <s v="Female"/>
    <s v="Caucasian"/>
    <x v="20"/>
    <d v="2018-11-14T00:00:00"/>
    <n v="115854"/>
    <n v="0"/>
    <n v="0"/>
    <s v="United States"/>
    <s v="Phoenix"/>
    <s v=""/>
  </r>
  <r>
    <s v="E02895"/>
    <s v="Mila Soto"/>
    <x v="8"/>
    <x v="2"/>
    <s v="Research &amp; Development"/>
    <s v="Female"/>
    <s v="Latino"/>
    <x v="14"/>
    <d v="2008-10-07T00:00:00"/>
    <n v="170221"/>
    <n v="0.15"/>
    <n v="255.33149999999998"/>
    <s v="Brazil"/>
    <s v="Manaus"/>
    <s v=""/>
  </r>
  <r>
    <s v="E01132"/>
    <s v="Gabriella Johnson"/>
    <x v="3"/>
    <x v="0"/>
    <s v="Research &amp; Development"/>
    <s v="Female"/>
    <s v="Caucasian"/>
    <x v="36"/>
    <d v="2006-03-01T00:00:00"/>
    <n v="97433"/>
    <n v="0.05"/>
    <n v="48.716500000000003"/>
    <s v="United States"/>
    <s v="Seattle"/>
    <d v="2015-08-08T00:00:00"/>
  </r>
  <r>
    <s v="E00758"/>
    <s v="Jonathan Khan"/>
    <x v="5"/>
    <x v="3"/>
    <s v="Manufacturing"/>
    <s v="Male"/>
    <s v="Asian"/>
    <x v="24"/>
    <d v="2013-08-30T00:00:00"/>
    <n v="59646"/>
    <n v="0"/>
    <n v="0"/>
    <s v="China"/>
    <s v="Shanghai"/>
    <s v=""/>
  </r>
  <r>
    <s v="E03305"/>
    <s v="Hannah King"/>
    <x v="6"/>
    <x v="4"/>
    <s v="Speciality Products"/>
    <s v="Female"/>
    <s v="Caucasian"/>
    <x v="30"/>
    <d v="2014-10-07T00:00:00"/>
    <n v="114911"/>
    <n v="7.0000000000000007E-2"/>
    <n v="80.437700000000007"/>
    <s v="United States"/>
    <s v="Chicago"/>
    <s v=""/>
  </r>
  <r>
    <s v="E00144"/>
    <s v="Theodore Ngo"/>
    <x v="13"/>
    <x v="6"/>
    <s v="Research &amp; Development"/>
    <s v="Male"/>
    <s v="Asian"/>
    <x v="0"/>
    <d v="2018-04-29T00:00:00"/>
    <n v="83378"/>
    <n v="0"/>
    <n v="0"/>
    <s v="China"/>
    <s v="Beijing"/>
    <s v=""/>
  </r>
  <r>
    <s v="E02943"/>
    <s v="Bella Lopez"/>
    <x v="4"/>
    <x v="1"/>
    <s v="Corporate"/>
    <s v="Female"/>
    <s v="Latino"/>
    <x v="22"/>
    <d v="2013-11-12T00:00:00"/>
    <n v="88895"/>
    <n v="0"/>
    <n v="0"/>
    <s v="United States"/>
    <s v="Chicago"/>
    <s v=""/>
  </r>
  <r>
    <s v="E03901"/>
    <s v="Luca Truong"/>
    <x v="8"/>
    <x v="1"/>
    <s v="Corporate"/>
    <s v="Male"/>
    <s v="Asian"/>
    <x v="10"/>
    <d v="2004-12-11T00:00:00"/>
    <n v="168846"/>
    <n v="0.24"/>
    <n v="405.23040000000003"/>
    <s v="China"/>
    <s v="Chongqing"/>
    <s v=""/>
  </r>
  <r>
    <s v="E03461"/>
    <s v="Nathan Lau"/>
    <x v="18"/>
    <x v="5"/>
    <s v="Research &amp; Development"/>
    <s v="Male"/>
    <s v="Asian"/>
    <x v="24"/>
    <d v="2011-02-22T00:00:00"/>
    <n v="43336"/>
    <n v="0"/>
    <n v="0"/>
    <s v="United States"/>
    <s v="Austin"/>
    <d v="2020-07-12T00:00:00"/>
  </r>
  <r>
    <s v="E03490"/>
    <s v="Henry Campos"/>
    <x v="0"/>
    <x v="5"/>
    <s v="Corporate"/>
    <s v="Male"/>
    <s v="Latino"/>
    <x v="2"/>
    <d v="2009-09-27T00:00:00"/>
    <n v="127801"/>
    <n v="0.15"/>
    <n v="191.70149999999998"/>
    <s v="United States"/>
    <s v="Phoenix"/>
    <s v=""/>
  </r>
  <r>
    <s v="E04466"/>
    <s v="Connor Bell"/>
    <x v="32"/>
    <x v="0"/>
    <s v="Corporate"/>
    <s v="Male"/>
    <s v="Black"/>
    <x v="15"/>
    <d v="2000-04-01T00:00:00"/>
    <n v="76352"/>
    <n v="0"/>
    <n v="0"/>
    <s v="United States"/>
    <s v="Austin"/>
    <s v=""/>
  </r>
  <r>
    <s v="E03226"/>
    <s v="Angel Stewart"/>
    <x v="2"/>
    <x v="2"/>
    <s v="Corporate"/>
    <s v="Male"/>
    <s v="Caucasian"/>
    <x v="20"/>
    <d v="2019-06-22T00:00:00"/>
    <n v="250767"/>
    <n v="0.38"/>
    <n v="952.91460000000006"/>
    <s v="United States"/>
    <s v="Seattle"/>
    <s v=""/>
  </r>
  <r>
    <s v="E04607"/>
    <s v="Landon Brown"/>
    <x v="2"/>
    <x v="1"/>
    <s v="Corporate"/>
    <s v="Male"/>
    <s v="Caucasian"/>
    <x v="3"/>
    <d v="2020-09-27T00:00:00"/>
    <n v="223055"/>
    <n v="0.3"/>
    <n v="669.16499999999996"/>
    <s v="United States"/>
    <s v="Columbus"/>
    <s v=""/>
  </r>
  <r>
    <s v="E02678"/>
    <s v="Nicholas Rivera"/>
    <x v="8"/>
    <x v="6"/>
    <s v="Corporate"/>
    <s v="Male"/>
    <s v="Latino"/>
    <x v="10"/>
    <d v="2007-04-13T00:00:00"/>
    <n v="189680"/>
    <n v="0.23"/>
    <n v="436.26400000000001"/>
    <s v="Brazil"/>
    <s v="Sao Paulo"/>
    <s v=""/>
  </r>
  <r>
    <s v="E02190"/>
    <s v="Gabriel Carter"/>
    <x v="20"/>
    <x v="6"/>
    <s v="Manufacturing"/>
    <s v="Male"/>
    <s v="Caucasian"/>
    <x v="4"/>
    <d v="2018-07-18T00:00:00"/>
    <n v="71167"/>
    <n v="0"/>
    <n v="0"/>
    <s v="United States"/>
    <s v="Columbus"/>
    <s v=""/>
  </r>
  <r>
    <s v="E00785"/>
    <s v="Hannah Hoang"/>
    <x v="6"/>
    <x v="4"/>
    <s v="Speciality Products"/>
    <s v="Female"/>
    <s v="Asian"/>
    <x v="6"/>
    <d v="2021-12-15T00:00:00"/>
    <n v="114893"/>
    <n v="0.06"/>
    <n v="68.9358"/>
    <s v="China"/>
    <s v="Chengdu"/>
    <s v=""/>
  </r>
  <r>
    <s v="E00268"/>
    <s v="Ian Flores"/>
    <x v="8"/>
    <x v="6"/>
    <s v="Corporate"/>
    <s v="Male"/>
    <s v="Latino"/>
    <x v="32"/>
    <d v="2019-12-10T00:00:00"/>
    <n v="183113"/>
    <n v="0.24"/>
    <n v="439.47119999999995"/>
    <s v="Brazil"/>
    <s v="Rio de Janerio"/>
    <s v=""/>
  </r>
  <r>
    <s v="E01416"/>
    <s v="Hudson Thompson"/>
    <x v="11"/>
    <x v="4"/>
    <s v="Manufacturing"/>
    <s v="Male"/>
    <s v="Black"/>
    <x v="31"/>
    <d v="2020-10-20T00:00:00"/>
    <n v="67753"/>
    <n v="0"/>
    <n v="0"/>
    <s v="United States"/>
    <s v="Phoenix"/>
    <s v=""/>
  </r>
  <r>
    <s v="E01524"/>
    <s v="Ian Miller"/>
    <x v="3"/>
    <x v="0"/>
    <s v="Corporate"/>
    <s v="Male"/>
    <s v="Black"/>
    <x v="30"/>
    <d v="2016-10-13T00:00:00"/>
    <n v="63744"/>
    <n v="0.08"/>
    <n v="50.995200000000004"/>
    <s v="United States"/>
    <s v="Austin"/>
    <s v=""/>
  </r>
  <r>
    <s v="E03849"/>
    <s v="Harper Chin"/>
    <x v="9"/>
    <x v="6"/>
    <s v="Manufacturing"/>
    <s v="Female"/>
    <s v="Asian"/>
    <x v="37"/>
    <d v="2002-07-09T00:00:00"/>
    <n v="92209"/>
    <n v="0"/>
    <n v="0"/>
    <s v="China"/>
    <s v="Shanghai"/>
    <s v=""/>
  </r>
  <r>
    <s v="E02801"/>
    <s v="Santiago f Brooks"/>
    <x v="0"/>
    <x v="3"/>
    <s v="Corporate"/>
    <s v="Male"/>
    <s v="Black"/>
    <x v="11"/>
    <d v="2000-09-01T00:00:00"/>
    <n v="157487"/>
    <n v="0.12"/>
    <n v="188.98439999999999"/>
    <s v="United States"/>
    <s v="Phoenix"/>
    <s v=""/>
  </r>
  <r>
    <s v="E04155"/>
    <s v="Dylan Dominguez"/>
    <x v="4"/>
    <x v="1"/>
    <s v="Research &amp; Development"/>
    <s v="Male"/>
    <s v="Latino"/>
    <x v="36"/>
    <d v="2015-04-07T00:00:00"/>
    <n v="99697"/>
    <n v="0"/>
    <n v="0"/>
    <s v="Brazil"/>
    <s v="Rio de Janerio"/>
    <s v=""/>
  </r>
  <r>
    <s v="E01952"/>
    <s v="Everett Lee"/>
    <x v="32"/>
    <x v="0"/>
    <s v="Research &amp; Development"/>
    <s v="Male"/>
    <s v="Asian"/>
    <x v="10"/>
    <d v="2010-02-26T00:00:00"/>
    <n v="90770"/>
    <n v="0"/>
    <n v="0"/>
    <s v="United States"/>
    <s v="Columbus"/>
    <s v=""/>
  </r>
  <r>
    <s v="E03919"/>
    <s v="Grayson Chan"/>
    <x v="19"/>
    <x v="6"/>
    <s v="Speciality Products"/>
    <s v="Male"/>
    <s v="Asian"/>
    <x v="28"/>
    <d v="2011-10-20T00:00:00"/>
    <n v="114250"/>
    <n v="0.14000000000000001"/>
    <n v="159.95000000000002"/>
    <s v="China"/>
    <s v="Chengdu"/>
    <s v=""/>
  </r>
  <r>
    <s v="E04751"/>
    <s v="Grayson James"/>
    <x v="17"/>
    <x v="6"/>
    <s v="Speciality Products"/>
    <s v="Male"/>
    <s v="Caucasian"/>
    <x v="15"/>
    <d v="2010-12-05T00:00:00"/>
    <n v="113982"/>
    <n v="0"/>
    <n v="0"/>
    <s v="United States"/>
    <s v="Seattle"/>
    <s v=""/>
  </r>
  <r>
    <s v="E03664"/>
    <s v="Aria Castro"/>
    <x v="19"/>
    <x v="6"/>
    <s v="Speciality Products"/>
    <s v="Female"/>
    <s v="Latino"/>
    <x v="10"/>
    <d v="2014-03-14T00:00:00"/>
    <n v="113873"/>
    <n v="0.11"/>
    <n v="125.2603"/>
    <s v="Brazil"/>
    <s v="Rio de Janerio"/>
    <s v=""/>
  </r>
  <r>
    <s v="E03749"/>
    <s v="Kennedy Foster"/>
    <x v="6"/>
    <x v="1"/>
    <s v="Speciality Products"/>
    <s v="Female"/>
    <s v="Caucasian"/>
    <x v="35"/>
    <d v="2013-11-23T00:00:00"/>
    <n v="113135"/>
    <n v="0.05"/>
    <n v="56.567500000000003"/>
    <s v="United States"/>
    <s v="Austin"/>
    <s v=""/>
  </r>
  <r>
    <s v="E01845"/>
    <s v="Leo Fernandez"/>
    <x v="6"/>
    <x v="2"/>
    <s v="Research &amp; Development"/>
    <s v="Male"/>
    <s v="Latino"/>
    <x v="15"/>
    <d v="1998-04-28T00:00:00"/>
    <n v="108268"/>
    <n v="0.09"/>
    <n v="97.441199999999995"/>
    <s v="Brazil"/>
    <s v="Sao Paulo"/>
    <d v="2004-05-15T00:00:00"/>
  </r>
  <r>
    <s v="E04784"/>
    <s v="Joshua Lin"/>
    <x v="1"/>
    <x v="0"/>
    <s v="Research &amp; Development"/>
    <s v="Male"/>
    <s v="Asian"/>
    <x v="26"/>
    <d v="2016-02-05T00:00:00"/>
    <n v="80055"/>
    <n v="0"/>
    <n v="0"/>
    <s v="China"/>
    <s v="Beijing"/>
    <s v=""/>
  </r>
  <r>
    <s v="E00145"/>
    <s v="Alexander Rivera"/>
    <x v="4"/>
    <x v="3"/>
    <s v="Research &amp; Development"/>
    <s v="Male"/>
    <s v="Latino"/>
    <x v="33"/>
    <d v="2009-04-27T00:00:00"/>
    <n v="76802"/>
    <n v="0"/>
    <n v="0"/>
    <s v="Brazil"/>
    <s v="Manaus"/>
    <s v=""/>
  </r>
  <r>
    <s v="E02147"/>
    <s v="Allison Medina"/>
    <x v="6"/>
    <x v="2"/>
    <s v="Speciality Products"/>
    <s v="Female"/>
    <s v="Latino"/>
    <x v="0"/>
    <d v="2010-04-29T00:00:00"/>
    <n v="111038"/>
    <n v="0.05"/>
    <n v="55.519000000000005"/>
    <s v="Brazil"/>
    <s v="Sao Paulo"/>
    <s v=""/>
  </r>
  <r>
    <s v="E02185"/>
    <s v="Aubrey Yoon"/>
    <x v="24"/>
    <x v="5"/>
    <s v="Research &amp; Development"/>
    <s v="Female"/>
    <s v="Asian"/>
    <x v="34"/>
    <d v="2005-11-11T00:00:00"/>
    <n v="78388"/>
    <n v="0"/>
    <n v="0"/>
    <s v="China"/>
    <s v="Chongqing"/>
    <s v=""/>
  </r>
  <r>
    <s v="E01070"/>
    <s v="Grayson Brown"/>
    <x v="2"/>
    <x v="0"/>
    <s v="Corporate"/>
    <s v="Male"/>
    <s v="Caucasian"/>
    <x v="2"/>
    <d v="2016-06-22T00:00:00"/>
    <n v="249870"/>
    <n v="0.34"/>
    <n v="849.55799999999999"/>
    <s v="United States"/>
    <s v="Chicago"/>
    <s v=""/>
  </r>
  <r>
    <s v="E03807"/>
    <s v="Noah Chen"/>
    <x v="0"/>
    <x v="1"/>
    <s v="Manufacturing"/>
    <s v="Male"/>
    <s v="Asian"/>
    <x v="19"/>
    <d v="2015-03-01T00:00:00"/>
    <n v="148321"/>
    <n v="0.15"/>
    <n v="222.48149999999998"/>
    <s v="China"/>
    <s v="Beijing"/>
    <s v=""/>
  </r>
  <r>
    <s v="E00784"/>
    <s v="Ella Nguyen"/>
    <x v="31"/>
    <x v="0"/>
    <s v="Corporate"/>
    <s v="Female"/>
    <s v="Asian"/>
    <x v="34"/>
    <d v="2004-02-10T00:00:00"/>
    <n v="90258"/>
    <n v="0"/>
    <n v="0"/>
    <s v="China"/>
    <s v="Chongqing"/>
    <s v=""/>
  </r>
  <r>
    <s v="E04925"/>
    <s v="Athena Jordan"/>
    <x v="27"/>
    <x v="0"/>
    <s v="Manufacturing"/>
    <s v="Female"/>
    <s v="Black"/>
    <x v="36"/>
    <d v="2011-02-19T00:00:00"/>
    <n v="72486"/>
    <n v="0"/>
    <n v="0"/>
    <s v="United States"/>
    <s v="Seattle"/>
    <s v=""/>
  </r>
  <r>
    <s v="E04448"/>
    <s v="Adrian Ruiz"/>
    <x v="4"/>
    <x v="2"/>
    <s v="Corporate"/>
    <s v="Male"/>
    <s v="Latino"/>
    <x v="23"/>
    <d v="2014-09-04T00:00:00"/>
    <n v="95499"/>
    <n v="0"/>
    <n v="0"/>
    <s v="Brazil"/>
    <s v="Sao Paulo"/>
    <d v="2017-08-11T00:00:00"/>
  </r>
  <r>
    <s v="E04817"/>
    <s v="Zoe Sanchez"/>
    <x v="4"/>
    <x v="4"/>
    <s v="Research &amp; Development"/>
    <s v="Female"/>
    <s v="Latino"/>
    <x v="35"/>
    <d v="2004-12-23T00:00:00"/>
    <n v="90212"/>
    <n v="0"/>
    <n v="0"/>
    <s v="Brazil"/>
    <s v="Sao Paulo"/>
    <s v=""/>
  </r>
  <r>
    <s v="E00325"/>
    <s v="Jameson Chen"/>
    <x v="2"/>
    <x v="1"/>
    <s v="Research &amp; Development"/>
    <s v="Male"/>
    <s v="Asian"/>
    <x v="39"/>
    <d v="2019-12-05T00:00:00"/>
    <n v="254057"/>
    <n v="0.39"/>
    <n v="990.82230000000015"/>
    <s v="China"/>
    <s v="Shanghai"/>
    <s v=""/>
  </r>
  <r>
    <s v="E00403"/>
    <s v="Liliana Soto"/>
    <x v="18"/>
    <x v="5"/>
    <s v="Manufacturing"/>
    <s v="Female"/>
    <s v="Latino"/>
    <x v="33"/>
    <d v="2010-10-12T00:00:00"/>
    <n v="43001"/>
    <n v="0"/>
    <n v="0"/>
    <s v="United States"/>
    <s v="Austin"/>
    <s v=""/>
  </r>
  <r>
    <s v="E00436"/>
    <s v="Lincoln Reyes"/>
    <x v="3"/>
    <x v="0"/>
    <s v="Manufacturing"/>
    <s v="Male"/>
    <s v="Latino"/>
    <x v="34"/>
    <d v="1998-08-03T00:00:00"/>
    <n v="85120"/>
    <n v="0.09"/>
    <n v="76.60799999999999"/>
    <s v="United States"/>
    <s v="Seattle"/>
    <s v=""/>
  </r>
  <r>
    <s v="E04358"/>
    <s v="Grayson Soto"/>
    <x v="18"/>
    <x v="5"/>
    <s v="Manufacturing"/>
    <s v="Male"/>
    <s v="Latino"/>
    <x v="23"/>
    <d v="2015-08-03T00:00:00"/>
    <n v="52200"/>
    <n v="0"/>
    <n v="0"/>
    <s v="United States"/>
    <s v="Columbus"/>
    <s v=""/>
  </r>
  <r>
    <s v="E04662"/>
    <s v="Julia Morris"/>
    <x v="0"/>
    <x v="5"/>
    <s v="Corporate"/>
    <s v="Female"/>
    <s v="Caucasian"/>
    <x v="34"/>
    <d v="2008-10-18T00:00:00"/>
    <n v="150855"/>
    <n v="0.11"/>
    <n v="165.94049999999999"/>
    <s v="United States"/>
    <s v="Phoenix"/>
    <s v=""/>
  </r>
  <r>
    <s v="E01496"/>
    <s v="Ava Ortiz"/>
    <x v="12"/>
    <x v="0"/>
    <s v="Manufacturing"/>
    <s v="Female"/>
    <s v="Latino"/>
    <x v="35"/>
    <d v="2004-07-20T00:00:00"/>
    <n v="65702"/>
    <n v="0"/>
    <n v="0"/>
    <s v="United States"/>
    <s v="Columbus"/>
    <s v=""/>
  </r>
  <r>
    <s v="E01870"/>
    <s v="Carson Chau"/>
    <x v="8"/>
    <x v="2"/>
    <s v="Corporate"/>
    <s v="Male"/>
    <s v="Asian"/>
    <x v="33"/>
    <d v="2007-10-12T00:00:00"/>
    <n v="162038"/>
    <n v="0.24"/>
    <n v="388.89119999999997"/>
    <s v="China"/>
    <s v="Chongqing"/>
    <s v=""/>
  </r>
  <r>
    <s v="E03971"/>
    <s v="Lillian Chen"/>
    <x v="0"/>
    <x v="1"/>
    <s v="Research &amp; Development"/>
    <s v="Female"/>
    <s v="Asian"/>
    <x v="6"/>
    <d v="2020-04-09T00:00:00"/>
    <n v="157057"/>
    <n v="0.1"/>
    <n v="157.05700000000002"/>
    <s v="United States"/>
    <s v="Columbus"/>
    <s v=""/>
  </r>
  <r>
    <s v="E03616"/>
    <s v="Josiah Lewis"/>
    <x v="6"/>
    <x v="0"/>
    <s v="Research &amp; Development"/>
    <s v="Male"/>
    <s v="Caucasian"/>
    <x v="28"/>
    <d v="2021-08-11T00:00:00"/>
    <n v="127559"/>
    <n v="0.1"/>
    <n v="127.55900000000001"/>
    <s v="United States"/>
    <s v="Austin"/>
    <s v=""/>
  </r>
  <r>
    <s v="E00153"/>
    <s v="Claire Jones"/>
    <x v="15"/>
    <x v="6"/>
    <s v="Corporate"/>
    <s v="Female"/>
    <s v="Caucasian"/>
    <x v="39"/>
    <d v="2019-03-12T00:00:00"/>
    <n v="62644"/>
    <n v="0"/>
    <n v="0"/>
    <s v="United States"/>
    <s v="Seattle"/>
    <s v=""/>
  </r>
  <r>
    <s v="E02313"/>
    <s v="Jeremiah Lu"/>
    <x v="22"/>
    <x v="0"/>
    <s v="Manufacturing"/>
    <s v="Male"/>
    <s v="Asian"/>
    <x v="37"/>
    <d v="2001-03-06T00:00:00"/>
    <n v="73907"/>
    <n v="0"/>
    <n v="0"/>
    <s v="China"/>
    <s v="Shanghai"/>
    <s v=""/>
  </r>
  <r>
    <s v="E02960"/>
    <s v="Nova Hill"/>
    <x v="4"/>
    <x v="4"/>
    <s v="Manufacturing"/>
    <s v="Female"/>
    <s v="Caucasian"/>
    <x v="17"/>
    <d v="2018-03-10T00:00:00"/>
    <n v="90040"/>
    <n v="0"/>
    <n v="0"/>
    <s v="United States"/>
    <s v="Chicago"/>
    <s v=""/>
  </r>
  <r>
    <s v="E00096"/>
    <s v="Peyton Cruz"/>
    <x v="25"/>
    <x v="6"/>
    <s v="Manufacturing"/>
    <s v="Female"/>
    <s v="Latino"/>
    <x v="31"/>
    <d v="2016-05-26T00:00:00"/>
    <n v="91134"/>
    <n v="0"/>
    <n v="0"/>
    <s v="Brazil"/>
    <s v="Sao Paulo"/>
    <s v=""/>
  </r>
  <r>
    <s v="E00605"/>
    <s v="Nova Williams"/>
    <x v="6"/>
    <x v="2"/>
    <s v="Speciality Products"/>
    <s v="Female"/>
    <s v="Black"/>
    <x v="21"/>
    <d v="2010-04-25T00:00:00"/>
    <n v="110302"/>
    <n v="0.06"/>
    <n v="66.181200000000004"/>
    <s v="United States"/>
    <s v="Miami"/>
    <s v=""/>
  </r>
  <r>
    <s v="E00826"/>
    <s v="Rylee Bui"/>
    <x v="7"/>
    <x v="4"/>
    <s v="Corporate"/>
    <s v="Female"/>
    <s v="Asian"/>
    <x v="0"/>
    <d v="2011-12-22T00:00:00"/>
    <n v="54733"/>
    <n v="0"/>
    <n v="0"/>
    <s v="China"/>
    <s v="Chongqing"/>
    <s v=""/>
  </r>
  <r>
    <s v="E03881"/>
    <s v="Andrew Reed"/>
    <x v="27"/>
    <x v="0"/>
    <s v="Corporate"/>
    <s v="Male"/>
    <s v="Black"/>
    <x v="20"/>
    <d v="2019-06-17T00:00:00"/>
    <n v="65341"/>
    <n v="0"/>
    <n v="0"/>
    <s v="United States"/>
    <s v="Miami"/>
    <d v="2022-04-11T00:00:00"/>
  </r>
  <r>
    <s v="E02604"/>
    <s v="Brooklyn Collins"/>
    <x v="0"/>
    <x v="2"/>
    <s v="Corporate"/>
    <s v="Female"/>
    <s v="Black"/>
    <x v="1"/>
    <d v="2018-10-27T00:00:00"/>
    <n v="139208"/>
    <n v="0.11"/>
    <n v="153.12879999999998"/>
    <s v="United States"/>
    <s v="Austin"/>
    <s v=""/>
  </r>
  <r>
    <s v="E01501"/>
    <s v="Hudson Liu"/>
    <x v="19"/>
    <x v="6"/>
    <s v="Speciality Products"/>
    <s v="Male"/>
    <s v="Asian"/>
    <x v="23"/>
    <d v="2017-11-16T00:00:00"/>
    <n v="110054"/>
    <n v="0.15"/>
    <n v="165.08099999999999"/>
    <s v="United States"/>
    <s v="Miami"/>
    <s v=""/>
  </r>
  <r>
    <s v="E03344"/>
    <s v="Camila Rogers"/>
    <x v="13"/>
    <x v="6"/>
    <s v="Speciality Products"/>
    <s v="Female"/>
    <s v="Caucasian"/>
    <x v="5"/>
    <d v="2021-10-21T00:00:00"/>
    <n v="109851"/>
    <n v="0"/>
    <n v="0"/>
    <s v="United States"/>
    <s v="Seattle"/>
    <s v=""/>
  </r>
  <r>
    <s v="E00105"/>
    <s v="Isla Espinoza"/>
    <x v="6"/>
    <x v="4"/>
    <s v="Speciality Products"/>
    <s v="Female"/>
    <s v="Latino"/>
    <x v="2"/>
    <d v="2021-11-16T00:00:00"/>
    <n v="109812"/>
    <n v="0.09"/>
    <n v="98.830799999999996"/>
    <s v="Brazil"/>
    <s v="Manaus"/>
    <s v=""/>
  </r>
  <r>
    <s v="E03223"/>
    <s v="Ethan Joseph"/>
    <x v="10"/>
    <x v="0"/>
    <s v="Research &amp; Development"/>
    <s v="Male"/>
    <s v="Caucasian"/>
    <x v="10"/>
    <d v="2018-05-28T00:00:00"/>
    <n v="49219"/>
    <n v="0"/>
    <n v="0"/>
    <s v="United States"/>
    <s v="Columbus"/>
    <s v=""/>
  </r>
  <r>
    <s v="E01262"/>
    <s v="Miles Mehta"/>
    <x v="6"/>
    <x v="2"/>
    <s v="Manufacturing"/>
    <s v="Male"/>
    <s v="Asian"/>
    <x v="37"/>
    <d v="2018-05-19T00:00:00"/>
    <n v="106437"/>
    <n v="7.0000000000000007E-2"/>
    <n v="74.505900000000011"/>
    <s v="China"/>
    <s v="Chongqing"/>
    <s v=""/>
  </r>
  <r>
    <s v="E01075"/>
    <s v="Joshua Juarez"/>
    <x v="11"/>
    <x v="2"/>
    <s v="Manufacturing"/>
    <s v="Male"/>
    <s v="Latino"/>
    <x v="28"/>
    <d v="2015-05-05T00:00:00"/>
    <n v="64364"/>
    <n v="0"/>
    <n v="0"/>
    <s v="Brazil"/>
    <s v="Sao Paulo"/>
    <s v=""/>
  </r>
  <r>
    <s v="E00364"/>
    <s v="Matthew Howard"/>
    <x v="8"/>
    <x v="5"/>
    <s v="Manufacturing"/>
    <s v="Male"/>
    <s v="Caucasian"/>
    <x v="37"/>
    <d v="2021-10-17T00:00:00"/>
    <n v="172180"/>
    <n v="0.3"/>
    <n v="516.54"/>
    <s v="United States"/>
    <s v="Columbus"/>
    <s v=""/>
  </r>
  <r>
    <s v="E04108"/>
    <s v="Jade Figueroa"/>
    <x v="4"/>
    <x v="3"/>
    <s v="Manufacturing"/>
    <s v="Female"/>
    <s v="Latino"/>
    <x v="27"/>
    <d v="2012-05-14T00:00:00"/>
    <n v="88343"/>
    <n v="0"/>
    <n v="0"/>
    <s v="Brazil"/>
    <s v="Rio de Janerio"/>
    <s v=""/>
  </r>
  <r>
    <s v="E04345"/>
    <s v="Eliana Grant"/>
    <x v="19"/>
    <x v="6"/>
    <s v="Speciality Products"/>
    <s v="Female"/>
    <s v="Caucasian"/>
    <x v="16"/>
    <d v="1994-06-20T00:00:00"/>
    <n v="109456"/>
    <n v="0.1"/>
    <n v="109.456"/>
    <s v="United States"/>
    <s v="Chicago"/>
    <s v=""/>
  </r>
  <r>
    <s v="E03720"/>
    <s v="Genesis Hunter"/>
    <x v="6"/>
    <x v="2"/>
    <s v="Corporate"/>
    <s v="Female"/>
    <s v="Caucasian"/>
    <x v="32"/>
    <d v="1999-04-22T00:00:00"/>
    <n v="102847"/>
    <n v="0.05"/>
    <n v="51.423500000000004"/>
    <s v="United States"/>
    <s v="Chicago"/>
    <s v=""/>
  </r>
  <r>
    <s v="E03393"/>
    <s v="Henry Figueroa"/>
    <x v="0"/>
    <x v="2"/>
    <s v="Manufacturing"/>
    <s v="Male"/>
    <s v="Latino"/>
    <x v="28"/>
    <d v="2010-07-19T00:00:00"/>
    <n v="134881"/>
    <n v="0.15"/>
    <n v="202.32149999999999"/>
    <s v="Brazil"/>
    <s v="Manaus"/>
    <s v=""/>
  </r>
  <r>
    <s v="E02977"/>
    <s v="Nicholas Song"/>
    <x v="11"/>
    <x v="1"/>
    <s v="Manufacturing"/>
    <s v="Male"/>
    <s v="Asian"/>
    <x v="25"/>
    <d v="1999-05-23T00:00:00"/>
    <n v="68807"/>
    <n v="0"/>
    <n v="0"/>
    <s v="China"/>
    <s v="Chengdu"/>
    <d v="2015-11-30T00:00:00"/>
  </r>
  <r>
    <s v="E03371"/>
    <s v="Jack Alexander"/>
    <x v="2"/>
    <x v="0"/>
    <s v="Manufacturing"/>
    <s v="Male"/>
    <s v="Caucasian"/>
    <x v="17"/>
    <d v="2006-05-29T00:00:00"/>
    <n v="228822"/>
    <n v="0.36"/>
    <n v="823.75919999999996"/>
    <s v="United States"/>
    <s v="Miami"/>
    <s v=""/>
  </r>
  <r>
    <s v="E02531"/>
    <s v="Jameson Foster"/>
    <x v="7"/>
    <x v="1"/>
    <s v="Manufacturing"/>
    <s v="Male"/>
    <s v="Caucasian"/>
    <x v="20"/>
    <d v="2021-07-18T00:00:00"/>
    <n v="43391"/>
    <n v="0"/>
    <n v="0"/>
    <s v="United States"/>
    <s v="Columbus"/>
    <s v=""/>
  </r>
  <r>
    <s v="E01762"/>
    <s v="Maya Ngo"/>
    <x v="6"/>
    <x v="3"/>
    <s v="Speciality Products"/>
    <s v="Female"/>
    <s v="Asian"/>
    <x v="0"/>
    <d v="2012-10-20T00:00:00"/>
    <n v="108686"/>
    <n v="0.06"/>
    <n v="65.211600000000004"/>
    <s v="United States"/>
    <s v="Columbus"/>
    <s v=""/>
  </r>
  <r>
    <s v="E02468"/>
    <s v="Ella Huang"/>
    <x v="2"/>
    <x v="1"/>
    <s v="Corporate"/>
    <s v="Female"/>
    <s v="Asian"/>
    <x v="10"/>
    <d v="2016-02-28T00:00:00"/>
    <n v="211637"/>
    <n v="0.31"/>
    <n v="656.07470000000001"/>
    <s v="United States"/>
    <s v="Chicago"/>
    <s v=""/>
  </r>
  <r>
    <s v="E01499"/>
    <s v="Liam Jordan"/>
    <x v="3"/>
    <x v="0"/>
    <s v="Manufacturing"/>
    <s v="Male"/>
    <s v="Caucasian"/>
    <x v="20"/>
    <d v="2020-08-08T00:00:00"/>
    <n v="73255"/>
    <n v="0.09"/>
    <n v="65.929500000000004"/>
    <s v="United States"/>
    <s v="Phoenix"/>
    <s v=""/>
  </r>
  <r>
    <s v="E03697"/>
    <s v="Isaac Woods"/>
    <x v="6"/>
    <x v="3"/>
    <s v="Corporate"/>
    <s v="Male"/>
    <s v="Caucasian"/>
    <x v="20"/>
    <d v="2021-01-08T00:00:00"/>
    <n v="108826"/>
    <n v="0.1"/>
    <n v="108.82600000000001"/>
    <s v="United States"/>
    <s v="Miami"/>
    <s v=""/>
  </r>
  <r>
    <s v="E00518"/>
    <s v="Lydia Morales"/>
    <x v="6"/>
    <x v="2"/>
    <s v="Speciality Products"/>
    <s v="Female"/>
    <s v="Latino"/>
    <x v="11"/>
    <d v="2013-06-14T00:00:00"/>
    <n v="108221"/>
    <n v="0.05"/>
    <n v="54.110500000000002"/>
    <s v="Brazil"/>
    <s v="Manaus"/>
    <s v=""/>
  </r>
  <r>
    <s v="E01103"/>
    <s v="Lyla Alvarez"/>
    <x v="30"/>
    <x v="0"/>
    <s v="Research &amp; Development"/>
    <s v="Female"/>
    <s v="Latino"/>
    <x v="0"/>
    <d v="1994-08-30T00:00:00"/>
    <n v="73955"/>
    <n v="0"/>
    <n v="0"/>
    <s v="United States"/>
    <s v="Phoenix"/>
    <s v=""/>
  </r>
  <r>
    <s v="E03889"/>
    <s v="Caleb Flores"/>
    <x v="6"/>
    <x v="5"/>
    <s v="Manufacturing"/>
    <s v="Male"/>
    <s v="Latino"/>
    <x v="23"/>
    <d v="2013-08-13T00:00:00"/>
    <n v="113909"/>
    <n v="0.06"/>
    <n v="68.345399999999998"/>
    <s v="Brazil"/>
    <s v="Rio de Janerio"/>
    <s v=""/>
  </r>
  <r>
    <s v="E01958"/>
    <s v="Angel Lin"/>
    <x v="32"/>
    <x v="0"/>
    <s v="Manufacturing"/>
    <s v="Male"/>
    <s v="Asian"/>
    <x v="5"/>
    <d v="2020-12-24T00:00:00"/>
    <n v="92321"/>
    <n v="0"/>
    <n v="0"/>
    <s v="United States"/>
    <s v="Chicago"/>
    <s v=""/>
  </r>
  <r>
    <s v="E01870"/>
    <s v="Easton Moore"/>
    <x v="3"/>
    <x v="0"/>
    <s v="Research &amp; Development"/>
    <s v="Male"/>
    <s v="Caucasian"/>
    <x v="25"/>
    <d v="2013-05-23T00:00:00"/>
    <n v="99557"/>
    <n v="0.09"/>
    <n v="89.601299999999995"/>
    <s v="United States"/>
    <s v="Seattle"/>
    <s v=""/>
  </r>
  <r>
    <s v="E04380"/>
    <s v="Naomi Washington"/>
    <x v="6"/>
    <x v="0"/>
    <s v="Speciality Products"/>
    <s v="Female"/>
    <s v="Caucasian"/>
    <x v="11"/>
    <d v="2020-03-13T00:00:00"/>
    <n v="107195"/>
    <n v="0.09"/>
    <n v="96.475499999999997"/>
    <s v="United States"/>
    <s v="Austin"/>
    <s v=""/>
  </r>
  <r>
    <s v="E00099"/>
    <s v="Brooklyn Salazar"/>
    <x v="30"/>
    <x v="0"/>
    <s v="Manufacturing"/>
    <s v="Female"/>
    <s v="Latino"/>
    <x v="29"/>
    <d v="2011-03-01T00:00:00"/>
    <n v="82462"/>
    <n v="0"/>
    <n v="0"/>
    <s v="United States"/>
    <s v="Austin"/>
    <s v=""/>
  </r>
  <r>
    <s v="E00044"/>
    <s v="Scarlett Jenkins"/>
    <x v="2"/>
    <x v="0"/>
    <s v="Research &amp; Development"/>
    <s v="Female"/>
    <s v="Caucasian"/>
    <x v="35"/>
    <d v="2011-11-09T00:00:00"/>
    <n v="198473"/>
    <n v="0.32"/>
    <n v="635.11360000000002"/>
    <s v="United States"/>
    <s v="Miami"/>
    <s v=""/>
  </r>
  <r>
    <s v="E00711"/>
    <s v="Melody Chin"/>
    <x v="0"/>
    <x v="2"/>
    <s v="Corporate"/>
    <s v="Female"/>
    <s v="Asian"/>
    <x v="12"/>
    <d v="2006-10-15T00:00:00"/>
    <n v="153492"/>
    <n v="0.11"/>
    <n v="168.84119999999999"/>
    <s v="United States"/>
    <s v="Chicago"/>
    <s v=""/>
  </r>
  <r>
    <s v="E04795"/>
    <s v="Eloise Alexander"/>
    <x v="2"/>
    <x v="5"/>
    <s v="Corporate"/>
    <s v="Female"/>
    <s v="Black"/>
    <x v="20"/>
    <d v="2018-01-21T00:00:00"/>
    <n v="208210"/>
    <n v="0.3"/>
    <n v="624.63"/>
    <s v="United States"/>
    <s v="Seattle"/>
    <s v=""/>
  </r>
  <r>
    <s v="E03912"/>
    <s v="Carter Turner"/>
    <x v="4"/>
    <x v="1"/>
    <s v="Corporate"/>
    <s v="Male"/>
    <s v="Caucasian"/>
    <x v="27"/>
    <d v="2015-11-17T00:00:00"/>
    <n v="91632"/>
    <n v="0"/>
    <n v="0"/>
    <s v="United States"/>
    <s v="Phoenix"/>
    <s v=""/>
  </r>
  <r>
    <s v="E02103"/>
    <s v="Andrew Ma"/>
    <x v="14"/>
    <x v="5"/>
    <s v="Corporate"/>
    <s v="Male"/>
    <s v="Asian"/>
    <x v="30"/>
    <d v="2017-09-24T00:00:00"/>
    <n v="71755"/>
    <n v="0"/>
    <n v="0"/>
    <s v="China"/>
    <s v="Chongqing"/>
    <s v=""/>
  </r>
  <r>
    <s v="E04213"/>
    <s v="Hailey Xi"/>
    <x v="6"/>
    <x v="4"/>
    <s v="Corporate"/>
    <s v="Female"/>
    <s v="Asian"/>
    <x v="25"/>
    <d v="2021-11-19T00:00:00"/>
    <n v="111006"/>
    <n v="0.08"/>
    <n v="88.8048"/>
    <s v="China"/>
    <s v="Chongqing"/>
    <s v=""/>
  </r>
  <r>
    <s v="E04756"/>
    <s v="Aiden Le"/>
    <x v="21"/>
    <x v="0"/>
    <s v="Corporate"/>
    <s v="Male"/>
    <s v="Asian"/>
    <x v="0"/>
    <d v="1994-12-24T00:00:00"/>
    <n v="99774"/>
    <n v="0"/>
    <n v="0"/>
    <s v="United States"/>
    <s v="Austin"/>
    <s v=""/>
  </r>
  <r>
    <s v="E04114"/>
    <s v="Christopher Lim"/>
    <x v="8"/>
    <x v="0"/>
    <s v="Research &amp; Development"/>
    <s v="Male"/>
    <s v="Asian"/>
    <x v="0"/>
    <d v="2007-03-13T00:00:00"/>
    <n v="184648"/>
    <n v="0.24"/>
    <n v="443.15519999999998"/>
    <s v="China"/>
    <s v="Shanghai"/>
    <s v=""/>
  </r>
  <r>
    <s v="E01423"/>
    <s v="James Castillo"/>
    <x v="2"/>
    <x v="0"/>
    <s v="Manufacturing"/>
    <s v="Male"/>
    <s v="Latino"/>
    <x v="11"/>
    <d v="2001-07-19T00:00:00"/>
    <n v="247874"/>
    <n v="0.33"/>
    <n v="817.98419999999999"/>
    <s v="Brazil"/>
    <s v="Manaus"/>
    <s v=""/>
  </r>
  <r>
    <s v="E03181"/>
    <s v="Greyson Dang"/>
    <x v="25"/>
    <x v="6"/>
    <s v="Manufacturing"/>
    <s v="Male"/>
    <s v="Asian"/>
    <x v="34"/>
    <d v="2009-05-11T00:00:00"/>
    <n v="62239"/>
    <n v="0"/>
    <n v="0"/>
    <s v="China"/>
    <s v="Beijing"/>
    <s v=""/>
  </r>
  <r>
    <s v="E00287"/>
    <s v="Luca Nelson"/>
    <x v="6"/>
    <x v="2"/>
    <s v="Speciality Products"/>
    <s v="Male"/>
    <s v="Caucasian"/>
    <x v="34"/>
    <d v="2010-06-15T00:00:00"/>
    <n v="106578"/>
    <n v="0.09"/>
    <n v="95.920200000000008"/>
    <s v="United States"/>
    <s v="Miami"/>
    <s v=""/>
  </r>
  <r>
    <s v="E00703"/>
    <s v="Wesley Dominguez"/>
    <x v="19"/>
    <x v="6"/>
    <s v="Corporate"/>
    <s v="Male"/>
    <s v="Latino"/>
    <x v="10"/>
    <d v="2018-04-27T00:00:00"/>
    <n v="115490"/>
    <n v="0.12"/>
    <n v="138.58799999999999"/>
    <s v="United States"/>
    <s v="Chicago"/>
    <s v=""/>
  </r>
  <r>
    <s v="E00717"/>
    <s v="Madelyn Chan"/>
    <x v="6"/>
    <x v="3"/>
    <s v="Speciality Products"/>
    <s v="Female"/>
    <s v="Asian"/>
    <x v="16"/>
    <d v="2003-05-21T00:00:00"/>
    <n v="106444"/>
    <n v="0.05"/>
    <n v="53.222000000000008"/>
    <s v="United States"/>
    <s v="Phoenix"/>
    <s v=""/>
  </r>
  <r>
    <s v="E00369"/>
    <s v="Genesis Woods"/>
    <x v="6"/>
    <x v="5"/>
    <s v="Speciality Products"/>
    <s v="Female"/>
    <s v="Black"/>
    <x v="27"/>
    <d v="2013-08-21T00:00:00"/>
    <n v="105390"/>
    <n v="0.06"/>
    <n v="63.233999999999995"/>
    <s v="United States"/>
    <s v="Columbus"/>
    <s v=""/>
  </r>
  <r>
    <s v="E02652"/>
    <s v="Nathan Sun"/>
    <x v="6"/>
    <x v="4"/>
    <s v="Speciality Products"/>
    <s v="Male"/>
    <s v="Asian"/>
    <x v="19"/>
    <d v="2015-07-29T00:00:00"/>
    <n v="103724"/>
    <n v="0.05"/>
    <n v="51.862000000000009"/>
    <s v="China"/>
    <s v="Shanghai"/>
    <s v=""/>
  </r>
  <r>
    <s v="E02843"/>
    <s v="Lily Pena"/>
    <x v="6"/>
    <x v="5"/>
    <s v="Speciality Products"/>
    <s v="Female"/>
    <s v="Latino"/>
    <x v="0"/>
    <d v="2010-02-24T00:00:00"/>
    <n v="102839"/>
    <n v="0.05"/>
    <n v="51.419500000000006"/>
    <s v="United States"/>
    <s v="Miami"/>
    <s v=""/>
  </r>
  <r>
    <s v="E00864"/>
    <s v="Samantha Aguilar"/>
    <x v="6"/>
    <x v="4"/>
    <s v="Speciality Products"/>
    <s v="Female"/>
    <s v="Latino"/>
    <x v="28"/>
    <d v="2010-04-24T00:00:00"/>
    <n v="102636"/>
    <n v="0.06"/>
    <n v="61.581600000000002"/>
    <s v="United States"/>
    <s v="Seattle"/>
    <s v=""/>
  </r>
  <r>
    <s v="E04163"/>
    <s v="David Herrera"/>
    <x v="19"/>
    <x v="6"/>
    <s v="Speciality Products"/>
    <s v="Male"/>
    <s v="Latino"/>
    <x v="22"/>
    <d v="2021-10-09T00:00:00"/>
    <n v="102298"/>
    <n v="0.13"/>
    <n v="132.98740000000001"/>
    <s v="Brazil"/>
    <s v="Rio de Janerio"/>
    <s v=""/>
  </r>
  <r>
    <s v="E01371"/>
    <s v="Dominic Le"/>
    <x v="2"/>
    <x v="1"/>
    <s v="Corporate"/>
    <s v="Male"/>
    <s v="Asian"/>
    <x v="13"/>
    <d v="2014-10-04T00:00:00"/>
    <n v="257194"/>
    <n v="0.35"/>
    <n v="900.17899999999997"/>
    <s v="China"/>
    <s v="Chongqing"/>
    <s v=""/>
  </r>
  <r>
    <s v="E03065"/>
    <s v="Ezra Ortiz"/>
    <x v="9"/>
    <x v="6"/>
    <s v="Research &amp; Development"/>
    <s v="Male"/>
    <s v="Latino"/>
    <x v="13"/>
    <d v="2012-01-21T00:00:00"/>
    <n v="94658"/>
    <n v="0"/>
    <n v="0"/>
    <s v="United States"/>
    <s v="Miami"/>
    <s v=""/>
  </r>
  <r>
    <s v="E01377"/>
    <s v="Grayson Luu"/>
    <x v="9"/>
    <x v="6"/>
    <s v="Research &amp; Development"/>
    <s v="Male"/>
    <s v="Asian"/>
    <x v="0"/>
    <d v="2011-04-30T00:00:00"/>
    <n v="89419"/>
    <n v="0"/>
    <n v="0"/>
    <s v="China"/>
    <s v="Shanghai"/>
    <s v=""/>
  </r>
  <r>
    <s v="E03097"/>
    <s v="Brooks Stewart"/>
    <x v="14"/>
    <x v="5"/>
    <s v="Manufacturing"/>
    <s v="Male"/>
    <s v="Black"/>
    <x v="10"/>
    <d v="2015-12-19T00:00:00"/>
    <n v="51983"/>
    <n v="0"/>
    <n v="0"/>
    <s v="United States"/>
    <s v="Columbus"/>
    <s v=""/>
  </r>
  <r>
    <s v="E01668"/>
    <s v="Naomi Xi"/>
    <x v="8"/>
    <x v="2"/>
    <s v="Corporate"/>
    <s v="Female"/>
    <s v="Asian"/>
    <x v="35"/>
    <d v="2002-02-17T00:00:00"/>
    <n v="179494"/>
    <n v="0.2"/>
    <n v="358.98800000000006"/>
    <s v="China"/>
    <s v="Chongqing"/>
    <s v=""/>
  </r>
  <r>
    <s v="E03354"/>
    <s v="Silas Estrada"/>
    <x v="30"/>
    <x v="0"/>
    <s v="Corporate"/>
    <s v="Male"/>
    <s v="Latino"/>
    <x v="38"/>
    <d v="2016-06-24T00:00:00"/>
    <n v="68426"/>
    <n v="0"/>
    <n v="0"/>
    <s v="Brazil"/>
    <s v="Rio de Janerio"/>
    <s v=""/>
  </r>
  <r>
    <s v="E02088"/>
    <s v="Skylar Ayala"/>
    <x v="0"/>
    <x v="2"/>
    <s v="Corporate"/>
    <s v="Female"/>
    <s v="Latino"/>
    <x v="0"/>
    <d v="2017-02-06T00:00:00"/>
    <n v="144986"/>
    <n v="0.12"/>
    <n v="173.98320000000001"/>
    <s v="United States"/>
    <s v="Phoenix"/>
    <s v=""/>
  </r>
  <r>
    <s v="E02492"/>
    <s v="Parker Sandoval"/>
    <x v="6"/>
    <x v="5"/>
    <s v="Speciality Products"/>
    <s v="Male"/>
    <s v="Latino"/>
    <x v="1"/>
    <d v="2015-06-10T00:00:00"/>
    <n v="101985"/>
    <n v="7.0000000000000007E-2"/>
    <n v="71.389500000000012"/>
    <s v="United States"/>
    <s v="Miami"/>
    <s v=""/>
  </r>
  <r>
    <s v="E00972"/>
    <s v="Hazel Cortez"/>
    <x v="14"/>
    <x v="5"/>
    <s v="Research &amp; Development"/>
    <s v="Female"/>
    <s v="Latino"/>
    <x v="25"/>
    <d v="2021-04-18T00:00:00"/>
    <n v="50548"/>
    <n v="0"/>
    <n v="0"/>
    <s v="Brazil"/>
    <s v="Sao Paulo"/>
    <s v=""/>
  </r>
  <r>
    <s v="E00824"/>
    <s v="Everleigh Adams"/>
    <x v="11"/>
    <x v="1"/>
    <s v="Manufacturing"/>
    <s v="Female"/>
    <s v="Caucasian"/>
    <x v="27"/>
    <d v="2020-03-14T00:00:00"/>
    <n v="68846"/>
    <n v="0"/>
    <n v="0"/>
    <s v="United States"/>
    <s v="Chicago"/>
    <s v=""/>
  </r>
  <r>
    <s v="E04359"/>
    <s v="Layla Salazar"/>
    <x v="29"/>
    <x v="0"/>
    <s v="Corporate"/>
    <s v="Female"/>
    <s v="Latino"/>
    <x v="1"/>
    <d v="2014-03-19T00:00:00"/>
    <n v="90901"/>
    <n v="0"/>
    <n v="0"/>
    <s v="United States"/>
    <s v="Seattle"/>
    <s v=""/>
  </r>
  <r>
    <s v="E03113"/>
    <s v="Willow Chen"/>
    <x v="6"/>
    <x v="4"/>
    <s v="Corporate"/>
    <s v="Female"/>
    <s v="Asian"/>
    <x v="37"/>
    <d v="2012-09-03T00:00:00"/>
    <n v="102033"/>
    <n v="0.08"/>
    <n v="81.626400000000004"/>
    <s v="United States"/>
    <s v="Austin"/>
    <s v=""/>
  </r>
  <r>
    <s v="E01488"/>
    <s v="Penelope Griffin"/>
    <x v="8"/>
    <x v="3"/>
    <s v="Manufacturing"/>
    <s v="Female"/>
    <s v="Caucasian"/>
    <x v="21"/>
    <d v="2021-01-23T00:00:00"/>
    <n v="151783"/>
    <n v="0.26"/>
    <n v="394.63580000000002"/>
    <s v="United States"/>
    <s v="Seattle"/>
    <s v=""/>
  </r>
  <r>
    <s v="E01787"/>
    <s v="Lillian Romero"/>
    <x v="8"/>
    <x v="6"/>
    <s v="Corporate"/>
    <s v="Female"/>
    <s v="Latino"/>
    <x v="5"/>
    <d v="2018-12-07T00:00:00"/>
    <n v="170164"/>
    <n v="0.17"/>
    <n v="289.27879999999999"/>
    <s v="United States"/>
    <s v="Austin"/>
    <s v=""/>
  </r>
  <r>
    <s v="E03910"/>
    <s v="Nova Hsu"/>
    <x v="6"/>
    <x v="5"/>
    <s v="Speciality Products"/>
    <s v="Female"/>
    <s v="Asian"/>
    <x v="22"/>
    <d v="2017-01-03T00:00:00"/>
    <n v="101870"/>
    <n v="0.1"/>
    <n v="101.87"/>
    <s v="United States"/>
    <s v="Phoenix"/>
    <s v=""/>
  </r>
  <r>
    <s v="E01052"/>
    <s v="Parker Vang"/>
    <x v="7"/>
    <x v="3"/>
    <s v="Corporate"/>
    <s v="Male"/>
    <s v="Asian"/>
    <x v="18"/>
    <d v="2016-12-17T00:00:00"/>
    <n v="50733"/>
    <n v="0"/>
    <n v="0"/>
    <s v="United States"/>
    <s v="Miami"/>
    <s v=""/>
  </r>
  <r>
    <s v="E04799"/>
    <s v="Mila Roberts"/>
    <x v="24"/>
    <x v="5"/>
    <s v="Corporate"/>
    <s v="Female"/>
    <s v="Caucasian"/>
    <x v="31"/>
    <d v="2017-01-26T00:00:00"/>
    <n v="88663"/>
    <n v="0"/>
    <n v="0"/>
    <s v="United States"/>
    <s v="Phoenix"/>
    <s v=""/>
  </r>
  <r>
    <s v="E03402"/>
    <s v="Isaac Liu"/>
    <x v="15"/>
    <x v="6"/>
    <s v="Manufacturing"/>
    <s v="Male"/>
    <s v="Asian"/>
    <x v="34"/>
    <d v="1992-10-13T00:00:00"/>
    <n v="88213"/>
    <n v="0"/>
    <n v="0"/>
    <s v="China"/>
    <s v="Chongqing"/>
    <s v=""/>
  </r>
  <r>
    <s v="E03343"/>
    <s v="Carson Lu"/>
    <x v="19"/>
    <x v="6"/>
    <s v="Speciality Products"/>
    <s v="Male"/>
    <s v="Asian"/>
    <x v="16"/>
    <d v="1996-12-04T00:00:00"/>
    <n v="99354"/>
    <n v="0.12"/>
    <n v="119.2248"/>
    <s v="China"/>
    <s v="Beijing"/>
    <s v=""/>
  </r>
  <r>
    <s v="E03094"/>
    <s v="Wesley Young"/>
    <x v="4"/>
    <x v="1"/>
    <s v="Speciality Products"/>
    <s v="Male"/>
    <s v="Caucasian"/>
    <x v="27"/>
    <d v="2016-09-18T00:00:00"/>
    <n v="98427"/>
    <n v="0"/>
    <n v="0"/>
    <s v="United States"/>
    <s v="Columbus"/>
    <s v=""/>
  </r>
  <r>
    <s v="E03114"/>
    <s v="Jameson Juarez"/>
    <x v="25"/>
    <x v="6"/>
    <s v="Speciality Products"/>
    <s v="Male"/>
    <s v="Latino"/>
    <x v="40"/>
    <d v="1994-10-09T00:00:00"/>
    <n v="98230"/>
    <n v="0"/>
    <n v="0"/>
    <s v="United States"/>
    <s v="Miami"/>
    <s v=""/>
  </r>
  <r>
    <s v="E04004"/>
    <s v="Everleigh Shah"/>
    <x v="20"/>
    <x v="6"/>
    <s v="Research &amp; Development"/>
    <s v="Female"/>
    <s v="Asian"/>
    <x v="9"/>
    <d v="2018-12-14T00:00:00"/>
    <n v="96757"/>
    <n v="0"/>
    <n v="0"/>
    <s v="United States"/>
    <s v="Columbus"/>
    <s v=""/>
  </r>
  <r>
    <s v="E04472"/>
    <s v="Alexander Foster"/>
    <x v="11"/>
    <x v="1"/>
    <s v="Manufacturing"/>
    <s v="Male"/>
    <s v="Black"/>
    <x v="24"/>
    <d v="2020-07-03T00:00:00"/>
    <n v="51513"/>
    <n v="0"/>
    <n v="0"/>
    <s v="United States"/>
    <s v="Columbus"/>
    <s v=""/>
  </r>
  <r>
    <s v="E00161"/>
    <s v="Ryan Ha"/>
    <x v="2"/>
    <x v="1"/>
    <s v="Corporate"/>
    <s v="Male"/>
    <s v="Asian"/>
    <x v="34"/>
    <d v="2007-01-27T00:00:00"/>
    <n v="234311"/>
    <n v="0.37"/>
    <n v="866.95069999999987"/>
    <s v="United States"/>
    <s v="Miami"/>
    <s v=""/>
  </r>
  <r>
    <s v="E04926"/>
    <s v="Emma Luna"/>
    <x v="15"/>
    <x v="6"/>
    <s v="Speciality Products"/>
    <s v="Female"/>
    <s v="Latino"/>
    <x v="25"/>
    <d v="2008-03-25T00:00:00"/>
    <n v="97398"/>
    <n v="0"/>
    <n v="0"/>
    <s v="Brazil"/>
    <s v="Manaus"/>
    <s v=""/>
  </r>
  <r>
    <s v="E03496"/>
    <s v="Robert Yang"/>
    <x v="4"/>
    <x v="4"/>
    <s v="Speciality Products"/>
    <s v="Male"/>
    <s v="Asian"/>
    <x v="30"/>
    <d v="2017-11-04T00:00:00"/>
    <n v="97078"/>
    <n v="0"/>
    <n v="0"/>
    <s v="United States"/>
    <s v="Austin"/>
    <d v="2020-03-09T00:00:00"/>
  </r>
  <r>
    <s v="E02534"/>
    <s v="Leah Khan"/>
    <x v="8"/>
    <x v="1"/>
    <s v="Corporate"/>
    <s v="Female"/>
    <s v="Asian"/>
    <x v="9"/>
    <d v="2010-09-13T00:00:00"/>
    <n v="157070"/>
    <n v="0.28000000000000003"/>
    <n v="439.79600000000005"/>
    <s v="China"/>
    <s v="Chongqing"/>
    <s v=""/>
  </r>
  <r>
    <s v="E01713"/>
    <s v="Nolan Guzman"/>
    <x v="15"/>
    <x v="6"/>
    <s v="Speciality Products"/>
    <s v="Male"/>
    <s v="Latino"/>
    <x v="28"/>
    <d v="1999-06-20T00:00:00"/>
    <n v="96997"/>
    <n v="0"/>
    <n v="0"/>
    <s v="Brazil"/>
    <s v="Sao Paulo"/>
    <s v=""/>
  </r>
  <r>
    <s v="E03059"/>
    <s v="Hailey Dang"/>
    <x v="6"/>
    <x v="1"/>
    <s v="Manufacturing"/>
    <s v="Female"/>
    <s v="Asian"/>
    <x v="16"/>
    <d v="2019-09-21T00:00:00"/>
    <n v="108780"/>
    <n v="0.06"/>
    <n v="65.268000000000001"/>
    <s v="China"/>
    <s v="Shanghai"/>
    <s v=""/>
  </r>
  <r>
    <s v="E02179"/>
    <s v="Peyton Owens"/>
    <x v="13"/>
    <x v="6"/>
    <s v="Speciality Products"/>
    <s v="Female"/>
    <s v="Caucasian"/>
    <x v="32"/>
    <d v="2014-09-25T00:00:00"/>
    <n v="96693"/>
    <n v="0"/>
    <n v="0"/>
    <s v="United States"/>
    <s v="Chicago"/>
    <s v=""/>
  </r>
  <r>
    <s v="E00022"/>
    <s v="Elena Her"/>
    <x v="5"/>
    <x v="3"/>
    <s v="Manufacturing"/>
    <s v="Female"/>
    <s v="Asian"/>
    <x v="40"/>
    <d v="2006-09-17T00:00:00"/>
    <n v="64669"/>
    <n v="0"/>
    <n v="0"/>
    <s v="China"/>
    <s v="Chongqing"/>
    <s v=""/>
  </r>
  <r>
    <s v="E03370"/>
    <s v="Ian Cortez"/>
    <x v="11"/>
    <x v="1"/>
    <s v="Research &amp; Development"/>
    <s v="Male"/>
    <s v="Latino"/>
    <x v="21"/>
    <d v="2008-04-30T00:00:00"/>
    <n v="69352"/>
    <n v="0"/>
    <n v="0"/>
    <s v="Brazil"/>
    <s v="Rio de Janerio"/>
    <s v=""/>
  </r>
  <r>
    <s v="E00555"/>
    <s v="Christian Ali"/>
    <x v="11"/>
    <x v="1"/>
    <s v="Research &amp; Development"/>
    <s v="Male"/>
    <s v="Asian"/>
    <x v="14"/>
    <d v="2001-10-17T00:00:00"/>
    <n v="74631"/>
    <n v="0"/>
    <n v="0"/>
    <s v="China"/>
    <s v="Chongqing"/>
    <s v=""/>
  </r>
  <r>
    <s v="E01415"/>
    <s v="Henry Green"/>
    <x v="26"/>
    <x v="3"/>
    <s v="Speciality Products"/>
    <s v="Male"/>
    <s v="Caucasian"/>
    <x v="22"/>
    <d v="2020-02-03T00:00:00"/>
    <n v="96598"/>
    <n v="0"/>
    <n v="0"/>
    <s v="United States"/>
    <s v="Phoenix"/>
    <s v=""/>
  </r>
  <r>
    <s v="E03160"/>
    <s v="Carter Ortiz"/>
    <x v="9"/>
    <x v="6"/>
    <s v="Speciality Products"/>
    <s v="Male"/>
    <s v="Latino"/>
    <x v="15"/>
    <d v="2012-04-29T00:00:00"/>
    <n v="96441"/>
    <n v="0"/>
    <n v="0"/>
    <s v="Brazil"/>
    <s v="Sao Paulo"/>
    <s v=""/>
  </r>
  <r>
    <s v="E01724"/>
    <s v="Nolan Molina"/>
    <x v="3"/>
    <x v="0"/>
    <s v="Corporate"/>
    <s v="Male"/>
    <s v="Latino"/>
    <x v="9"/>
    <d v="2020-12-27T00:00:00"/>
    <n v="70165"/>
    <n v="7.0000000000000007E-2"/>
    <n v="49.115500000000004"/>
    <s v="Brazil"/>
    <s v="Manaus"/>
    <s v=""/>
  </r>
  <r>
    <s v="E04087"/>
    <s v="Adam Kaur"/>
    <x v="6"/>
    <x v="0"/>
    <s v="Corporate"/>
    <s v="Male"/>
    <s v="Asian"/>
    <x v="34"/>
    <d v="2000-01-29T00:00:00"/>
    <n v="109059"/>
    <n v="7.0000000000000007E-2"/>
    <n v="76.341300000000004"/>
    <s v="China"/>
    <s v="Chengdu"/>
    <s v=""/>
  </r>
  <r>
    <s v="E02856"/>
    <s v="Amelia Kaur"/>
    <x v="17"/>
    <x v="6"/>
    <s v="Research &amp; Development"/>
    <s v="Female"/>
    <s v="Asian"/>
    <x v="31"/>
    <d v="2015-11-14T00:00:00"/>
    <n v="77442"/>
    <n v="0"/>
    <n v="0"/>
    <s v="United States"/>
    <s v="Columbus"/>
    <s v=""/>
  </r>
  <r>
    <s v="E03805"/>
    <s v="Autumn Gonzales"/>
    <x v="11"/>
    <x v="3"/>
    <s v="Corporate"/>
    <s v="Female"/>
    <s v="Latino"/>
    <x v="23"/>
    <d v="2012-06-06T00:00:00"/>
    <n v="72126"/>
    <n v="0"/>
    <n v="0"/>
    <s v="Brazil"/>
    <s v="Manaus"/>
    <s v=""/>
  </r>
  <r>
    <s v="E00319"/>
    <s v="Ezra Wilson"/>
    <x v="31"/>
    <x v="0"/>
    <s v="Manufacturing"/>
    <s v="Male"/>
    <s v="Caucasian"/>
    <x v="0"/>
    <d v="2013-10-18T00:00:00"/>
    <n v="70334"/>
    <n v="0"/>
    <n v="0"/>
    <s v="United States"/>
    <s v="Miami"/>
    <s v=""/>
  </r>
  <r>
    <s v="E01090"/>
    <s v="Jacob Cheng"/>
    <x v="9"/>
    <x v="6"/>
    <s v="Research &amp; Development"/>
    <s v="Male"/>
    <s v="Asian"/>
    <x v="1"/>
    <d v="2009-12-23T00:00:00"/>
    <n v="78006"/>
    <n v="0"/>
    <n v="0"/>
    <s v="United States"/>
    <s v="Miami"/>
    <s v=""/>
  </r>
  <r>
    <s v="E04323"/>
    <s v="Melody Valdez"/>
    <x v="8"/>
    <x v="0"/>
    <s v="Manufacturing"/>
    <s v="Female"/>
    <s v="Latino"/>
    <x v="20"/>
    <d v="2021-01-25T00:00:00"/>
    <n v="160385"/>
    <n v="0.23"/>
    <n v="368.88550000000004"/>
    <s v="United States"/>
    <s v="Miami"/>
    <d v="2021-05-18T00:00:00"/>
  </r>
  <r>
    <s v="E02687"/>
    <s v="Caroline Nelson"/>
    <x v="2"/>
    <x v="2"/>
    <s v="Corporate"/>
    <s v="Female"/>
    <s v="Caucasian"/>
    <x v="9"/>
    <d v="2014-01-11T00:00:00"/>
    <n v="202323"/>
    <n v="0.39"/>
    <n v="789.05970000000002"/>
    <s v="United States"/>
    <s v="Chicago"/>
    <s v=""/>
  </r>
  <r>
    <s v="E01407"/>
    <s v="Ellie Guerrero"/>
    <x v="0"/>
    <x v="5"/>
    <s v="Corporate"/>
    <s v="Female"/>
    <s v="Latino"/>
    <x v="7"/>
    <d v="2020-07-13T00:00:00"/>
    <n v="141555"/>
    <n v="0.11"/>
    <n v="155.7105"/>
    <s v="Brazil"/>
    <s v="Manaus"/>
    <s v=""/>
  </r>
  <r>
    <s v="E04816"/>
    <s v="Jace Zhang"/>
    <x v="31"/>
    <x v="0"/>
    <s v="Speciality Products"/>
    <s v="Male"/>
    <s v="Asian"/>
    <x v="30"/>
    <d v="2017-02-14T00:00:00"/>
    <n v="95963"/>
    <n v="0"/>
    <n v="0"/>
    <s v="China"/>
    <s v="Chengdu"/>
    <s v=""/>
  </r>
  <r>
    <s v="E01995"/>
    <s v="Jonathan Ho"/>
    <x v="2"/>
    <x v="0"/>
    <s v="Manufacturing"/>
    <s v="Male"/>
    <s v="Asian"/>
    <x v="26"/>
    <d v="2011-06-25T00:00:00"/>
    <n v="221592"/>
    <n v="0.31"/>
    <n v="686.93520000000001"/>
    <s v="United States"/>
    <s v="Columbus"/>
    <s v=""/>
  </r>
  <r>
    <s v="E01714"/>
    <s v="Savannah Park"/>
    <x v="14"/>
    <x v="5"/>
    <s v="Manufacturing"/>
    <s v="Female"/>
    <s v="Asian"/>
    <x v="29"/>
    <d v="2009-01-28T00:00:00"/>
    <n v="53301"/>
    <n v="0"/>
    <n v="0"/>
    <s v="United States"/>
    <s v="Seattle"/>
    <s v=""/>
  </r>
  <r>
    <s v="E04491"/>
    <s v="Nathan Chan"/>
    <x v="21"/>
    <x v="0"/>
    <s v="Corporate"/>
    <s v="Male"/>
    <s v="Asian"/>
    <x v="10"/>
    <d v="2000-03-02T00:00:00"/>
    <n v="91276"/>
    <n v="0"/>
    <n v="0"/>
    <s v="United States"/>
    <s v="Seattle"/>
    <s v=""/>
  </r>
  <r>
    <s v="E01076"/>
    <s v="Sofia Vu"/>
    <x v="0"/>
    <x v="5"/>
    <s v="Research &amp; Development"/>
    <s v="Female"/>
    <s v="Asian"/>
    <x v="25"/>
    <d v="2017-09-05T00:00:00"/>
    <n v="140042"/>
    <n v="0.13"/>
    <n v="182.05459999999999"/>
    <s v="United States"/>
    <s v="Austin"/>
    <s v=""/>
  </r>
  <r>
    <s v="E04131"/>
    <s v="Ruby Choi"/>
    <x v="7"/>
    <x v="4"/>
    <s v="Manufacturing"/>
    <s v="Female"/>
    <s v="Asian"/>
    <x v="18"/>
    <d v="2018-12-06T00:00:00"/>
    <n v="57225"/>
    <n v="0"/>
    <n v="0"/>
    <s v="United States"/>
    <s v="Columbus"/>
    <s v=""/>
  </r>
  <r>
    <s v="E02521"/>
    <s v="Lily Nguyen"/>
    <x v="4"/>
    <x v="2"/>
    <s v="Speciality Products"/>
    <s v="Female"/>
    <s v="Asian"/>
    <x v="27"/>
    <d v="2012-01-28T00:00:00"/>
    <n v="95960"/>
    <n v="0"/>
    <n v="0"/>
    <s v="China"/>
    <s v="Chengdu"/>
    <s v=""/>
  </r>
  <r>
    <s v="E03758"/>
    <s v="Liam Zhang"/>
    <x v="8"/>
    <x v="1"/>
    <s v="Research &amp; Development"/>
    <s v="Male"/>
    <s v="Asian"/>
    <x v="7"/>
    <d v="2021-09-15T00:00:00"/>
    <n v="199783"/>
    <n v="0.21"/>
    <n v="419.54430000000002"/>
    <s v="United States"/>
    <s v="Chicago"/>
    <d v="2022-04-10T00:00:00"/>
  </r>
  <r>
    <s v="E02063"/>
    <s v="Ian Gutierrez"/>
    <x v="24"/>
    <x v="5"/>
    <s v="Research &amp; Development"/>
    <s v="Male"/>
    <s v="Latino"/>
    <x v="22"/>
    <d v="2021-04-09T00:00:00"/>
    <n v="70980"/>
    <n v="0"/>
    <n v="0"/>
    <s v="Brazil"/>
    <s v="Rio de Janerio"/>
    <s v=""/>
  </r>
  <r>
    <s v="E00638"/>
    <s v="David Simmons"/>
    <x v="6"/>
    <x v="1"/>
    <s v="Corporate"/>
    <s v="Male"/>
    <s v="Caucasian"/>
    <x v="11"/>
    <d v="1997-01-26T00:00:00"/>
    <n v="104431"/>
    <n v="7.0000000000000007E-2"/>
    <n v="73.101700000000008"/>
    <s v="United States"/>
    <s v="Phoenix"/>
    <s v=""/>
  </r>
  <r>
    <s v="E03615"/>
    <s v="Daniel Dixon"/>
    <x v="17"/>
    <x v="6"/>
    <s v="Speciality Products"/>
    <s v="Male"/>
    <s v="Caucasian"/>
    <x v="11"/>
    <d v="1999-10-09T00:00:00"/>
    <n v="95639"/>
    <n v="0"/>
    <n v="0"/>
    <s v="United States"/>
    <s v="Austin"/>
    <s v=""/>
  </r>
  <r>
    <s v="E00013"/>
    <s v="Raelynn Ma"/>
    <x v="4"/>
    <x v="2"/>
    <s v="Speciality Products"/>
    <s v="Female"/>
    <s v="Asian"/>
    <x v="27"/>
    <d v="2015-10-08T00:00:00"/>
    <n v="94876"/>
    <n v="0"/>
    <n v="0"/>
    <s v="United States"/>
    <s v="Miami"/>
    <s v=""/>
  </r>
  <r>
    <s v="E01712"/>
    <s v="James Singh"/>
    <x v="8"/>
    <x v="1"/>
    <s v="Corporate"/>
    <s v="Male"/>
    <s v="Asian"/>
    <x v="10"/>
    <d v="2008-03-12T00:00:00"/>
    <n v="186138"/>
    <n v="0.28000000000000003"/>
    <n v="521.18640000000005"/>
    <s v="China"/>
    <s v="Chongqing"/>
    <s v=""/>
  </r>
  <r>
    <s v="E00184"/>
    <s v="Kayden Ortega"/>
    <x v="7"/>
    <x v="4"/>
    <s v="Manufacturing"/>
    <s v="Male"/>
    <s v="Latino"/>
    <x v="33"/>
    <d v="2010-04-19T00:00:00"/>
    <n v="56350"/>
    <n v="0"/>
    <n v="0"/>
    <s v="Brazil"/>
    <s v="Rio de Janerio"/>
    <s v=""/>
  </r>
  <r>
    <s v="E02706"/>
    <s v="Lucy Figueroa"/>
    <x v="0"/>
    <x v="2"/>
    <s v="Research &amp; Development"/>
    <s v="Female"/>
    <s v="Latino"/>
    <x v="10"/>
    <d v="2016-01-10T00:00:00"/>
    <n v="149761"/>
    <n v="0.12"/>
    <n v="179.7132"/>
    <s v="United States"/>
    <s v="Columbus"/>
    <s v=""/>
  </r>
  <r>
    <s v="E02899"/>
    <s v="Joshua Cortez"/>
    <x v="0"/>
    <x v="2"/>
    <s v="Corporate"/>
    <s v="Male"/>
    <s v="Latino"/>
    <x v="29"/>
    <d v="2007-08-11T00:00:00"/>
    <n v="126277"/>
    <n v="0.13"/>
    <n v="164.16010000000003"/>
    <s v="Brazil"/>
    <s v="Manaus"/>
    <s v=""/>
  </r>
  <r>
    <s v="E04670"/>
    <s v="Angel Do"/>
    <x v="30"/>
    <x v="0"/>
    <s v="Speciality Products"/>
    <s v="Male"/>
    <s v="Asian"/>
    <x v="23"/>
    <d v="2019-09-20T00:00:00"/>
    <n v="94735"/>
    <n v="0"/>
    <n v="0"/>
    <s v="China"/>
    <s v="Beijing"/>
    <s v=""/>
  </r>
  <r>
    <s v="E04170"/>
    <s v="Grayson Chin"/>
    <x v="2"/>
    <x v="0"/>
    <s v="Research &amp; Development"/>
    <s v="Male"/>
    <s v="Asian"/>
    <x v="3"/>
    <d v="2020-05-09T00:00:00"/>
    <n v="256561"/>
    <n v="0.39"/>
    <n v="1000.5879000000001"/>
    <s v="United States"/>
    <s v="Austin"/>
    <s v=""/>
  </r>
  <r>
    <s v="E00559"/>
    <s v="Penelope Silva"/>
    <x v="22"/>
    <x v="0"/>
    <s v="Speciality Products"/>
    <s v="Female"/>
    <s v="Latino"/>
    <x v="9"/>
    <d v="2016-11-03T00:00:00"/>
    <n v="94618"/>
    <n v="0"/>
    <n v="0"/>
    <s v="United States"/>
    <s v="Columbus"/>
    <s v=""/>
  </r>
  <r>
    <s v="E00530"/>
    <s v="Naomi Chu"/>
    <x v="0"/>
    <x v="3"/>
    <s v="Manufacturing"/>
    <s v="Female"/>
    <s v="Asian"/>
    <x v="28"/>
    <d v="2004-02-29T00:00:00"/>
    <n v="158897"/>
    <n v="0.1"/>
    <n v="158.89700000000002"/>
    <s v="China"/>
    <s v="Chongqing"/>
    <s v=""/>
  </r>
  <r>
    <s v="E03824"/>
    <s v="Jameson Martin"/>
    <x v="1"/>
    <x v="0"/>
    <s v="Corporate"/>
    <s v="Male"/>
    <s v="Caucasian"/>
    <x v="26"/>
    <d v="2008-02-15T00:00:00"/>
    <n v="71695"/>
    <n v="0"/>
    <n v="0"/>
    <s v="United States"/>
    <s v="Phoenix"/>
    <s v=""/>
  </r>
  <r>
    <s v="E02492"/>
    <s v="Sebastian Gupta"/>
    <x v="4"/>
    <x v="1"/>
    <s v="Corporate"/>
    <s v="Male"/>
    <s v="Asian"/>
    <x v="18"/>
    <d v="2014-09-22T00:00:00"/>
    <n v="73779"/>
    <n v="0"/>
    <n v="0"/>
    <s v="China"/>
    <s v="Chongqing"/>
    <d v="2019-05-09T00:00:00"/>
  </r>
  <r>
    <s v="E00717"/>
    <s v="Axel Santos"/>
    <x v="4"/>
    <x v="4"/>
    <s v="Speciality Products"/>
    <s v="Male"/>
    <s v="Latino"/>
    <x v="40"/>
    <d v="2011-02-17T00:00:00"/>
    <n v="94422"/>
    <n v="0"/>
    <n v="0"/>
    <s v="United States"/>
    <s v="Phoenix"/>
    <s v=""/>
  </r>
  <r>
    <s v="E00955"/>
    <s v="Theodore Marquez"/>
    <x v="25"/>
    <x v="6"/>
    <s v="Speciality Products"/>
    <s v="Male"/>
    <s v="Latino"/>
    <x v="15"/>
    <d v="2012-11-24T00:00:00"/>
    <n v="94407"/>
    <n v="0"/>
    <n v="0"/>
    <s v="Brazil"/>
    <s v="Sao Paulo"/>
    <s v=""/>
  </r>
  <r>
    <s v="E00593"/>
    <s v="Luke Wilson"/>
    <x v="29"/>
    <x v="0"/>
    <s v="Speciality Products"/>
    <s v="Male"/>
    <s v="Caucasian"/>
    <x v="23"/>
    <d v="2016-05-24T00:00:00"/>
    <n v="94352"/>
    <n v="0"/>
    <n v="0"/>
    <s v="United States"/>
    <s v="Miami"/>
    <s v=""/>
  </r>
  <r>
    <s v="E04952"/>
    <s v="Paisley Gomez"/>
    <x v="4"/>
    <x v="3"/>
    <s v="Manufacturing"/>
    <s v="Female"/>
    <s v="Latino"/>
    <x v="4"/>
    <d v="2007-10-02T00:00:00"/>
    <n v="98150"/>
    <n v="0"/>
    <n v="0"/>
    <s v="Brazil"/>
    <s v="Rio de Janerio"/>
    <s v=""/>
  </r>
  <r>
    <s v="E02420"/>
    <s v="Madison Li"/>
    <x v="8"/>
    <x v="1"/>
    <s v="Manufacturing"/>
    <s v="Female"/>
    <s v="Asian"/>
    <x v="24"/>
    <d v="2017-03-06T00:00:00"/>
    <n v="171426"/>
    <n v="0.15"/>
    <n v="257.13899999999995"/>
    <s v="China"/>
    <s v="Beijing"/>
    <d v="2017-09-22T00:00:00"/>
  </r>
  <r>
    <s v="E01639"/>
    <s v="Everleigh Simmons"/>
    <x v="7"/>
    <x v="2"/>
    <s v="Manufacturing"/>
    <s v="Female"/>
    <s v="Caucasian"/>
    <x v="0"/>
    <d v="2021-04-16T00:00:00"/>
    <n v="48266"/>
    <n v="0"/>
    <n v="0"/>
    <s v="United States"/>
    <s v="Chicago"/>
    <s v=""/>
  </r>
  <r>
    <s v="E03947"/>
    <s v="Logan Soto"/>
    <x v="2"/>
    <x v="2"/>
    <s v="Research &amp; Development"/>
    <s v="Male"/>
    <s v="Latino"/>
    <x v="9"/>
    <d v="2018-08-18T00:00:00"/>
    <n v="223404"/>
    <n v="0.32"/>
    <n v="714.89279999999997"/>
    <s v="United States"/>
    <s v="Columbus"/>
    <s v=""/>
  </r>
  <r>
    <s v="E02923"/>
    <s v="Ethan Tang"/>
    <x v="4"/>
    <x v="4"/>
    <s v="Speciality Products"/>
    <s v="Male"/>
    <s v="Asian"/>
    <x v="15"/>
    <d v="2016-05-04T00:00:00"/>
    <n v="93668"/>
    <n v="0"/>
    <n v="0"/>
    <s v="United States"/>
    <s v="Chicago"/>
    <s v=""/>
  </r>
  <r>
    <s v="E02453"/>
    <s v="Dylan Kumar"/>
    <x v="4"/>
    <x v="1"/>
    <s v="Speciality Products"/>
    <s v="Male"/>
    <s v="Asian"/>
    <x v="0"/>
    <d v="2006-07-11T00:00:00"/>
    <n v="93343"/>
    <n v="0"/>
    <n v="0"/>
    <s v="China"/>
    <s v="Chongqing"/>
    <s v=""/>
  </r>
  <r>
    <s v="E01432"/>
    <s v="Peyton Garza"/>
    <x v="28"/>
    <x v="0"/>
    <s v="Manufacturing"/>
    <s v="Female"/>
    <s v="Latino"/>
    <x v="35"/>
    <d v="2004-08-15T00:00:00"/>
    <n v="44735"/>
    <n v="0"/>
    <n v="0"/>
    <s v="Brazil"/>
    <s v="Manaus"/>
    <s v=""/>
  </r>
  <r>
    <s v="E02628"/>
    <s v="Nora Nelson"/>
    <x v="11"/>
    <x v="2"/>
    <s v="Manufacturing"/>
    <s v="Female"/>
    <s v="Caucasian"/>
    <x v="13"/>
    <d v="2007-01-09T00:00:00"/>
    <n v="50685"/>
    <n v="0"/>
    <n v="0"/>
    <s v="United States"/>
    <s v="Columbus"/>
    <s v=""/>
  </r>
  <r>
    <s v="E03578"/>
    <s v="Maverick Li"/>
    <x v="11"/>
    <x v="3"/>
    <s v="Research &amp; Development"/>
    <s v="Male"/>
    <s v="Asian"/>
    <x v="23"/>
    <d v="2018-03-10T00:00:00"/>
    <n v="58993"/>
    <n v="0"/>
    <n v="0"/>
    <s v="United States"/>
    <s v="Austin"/>
    <s v=""/>
  </r>
  <r>
    <s v="E03563"/>
    <s v="Ian Barnes"/>
    <x v="17"/>
    <x v="6"/>
    <s v="Corporate"/>
    <s v="Male"/>
    <s v="Caucasian"/>
    <x v="8"/>
    <d v="2020-06-08T00:00:00"/>
    <n v="115765"/>
    <n v="0"/>
    <n v="0"/>
    <s v="United States"/>
    <s v="Miami"/>
    <d v="2021-02-02T00:00:00"/>
  </r>
  <r>
    <s v="E02781"/>
    <s v="Athena Vu"/>
    <x v="8"/>
    <x v="4"/>
    <s v="Manufacturing"/>
    <s v="Female"/>
    <s v="Asian"/>
    <x v="19"/>
    <d v="2007-03-06T00:00:00"/>
    <n v="193044"/>
    <n v="0.15"/>
    <n v="289.56599999999997"/>
    <s v="United States"/>
    <s v="Miami"/>
    <s v=""/>
  </r>
  <r>
    <s v="E04739"/>
    <s v="Ruby Washington"/>
    <x v="7"/>
    <x v="1"/>
    <s v="Research &amp; Development"/>
    <s v="Female"/>
    <s v="Black"/>
    <x v="14"/>
    <d v="2011-06-17T00:00:00"/>
    <n v="56686"/>
    <n v="0"/>
    <n v="0"/>
    <s v="United States"/>
    <s v="Seattle"/>
    <d v="2015-06-09T00:00:00"/>
  </r>
  <r>
    <s v="E02665"/>
    <s v="Bella Butler"/>
    <x v="0"/>
    <x v="2"/>
    <s v="Manufacturing"/>
    <s v="Female"/>
    <s v="Black"/>
    <x v="27"/>
    <d v="2019-10-25T00:00:00"/>
    <n v="131652"/>
    <n v="0.11"/>
    <n v="144.81719999999999"/>
    <s v="United States"/>
    <s v="Seattle"/>
    <s v=""/>
  </r>
  <r>
    <s v="E04132"/>
    <s v="Kinsley Henry"/>
    <x v="8"/>
    <x v="1"/>
    <s v="Manufacturing"/>
    <s v="Female"/>
    <s v="Black"/>
    <x v="10"/>
    <d v="2008-02-29T00:00:00"/>
    <n v="150577"/>
    <n v="0.25"/>
    <n v="376.4425"/>
    <s v="United States"/>
    <s v="Miami"/>
    <s v=""/>
  </r>
  <r>
    <s v="E00276"/>
    <s v="Kennedy Romero"/>
    <x v="19"/>
    <x v="6"/>
    <s v="Research &amp; Development"/>
    <s v="Female"/>
    <s v="Latino"/>
    <x v="26"/>
    <d v="2018-12-27T00:00:00"/>
    <n v="87359"/>
    <n v="0.11"/>
    <n v="96.094899999999996"/>
    <s v="Brazil"/>
    <s v="Rio de Janerio"/>
    <s v=""/>
  </r>
  <r>
    <s v="E02473"/>
    <s v="Leonardo Lo"/>
    <x v="9"/>
    <x v="6"/>
    <s v="Speciality Products"/>
    <s v="Male"/>
    <s v="Asian"/>
    <x v="7"/>
    <d v="2021-11-15T00:00:00"/>
    <n v="91782"/>
    <n v="0"/>
    <n v="0"/>
    <s v="China"/>
    <s v="Chongqing"/>
    <s v=""/>
  </r>
  <r>
    <s v="E03890"/>
    <s v="Everett Khan"/>
    <x v="29"/>
    <x v="0"/>
    <s v="Manufacturing"/>
    <s v="Male"/>
    <s v="Asian"/>
    <x v="12"/>
    <d v="2017-01-18T00:00:00"/>
    <n v="86417"/>
    <n v="0"/>
    <n v="0"/>
    <s v="United States"/>
    <s v="Chicago"/>
    <s v=""/>
  </r>
  <r>
    <s v="E02012"/>
    <s v="Anna Han"/>
    <x v="27"/>
    <x v="0"/>
    <s v="Research &amp; Development"/>
    <s v="Female"/>
    <s v="Asian"/>
    <x v="14"/>
    <d v="2003-05-08T00:00:00"/>
    <n v="96548"/>
    <n v="0"/>
    <n v="0"/>
    <s v="United States"/>
    <s v="Austin"/>
    <s v=""/>
  </r>
  <r>
    <s v="E02881"/>
    <s v="Leilani Sharma"/>
    <x v="4"/>
    <x v="4"/>
    <s v="Manufacturing"/>
    <s v="Female"/>
    <s v="Asian"/>
    <x v="12"/>
    <d v="2014-01-23T00:00:00"/>
    <n v="92940"/>
    <n v="0"/>
    <n v="0"/>
    <s v="China"/>
    <s v="Chengdu"/>
    <s v=""/>
  </r>
  <r>
    <s v="E03519"/>
    <s v="Eliza Zheng"/>
    <x v="3"/>
    <x v="0"/>
    <s v="Speciality Products"/>
    <s v="Female"/>
    <s v="Asian"/>
    <x v="32"/>
    <d v="2014-04-20T00:00:00"/>
    <n v="91679"/>
    <n v="7.0000000000000007E-2"/>
    <n v="64.175300000000007"/>
    <s v="China"/>
    <s v="Chongqing"/>
    <s v=""/>
  </r>
  <r>
    <s v="E02254"/>
    <s v="Jaxson Sandoval"/>
    <x v="4"/>
    <x v="3"/>
    <s v="Speciality Products"/>
    <s v="Male"/>
    <s v="Latino"/>
    <x v="21"/>
    <d v="2017-05-03T00:00:00"/>
    <n v="90855"/>
    <n v="0"/>
    <n v="0"/>
    <s v="Brazil"/>
    <s v="Sao Paulo"/>
    <s v=""/>
  </r>
  <r>
    <s v="E03296"/>
    <s v="Eloise Trinh"/>
    <x v="29"/>
    <x v="0"/>
    <s v="Speciality Products"/>
    <s v="Female"/>
    <s v="Asian"/>
    <x v="39"/>
    <d v="2020-04-22T00:00:00"/>
    <n v="90535"/>
    <n v="0"/>
    <n v="0"/>
    <s v="United States"/>
    <s v="Miami"/>
    <s v=""/>
  </r>
  <r>
    <s v="E01019"/>
    <s v="Dominic Scott"/>
    <x v="4"/>
    <x v="3"/>
    <s v="Corporate"/>
    <s v="Male"/>
    <s v="Caucasian"/>
    <x v="10"/>
    <d v="2011-03-16T00:00:00"/>
    <n v="81687"/>
    <n v="0"/>
    <n v="0"/>
    <s v="United States"/>
    <s v="Phoenix"/>
    <s v=""/>
  </r>
  <r>
    <s v="E00102"/>
    <s v="Riley Rojas"/>
    <x v="22"/>
    <x v="0"/>
    <s v="Speciality Products"/>
    <s v="Female"/>
    <s v="Latino"/>
    <x v="9"/>
    <d v="2021-01-21T00:00:00"/>
    <n v="90333"/>
    <n v="0"/>
    <n v="0"/>
    <s v="Brazil"/>
    <s v="Rio de Janerio"/>
    <s v=""/>
  </r>
  <r>
    <s v="E04267"/>
    <s v="Greyson Sanders"/>
    <x v="21"/>
    <x v="0"/>
    <s v="Speciality Products"/>
    <s v="Male"/>
    <s v="Black"/>
    <x v="20"/>
    <d v="2019-03-06T00:00:00"/>
    <n v="90304"/>
    <n v="0"/>
    <n v="0"/>
    <s v="United States"/>
    <s v="Chicago"/>
    <s v=""/>
  </r>
  <r>
    <s v="E01123"/>
    <s v="Madison Nelson"/>
    <x v="8"/>
    <x v="4"/>
    <s v="Corporate"/>
    <s v="Female"/>
    <s v="Caucasian"/>
    <x v="5"/>
    <d v="2021-07-16T00:00:00"/>
    <n v="161759"/>
    <n v="0.16"/>
    <n v="258.81440000000003"/>
    <s v="United States"/>
    <s v="Miami"/>
    <s v=""/>
  </r>
  <r>
    <s v="E01366"/>
    <s v="William Walker"/>
    <x v="3"/>
    <x v="0"/>
    <s v="Research &amp; Development"/>
    <s v="Male"/>
    <s v="Black"/>
    <x v="18"/>
    <d v="2019-02-24T00:00:00"/>
    <n v="95899"/>
    <n v="0.1"/>
    <n v="95.899000000000001"/>
    <s v="United States"/>
    <s v="Columbus"/>
    <d v="2021-03-08T00:00:00"/>
  </r>
  <r>
    <s v="E04005"/>
    <s v="Lincoln Wong"/>
    <x v="4"/>
    <x v="2"/>
    <s v="Corporate"/>
    <s v="Male"/>
    <s v="Asian"/>
    <x v="38"/>
    <d v="2019-06-07T00:00:00"/>
    <n v="80700"/>
    <n v="0"/>
    <n v="0"/>
    <s v="United States"/>
    <s v="Columbus"/>
    <s v=""/>
  </r>
  <r>
    <s v="E04487"/>
    <s v="Audrey Hwang"/>
    <x v="4"/>
    <x v="4"/>
    <s v="Speciality Products"/>
    <s v="Female"/>
    <s v="Asian"/>
    <x v="10"/>
    <d v="2020-06-17T00:00:00"/>
    <n v="89841"/>
    <n v="0"/>
    <n v="0"/>
    <s v="China"/>
    <s v="Beijing"/>
    <s v=""/>
  </r>
  <r>
    <s v="E04018"/>
    <s v="Emery Ford"/>
    <x v="11"/>
    <x v="1"/>
    <s v="Corporate"/>
    <s v="Female"/>
    <s v="Caucasian"/>
    <x v="39"/>
    <d v="2017-04-18T00:00:00"/>
    <n v="58745"/>
    <n v="0"/>
    <n v="0"/>
    <s v="United States"/>
    <s v="Austin"/>
    <s v=""/>
  </r>
  <r>
    <s v="E01591"/>
    <s v="Paisley Trinh"/>
    <x v="1"/>
    <x v="0"/>
    <s v="Corporate"/>
    <s v="Female"/>
    <s v="Asian"/>
    <x v="4"/>
    <d v="1992-05-04T00:00:00"/>
    <n v="76202"/>
    <n v="0"/>
    <n v="0"/>
    <s v="United States"/>
    <s v="Austin"/>
    <d v="1994-12-18T00:00:00"/>
  </r>
  <r>
    <s v="E03799"/>
    <s v="Natalie Hwang"/>
    <x v="4"/>
    <x v="2"/>
    <s v="Speciality Products"/>
    <s v="Female"/>
    <s v="Asian"/>
    <x v="19"/>
    <d v="1999-12-31T00:00:00"/>
    <n v="89523"/>
    <n v="0"/>
    <n v="0"/>
    <s v="United States"/>
    <s v="Phoenix"/>
    <s v=""/>
  </r>
  <r>
    <s v="E03465"/>
    <s v="Harper Phan"/>
    <x v="11"/>
    <x v="2"/>
    <s v="Manufacturing"/>
    <s v="Female"/>
    <s v="Asian"/>
    <x v="10"/>
    <d v="2016-12-07T00:00:00"/>
    <n v="71454"/>
    <n v="0"/>
    <n v="0"/>
    <s v="China"/>
    <s v="Shanghai"/>
    <s v=""/>
  </r>
  <r>
    <s v="E03870"/>
    <s v="Madeline Allen"/>
    <x v="21"/>
    <x v="0"/>
    <s v="Manufacturing"/>
    <s v="Female"/>
    <s v="Caucasian"/>
    <x v="31"/>
    <d v="2020-02-03T00:00:00"/>
    <n v="94652"/>
    <n v="0"/>
    <n v="0"/>
    <s v="United States"/>
    <s v="Seattle"/>
    <s v=""/>
  </r>
  <r>
    <s v="E01927"/>
    <s v="Charles Moore"/>
    <x v="1"/>
    <x v="0"/>
    <s v="Manufacturing"/>
    <s v="Male"/>
    <s v="Black"/>
    <x v="23"/>
    <d v="2016-02-16T00:00:00"/>
    <n v="63411"/>
    <n v="0"/>
    <n v="0"/>
    <s v="United States"/>
    <s v="Miami"/>
    <s v=""/>
  </r>
  <r>
    <s v="E04095"/>
    <s v="Sadie Patterson"/>
    <x v="4"/>
    <x v="4"/>
    <s v="Speciality Products"/>
    <s v="Female"/>
    <s v="Caucasian"/>
    <x v="2"/>
    <d v="2020-07-24T00:00:00"/>
    <n v="89390"/>
    <n v="0"/>
    <n v="0"/>
    <s v="United States"/>
    <s v="Seattle"/>
    <s v=""/>
  </r>
  <r>
    <s v="E04458"/>
    <s v="Alexander Bryant"/>
    <x v="15"/>
    <x v="6"/>
    <s v="Speciality Products"/>
    <s v="Male"/>
    <s v="Caucasian"/>
    <x v="31"/>
    <d v="2021-10-02T00:00:00"/>
    <n v="88758"/>
    <n v="0"/>
    <n v="0"/>
    <s v="United States"/>
    <s v="Seattle"/>
    <s v=""/>
  </r>
  <r>
    <s v="E03984"/>
    <s v="Hailey Foster"/>
    <x v="13"/>
    <x v="6"/>
    <s v="Manufacturing"/>
    <s v="Female"/>
    <s v="Black"/>
    <x v="0"/>
    <d v="2021-03-21T00:00:00"/>
    <n v="95562"/>
    <n v="0"/>
    <n v="0"/>
    <s v="United States"/>
    <s v="Chicago"/>
    <s v=""/>
  </r>
  <r>
    <s v="E00446"/>
    <s v="Hudson Hill"/>
    <x v="4"/>
    <x v="3"/>
    <s v="Research &amp; Development"/>
    <s v="Male"/>
    <s v="Caucasian"/>
    <x v="31"/>
    <d v="2019-11-04T00:00:00"/>
    <n v="96092"/>
    <n v="0"/>
    <n v="0"/>
    <s v="United States"/>
    <s v="Austin"/>
    <s v=""/>
  </r>
  <r>
    <s v="E02825"/>
    <s v="Wyatt Li"/>
    <x v="2"/>
    <x v="6"/>
    <s v="Manufacturing"/>
    <s v="Male"/>
    <s v="Asian"/>
    <x v="19"/>
    <d v="2013-06-03T00:00:00"/>
    <n v="254289"/>
    <n v="0.39"/>
    <n v="991.72710000000006"/>
    <s v="United States"/>
    <s v="Chicago"/>
    <s v=""/>
  </r>
  <r>
    <s v="E04174"/>
    <s v="Maverick Henry"/>
    <x v="3"/>
    <x v="0"/>
    <s v="Research &amp; Development"/>
    <s v="Male"/>
    <s v="Caucasian"/>
    <x v="3"/>
    <d v="2019-07-10T00:00:00"/>
    <n v="69110"/>
    <n v="0.05"/>
    <n v="34.555"/>
    <s v="United States"/>
    <s v="Chicago"/>
    <s v=""/>
  </r>
  <r>
    <s v="E01611"/>
    <s v="Gabriella Zhu"/>
    <x v="3"/>
    <x v="0"/>
    <s v="Speciality Products"/>
    <s v="Female"/>
    <s v="Asian"/>
    <x v="9"/>
    <d v="2014-11-29T00:00:00"/>
    <n v="88730"/>
    <n v="0.08"/>
    <n v="70.984000000000009"/>
    <s v="China"/>
    <s v="Chongqing"/>
    <s v=""/>
  </r>
  <r>
    <s v="E02562"/>
    <s v="Christian Medina"/>
    <x v="7"/>
    <x v="1"/>
    <s v="Corporate"/>
    <s v="Male"/>
    <s v="Latino"/>
    <x v="11"/>
    <d v="2007-06-19T00:00:00"/>
    <n v="45206"/>
    <n v="0"/>
    <n v="0"/>
    <s v="United States"/>
    <s v="Columbus"/>
    <s v=""/>
  </r>
  <r>
    <s v="E01006"/>
    <s v="Autumn Leung"/>
    <x v="2"/>
    <x v="2"/>
    <s v="Research &amp; Development"/>
    <s v="Female"/>
    <s v="Asian"/>
    <x v="6"/>
    <d v="2021-11-15T00:00:00"/>
    <n v="210708"/>
    <n v="0.33"/>
    <n v="695.33640000000003"/>
    <s v="United States"/>
    <s v="Chicago"/>
    <s v=""/>
  </r>
  <r>
    <s v="E02903"/>
    <s v="Robert Vazquez"/>
    <x v="27"/>
    <x v="0"/>
    <s v="Corporate"/>
    <s v="Male"/>
    <s v="Latino"/>
    <x v="18"/>
    <d v="2021-09-26T00:00:00"/>
    <n v="87770"/>
    <n v="0"/>
    <n v="0"/>
    <s v="United States"/>
    <s v="Austin"/>
    <s v=""/>
  </r>
  <r>
    <s v="E03642"/>
    <s v="Aria Roberts"/>
    <x v="6"/>
    <x v="4"/>
    <s v="Corporate"/>
    <s v="Female"/>
    <s v="Caucasian"/>
    <x v="2"/>
    <d v="2015-08-12T00:00:00"/>
    <n v="106858"/>
    <n v="0.05"/>
    <n v="53.429000000000002"/>
    <s v="United States"/>
    <s v="Seattle"/>
    <s v=""/>
  </r>
  <r>
    <s v="E02884"/>
    <s v="Axel Johnson"/>
    <x v="8"/>
    <x v="5"/>
    <s v="Corporate"/>
    <s v="Male"/>
    <s v="Caucasian"/>
    <x v="34"/>
    <d v="2015-04-14T00:00:00"/>
    <n v="155788"/>
    <n v="0.17"/>
    <n v="264.83960000000002"/>
    <s v="United States"/>
    <s v="Seattle"/>
    <s v=""/>
  </r>
  <r>
    <s v="E01760"/>
    <s v="Madeline Acosta"/>
    <x v="26"/>
    <x v="3"/>
    <s v="Speciality Products"/>
    <s v="Female"/>
    <s v="Latino"/>
    <x v="3"/>
    <d v="2021-02-09T00:00:00"/>
    <n v="87427"/>
    <n v="0"/>
    <n v="0"/>
    <s v="Brazil"/>
    <s v="Sao Paulo"/>
    <s v=""/>
  </r>
  <r>
    <s v="E04720"/>
    <s v="Christopher Chung"/>
    <x v="13"/>
    <x v="6"/>
    <s v="Corporate"/>
    <s v="Male"/>
    <s v="Asian"/>
    <x v="20"/>
    <d v="2021-12-18T00:00:00"/>
    <n v="95670"/>
    <n v="0"/>
    <n v="0"/>
    <s v="United States"/>
    <s v="Phoenix"/>
    <s v=""/>
  </r>
  <r>
    <s v="E01985"/>
    <s v="Eliana Turner"/>
    <x v="5"/>
    <x v="3"/>
    <s v="Research &amp; Development"/>
    <s v="Female"/>
    <s v="Black"/>
    <x v="14"/>
    <d v="2000-09-29T00:00:00"/>
    <n v="67837"/>
    <n v="0"/>
    <n v="0"/>
    <s v="United States"/>
    <s v="Austin"/>
    <s v=""/>
  </r>
  <r>
    <s v="E03273"/>
    <s v="Daniel Shah"/>
    <x v="11"/>
    <x v="3"/>
    <s v="Research &amp; Development"/>
    <s v="Male"/>
    <s v="Asian"/>
    <x v="13"/>
    <d v="2010-06-04T00:00:00"/>
    <n v="72425"/>
    <n v="0"/>
    <n v="0"/>
    <s v="China"/>
    <s v="Beijing"/>
    <s v=""/>
  </r>
  <r>
    <s v="E02415"/>
    <s v="Penelope Gonzalez"/>
    <x v="4"/>
    <x v="3"/>
    <s v="Corporate"/>
    <s v="Female"/>
    <s v="Latino"/>
    <x v="25"/>
    <d v="1994-10-16T00:00:00"/>
    <n v="93103"/>
    <n v="0"/>
    <n v="0"/>
    <s v="United States"/>
    <s v="Phoenix"/>
    <s v=""/>
  </r>
  <r>
    <s v="E02877"/>
    <s v="Mila Allen"/>
    <x v="13"/>
    <x v="6"/>
    <s v="Corporate"/>
    <s v="Female"/>
    <s v="Caucasian"/>
    <x v="17"/>
    <d v="2015-10-14T00:00:00"/>
    <n v="76272"/>
    <n v="0"/>
    <n v="0"/>
    <s v="United States"/>
    <s v="Miami"/>
    <d v="2021-10-22T00:00:00"/>
  </r>
  <r>
    <s v="E00091"/>
    <s v="Emilia Chu"/>
    <x v="11"/>
    <x v="2"/>
    <s v="Manufacturing"/>
    <s v="Female"/>
    <s v="Asian"/>
    <x v="32"/>
    <d v="2003-06-24T00:00:00"/>
    <n v="55760"/>
    <n v="0"/>
    <n v="0"/>
    <s v="United States"/>
    <s v="Austin"/>
    <s v=""/>
  </r>
  <r>
    <s v="E02563"/>
    <s v="Emily Clark"/>
    <x v="2"/>
    <x v="4"/>
    <s v="Corporate"/>
    <s v="Female"/>
    <s v="Caucasian"/>
    <x v="9"/>
    <d v="2020-01-13T00:00:00"/>
    <n v="253294"/>
    <n v="0.4"/>
    <n v="1013.176"/>
    <s v="United States"/>
    <s v="Miami"/>
    <s v=""/>
  </r>
  <r>
    <s v="E04221"/>
    <s v="Roman King"/>
    <x v="11"/>
    <x v="2"/>
    <s v="Corporate"/>
    <s v="Male"/>
    <s v="Caucasian"/>
    <x v="34"/>
    <d v="2007-08-16T00:00:00"/>
    <n v="58671"/>
    <n v="0"/>
    <n v="0"/>
    <s v="United States"/>
    <s v="Columbus"/>
    <s v=""/>
  </r>
  <r>
    <s v="E04887"/>
    <s v="Emery Do"/>
    <x v="5"/>
    <x v="3"/>
    <s v="Research &amp; Development"/>
    <s v="Female"/>
    <s v="Asian"/>
    <x v="18"/>
    <d v="2018-03-16T00:00:00"/>
    <n v="55457"/>
    <n v="0"/>
    <n v="0"/>
    <s v="United States"/>
    <s v="Columbus"/>
    <s v=""/>
  </r>
  <r>
    <s v="E03170"/>
    <s v="Autumn Thao"/>
    <x v="5"/>
    <x v="3"/>
    <s v="Manufacturing"/>
    <s v="Female"/>
    <s v="Asian"/>
    <x v="19"/>
    <d v="2017-09-26T00:00:00"/>
    <n v="72340"/>
    <n v="0"/>
    <n v="0"/>
    <s v="United States"/>
    <s v="Phoenix"/>
    <d v="2019-04-03T00:00:00"/>
  </r>
  <r>
    <s v="E01636"/>
    <s v="Naomi Coleman"/>
    <x v="6"/>
    <x v="1"/>
    <s v="Corporate"/>
    <s v="Female"/>
    <s v="Caucasian"/>
    <x v="7"/>
    <d v="2016-11-02T00:00:00"/>
    <n v="122054"/>
    <n v="0.06"/>
    <n v="73.232399999999998"/>
    <s v="United States"/>
    <s v="Phoenix"/>
    <s v=""/>
  </r>
  <r>
    <s v="E01387"/>
    <s v="Cora Zheng"/>
    <x v="8"/>
    <x v="0"/>
    <s v="Manufacturing"/>
    <s v="Female"/>
    <s v="Asian"/>
    <x v="5"/>
    <d v="2018-01-03T00:00:00"/>
    <n v="167100"/>
    <n v="0.2"/>
    <n v="334.2"/>
    <s v="China"/>
    <s v="Chengdu"/>
    <s v=""/>
  </r>
  <r>
    <s v="E01363"/>
    <s v="Ayla Daniels"/>
    <x v="1"/>
    <x v="0"/>
    <s v="Corporate"/>
    <s v="Female"/>
    <s v="Caucasian"/>
    <x v="35"/>
    <d v="1997-04-23T00:00:00"/>
    <n v="78153"/>
    <n v="0"/>
    <n v="0"/>
    <s v="United States"/>
    <s v="Miami"/>
    <s v=""/>
  </r>
  <r>
    <s v="E02249"/>
    <s v="Allison Daniels"/>
    <x v="6"/>
    <x v="2"/>
    <s v="Manufacturing"/>
    <s v="Female"/>
    <s v="Caucasian"/>
    <x v="26"/>
    <d v="2020-04-14T00:00:00"/>
    <n v="103524"/>
    <n v="0.09"/>
    <n v="93.171599999999998"/>
    <s v="United States"/>
    <s v="Phoenix"/>
    <s v=""/>
  </r>
  <r>
    <s v="E02987"/>
    <s v="Mateo Harris"/>
    <x v="6"/>
    <x v="0"/>
    <s v="Corporate"/>
    <s v="Male"/>
    <s v="Caucasian"/>
    <x v="31"/>
    <d v="2017-08-05T00:00:00"/>
    <n v="119906"/>
    <n v="0.05"/>
    <n v="59.953000000000003"/>
    <s v="United States"/>
    <s v="Columbus"/>
    <s v=""/>
  </r>
  <r>
    <s v="E01966"/>
    <s v="Thomas Williams"/>
    <x v="15"/>
    <x v="6"/>
    <s v="Speciality Products"/>
    <s v="Male"/>
    <s v="Caucasian"/>
    <x v="10"/>
    <d v="2015-11-21T00:00:00"/>
    <n v="87292"/>
    <n v="0"/>
    <n v="0"/>
    <s v="United States"/>
    <s v="Columbus"/>
    <s v=""/>
  </r>
  <r>
    <s v="E04048"/>
    <s v="Julian Lee"/>
    <x v="30"/>
    <x v="0"/>
    <s v="Corporate"/>
    <s v="Male"/>
    <s v="Asian"/>
    <x v="11"/>
    <d v="2003-01-17T00:00:00"/>
    <n v="91399"/>
    <n v="0"/>
    <n v="0"/>
    <s v="United States"/>
    <s v="Seattle"/>
    <s v=""/>
  </r>
  <r>
    <s v="E03626"/>
    <s v="Nicholas Avila"/>
    <x v="12"/>
    <x v="0"/>
    <s v="Research &amp; Development"/>
    <s v="Male"/>
    <s v="Latino"/>
    <x v="20"/>
    <d v="2017-09-28T00:00:00"/>
    <n v="97336"/>
    <n v="0"/>
    <n v="0"/>
    <s v="United States"/>
    <s v="Austin"/>
    <s v=""/>
  </r>
  <r>
    <s v="E03694"/>
    <s v="Hailey Watson"/>
    <x v="0"/>
    <x v="4"/>
    <s v="Corporate"/>
    <s v="Female"/>
    <s v="Black"/>
    <x v="30"/>
    <d v="2017-01-20T00:00:00"/>
    <n v="124629"/>
    <n v="0.1"/>
    <n v="124.62900000000002"/>
    <s v="United States"/>
    <s v="Columbus"/>
    <s v=""/>
  </r>
  <r>
    <s v="E03364"/>
    <s v="Audrey Lee"/>
    <x v="25"/>
    <x v="6"/>
    <s v="Speciality Products"/>
    <s v="Female"/>
    <s v="Asian"/>
    <x v="11"/>
    <d v="2017-02-11T00:00:00"/>
    <n v="87036"/>
    <n v="0"/>
    <n v="0"/>
    <s v="China"/>
    <s v="Chongqing"/>
    <s v=""/>
  </r>
  <r>
    <s v="E03220"/>
    <s v="Alexander Gonzales"/>
    <x v="6"/>
    <x v="4"/>
    <s v="Research &amp; Development"/>
    <s v="Male"/>
    <s v="Latino"/>
    <x v="23"/>
    <d v="2018-06-04T00:00:00"/>
    <n v="128329"/>
    <n v="0.08"/>
    <n v="102.6632"/>
    <s v="United States"/>
    <s v="Phoenix"/>
    <s v=""/>
  </r>
  <r>
    <s v="E04387"/>
    <s v="Everleigh White"/>
    <x v="22"/>
    <x v="0"/>
    <s v="Speciality Products"/>
    <s v="Female"/>
    <s v="Caucasian"/>
    <x v="1"/>
    <d v="2017-10-20T00:00:00"/>
    <n v="86831"/>
    <n v="0"/>
    <n v="0"/>
    <s v="United States"/>
    <s v="Phoenix"/>
    <s v=""/>
  </r>
  <r>
    <s v="E03968"/>
    <s v="Joshua Chin"/>
    <x v="0"/>
    <x v="1"/>
    <s v="Manufacturing"/>
    <s v="Male"/>
    <s v="Asian"/>
    <x v="34"/>
    <d v="2021-07-26T00:00:00"/>
    <n v="121480"/>
    <n v="0.14000000000000001"/>
    <n v="170.072"/>
    <s v="United States"/>
    <s v="Phoenix"/>
    <s v=""/>
  </r>
  <r>
    <s v="E01533"/>
    <s v="Avery Bailey"/>
    <x v="4"/>
    <x v="3"/>
    <s v="Speciality Products"/>
    <s v="Female"/>
    <s v="Caucasian"/>
    <x v="38"/>
    <d v="1996-05-15T00:00:00"/>
    <n v="86658"/>
    <n v="0"/>
    <n v="0"/>
    <s v="United States"/>
    <s v="Phoenix"/>
    <s v=""/>
  </r>
  <r>
    <s v="E01150"/>
    <s v="Allison Leung"/>
    <x v="4"/>
    <x v="3"/>
    <s v="Research &amp; Development"/>
    <s v="Female"/>
    <s v="Asian"/>
    <x v="40"/>
    <d v="2020-05-18T00:00:00"/>
    <n v="97830"/>
    <n v="0"/>
    <n v="0"/>
    <s v="United States"/>
    <s v="Austin"/>
    <s v=""/>
  </r>
  <r>
    <s v="E03774"/>
    <s v="Hannah Mejia"/>
    <x v="2"/>
    <x v="1"/>
    <s v="Corporate"/>
    <s v="Female"/>
    <s v="Latino"/>
    <x v="8"/>
    <d v="1999-03-13T00:00:00"/>
    <n v="239394"/>
    <n v="0.32"/>
    <n v="766.06079999999997"/>
    <s v="United States"/>
    <s v="Austin"/>
    <s v=""/>
  </r>
  <r>
    <s v="E03292"/>
    <s v="Cora Evans"/>
    <x v="3"/>
    <x v="0"/>
    <s v="Speciality Products"/>
    <s v="Female"/>
    <s v="Black"/>
    <x v="10"/>
    <d v="2018-03-26T00:00:00"/>
    <n v="86478"/>
    <n v="0.06"/>
    <n v="51.886799999999994"/>
    <s v="United States"/>
    <s v="Austin"/>
    <s v=""/>
  </r>
  <r>
    <s v="E01877"/>
    <s v="Abigail Garza"/>
    <x v="7"/>
    <x v="4"/>
    <s v="Manufacturing"/>
    <s v="Female"/>
    <s v="Latino"/>
    <x v="27"/>
    <d v="2018-05-27T00:00:00"/>
    <n v="45049"/>
    <n v="0"/>
    <n v="0"/>
    <s v="United States"/>
    <s v="Seattle"/>
    <s v=""/>
  </r>
  <r>
    <s v="E01193"/>
    <s v="Raelynn Lu"/>
    <x v="8"/>
    <x v="2"/>
    <s v="Research &amp; Development"/>
    <s v="Female"/>
    <s v="Asian"/>
    <x v="5"/>
    <d v="2020-05-26T00:00:00"/>
    <n v="153628"/>
    <n v="0.28999999999999998"/>
    <n v="445.52119999999996"/>
    <s v="China"/>
    <s v="Chongqing"/>
    <d v="2020-12-12T00:00:00"/>
  </r>
  <r>
    <s v="E01789"/>
    <s v="Charles Luu"/>
    <x v="0"/>
    <x v="3"/>
    <s v="Manufacturing"/>
    <s v="Male"/>
    <s v="Asian"/>
    <x v="6"/>
    <d v="2021-06-15T00:00:00"/>
    <n v="142731"/>
    <n v="0.11"/>
    <n v="157.00409999999999"/>
    <s v="China"/>
    <s v="Shanghai"/>
    <d v="2022-06-03T00:00:00"/>
  </r>
  <r>
    <s v="E01754"/>
    <s v="Owen Lam"/>
    <x v="24"/>
    <x v="5"/>
    <s v="Speciality Products"/>
    <s v="Male"/>
    <s v="Asian"/>
    <x v="31"/>
    <d v="2017-05-29T00:00:00"/>
    <n v="86317"/>
    <n v="0"/>
    <n v="0"/>
    <s v="China"/>
    <s v="Chengdu"/>
    <d v="2017-07-16T00:00:00"/>
  </r>
  <r>
    <s v="E00440"/>
    <s v="Adeline Thao"/>
    <x v="2"/>
    <x v="2"/>
    <s v="Corporate"/>
    <s v="Female"/>
    <s v="Asian"/>
    <x v="15"/>
    <d v="2007-09-05T00:00:00"/>
    <n v="183239"/>
    <n v="0.32"/>
    <n v="586.36480000000006"/>
    <s v="United States"/>
    <s v="Seattle"/>
    <s v=""/>
  </r>
  <r>
    <s v="E00145"/>
    <s v="Kinsley Dixon"/>
    <x v="7"/>
    <x v="4"/>
    <s v="Manufacturing"/>
    <s v="Female"/>
    <s v="Caucasian"/>
    <x v="20"/>
    <d v="2019-05-25T00:00:00"/>
    <n v="45819"/>
    <n v="0"/>
    <n v="0"/>
    <s v="United States"/>
    <s v="Miami"/>
    <s v=""/>
  </r>
  <r>
    <s v="E04150"/>
    <s v="Natalia Vu"/>
    <x v="7"/>
    <x v="4"/>
    <s v="Research &amp; Development"/>
    <s v="Female"/>
    <s v="Asian"/>
    <x v="15"/>
    <d v="2006-12-29T00:00:00"/>
    <n v="55518"/>
    <n v="0"/>
    <n v="0"/>
    <s v="United States"/>
    <s v="Columbus"/>
    <s v=""/>
  </r>
  <r>
    <s v="E02846"/>
    <s v="Julia Mai"/>
    <x v="6"/>
    <x v="1"/>
    <s v="Manufacturing"/>
    <s v="Female"/>
    <s v="Asian"/>
    <x v="37"/>
    <d v="2012-03-11T00:00:00"/>
    <n v="108134"/>
    <n v="0.1"/>
    <n v="108.13400000000001"/>
    <s v="China"/>
    <s v="Shanghai"/>
    <s v=""/>
  </r>
  <r>
    <s v="E04247"/>
    <s v="Camila Evans"/>
    <x v="6"/>
    <x v="1"/>
    <s v="Research &amp; Development"/>
    <s v="Female"/>
    <s v="Black"/>
    <x v="0"/>
    <d v="1992-12-20T00:00:00"/>
    <n v="113950"/>
    <n v="0.09"/>
    <n v="102.55500000000001"/>
    <s v="United States"/>
    <s v="Miami"/>
    <s v=""/>
  </r>
  <r>
    <s v="E02284"/>
    <s v="Josephine Salazar"/>
    <x v="15"/>
    <x v="6"/>
    <s v="Speciality Products"/>
    <s v="Female"/>
    <s v="Latino"/>
    <x v="9"/>
    <d v="2016-03-14T00:00:00"/>
    <n v="85870"/>
    <n v="0"/>
    <n v="0"/>
    <s v="Brazil"/>
    <s v="Sao Paulo"/>
    <s v=""/>
  </r>
  <r>
    <s v="E00965"/>
    <s v="Jacob Khan"/>
    <x v="3"/>
    <x v="0"/>
    <s v="Speciality Products"/>
    <s v="Male"/>
    <s v="Asian"/>
    <x v="35"/>
    <d v="2008-02-09T00:00:00"/>
    <n v="84193"/>
    <n v="0.09"/>
    <n v="75.773700000000005"/>
    <s v="China"/>
    <s v="Shanghai"/>
    <s v=""/>
  </r>
  <r>
    <s v="E03648"/>
    <s v="Vivian Hunter"/>
    <x v="5"/>
    <x v="3"/>
    <s v="Corporate"/>
    <s v="Female"/>
    <s v="Black"/>
    <x v="3"/>
    <d v="2019-08-21T00:00:00"/>
    <n v="66084"/>
    <n v="0"/>
    <n v="0"/>
    <s v="United States"/>
    <s v="Seattle"/>
    <s v=""/>
  </r>
  <r>
    <s v="E02838"/>
    <s v="Julia Pham"/>
    <x v="19"/>
    <x v="6"/>
    <s v="Speciality Products"/>
    <s v="Female"/>
    <s v="Asian"/>
    <x v="14"/>
    <d v="2006-03-16T00:00:00"/>
    <n v="83756"/>
    <n v="0.14000000000000001"/>
    <n v="117.25840000000002"/>
    <s v="China"/>
    <s v="Shanghai"/>
    <s v=""/>
  </r>
  <r>
    <s v="E03981"/>
    <s v="Eliana Li"/>
    <x v="20"/>
    <x v="6"/>
    <s v="Research &amp; Development"/>
    <s v="Female"/>
    <s v="Asian"/>
    <x v="19"/>
    <d v="2018-05-07T00:00:00"/>
    <n v="67987"/>
    <n v="0"/>
    <n v="0"/>
    <s v="United States"/>
    <s v="Miami"/>
    <s v=""/>
  </r>
  <r>
    <s v="E03262"/>
    <s v="Logan Mitchell"/>
    <x v="11"/>
    <x v="1"/>
    <s v="Manufacturing"/>
    <s v="Male"/>
    <s v="Caucasian"/>
    <x v="14"/>
    <d v="2005-08-20T00:00:00"/>
    <n v="59833"/>
    <n v="0"/>
    <n v="0"/>
    <s v="United States"/>
    <s v="Columbus"/>
    <s v=""/>
  </r>
  <r>
    <s v="E02720"/>
    <s v="Jaxon Fong"/>
    <x v="4"/>
    <x v="3"/>
    <s v="Speciality Products"/>
    <s v="Male"/>
    <s v="Asian"/>
    <x v="1"/>
    <d v="1997-03-13T00:00:00"/>
    <n v="83685"/>
    <n v="0"/>
    <n v="0"/>
    <s v="China"/>
    <s v="Beijing"/>
    <s v=""/>
  </r>
  <r>
    <s v="E00245"/>
    <s v="Lucas Daniels"/>
    <x v="6"/>
    <x v="3"/>
    <s v="Corporate"/>
    <s v="Male"/>
    <s v="Black"/>
    <x v="36"/>
    <d v="2011-05-29T00:00:00"/>
    <n v="102440"/>
    <n v="0.06"/>
    <n v="61.463999999999999"/>
    <s v="United States"/>
    <s v="Chicago"/>
    <s v=""/>
  </r>
  <r>
    <s v="E04242"/>
    <s v="Alice Lopez"/>
    <x v="20"/>
    <x v="6"/>
    <s v="Speciality Products"/>
    <s v="Female"/>
    <s v="Latino"/>
    <x v="32"/>
    <d v="2009-06-27T00:00:00"/>
    <n v="82907"/>
    <n v="0"/>
    <n v="0"/>
    <s v="United States"/>
    <s v="Seattle"/>
    <s v=""/>
  </r>
  <r>
    <s v="E03471"/>
    <s v="Julia Sandoval"/>
    <x v="6"/>
    <x v="5"/>
    <s v="Corporate"/>
    <s v="Female"/>
    <s v="Latino"/>
    <x v="36"/>
    <d v="2017-11-19T00:00:00"/>
    <n v="101143"/>
    <n v="0.06"/>
    <n v="60.6858"/>
    <s v="United States"/>
    <s v="Miami"/>
    <s v=""/>
  </r>
  <r>
    <s v="E00717"/>
    <s v="Kennedy Vargas"/>
    <x v="18"/>
    <x v="5"/>
    <s v="Manufacturing"/>
    <s v="Female"/>
    <s v="Latino"/>
    <x v="10"/>
    <d v="2005-10-14T00:00:00"/>
    <n v="51404"/>
    <n v="0"/>
    <n v="0"/>
    <s v="Brazil"/>
    <s v="Manaus"/>
    <d v="2009-12-06T00:00:00"/>
  </r>
  <r>
    <s v="E03830"/>
    <s v="Madison Her"/>
    <x v="1"/>
    <x v="0"/>
    <s v="Speciality Products"/>
    <s v="Female"/>
    <s v="Asian"/>
    <x v="17"/>
    <d v="1996-06-22T00:00:00"/>
    <n v="82806"/>
    <n v="0"/>
    <n v="0"/>
    <s v="United States"/>
    <s v="Seattle"/>
    <s v=""/>
  </r>
  <r>
    <s v="E04335"/>
    <s v="Parker Allen"/>
    <x v="4"/>
    <x v="3"/>
    <s v="Speciality Products"/>
    <s v="Male"/>
    <s v="Caucasian"/>
    <x v="30"/>
    <d v="2018-08-13T00:00:00"/>
    <n v="81828"/>
    <n v="0"/>
    <n v="0"/>
    <s v="United States"/>
    <s v="Miami"/>
    <s v=""/>
  </r>
  <r>
    <s v="E03694"/>
    <s v="Eli Reed"/>
    <x v="28"/>
    <x v="0"/>
    <s v="Corporate"/>
    <s v="Male"/>
    <s v="Caucasian"/>
    <x v="11"/>
    <d v="2014-02-27T00:00:00"/>
    <n v="53929"/>
    <n v="0"/>
    <n v="0"/>
    <s v="United States"/>
    <s v="Miami"/>
    <d v="2017-12-22T00:00:00"/>
  </r>
  <r>
    <s v="E04766"/>
    <s v="Lyla Yoon"/>
    <x v="2"/>
    <x v="4"/>
    <s v="Manufacturing"/>
    <s v="Female"/>
    <s v="Asian"/>
    <x v="2"/>
    <d v="2012-12-13T00:00:00"/>
    <n v="191571"/>
    <n v="0.32"/>
    <n v="613.02719999999999"/>
    <s v="United States"/>
    <s v="Austin"/>
    <s v=""/>
  </r>
  <r>
    <s v="E01465"/>
    <s v="Hannah White"/>
    <x v="0"/>
    <x v="4"/>
    <s v="Corporate"/>
    <s v="Female"/>
    <s v="Caucasian"/>
    <x v="40"/>
    <d v="2009-01-30T00:00:00"/>
    <n v="150555"/>
    <n v="0.13"/>
    <n v="195.72150000000002"/>
    <s v="United States"/>
    <s v="Phoenix"/>
    <s v=""/>
  </r>
  <r>
    <s v="E00206"/>
    <s v="Theodore Xi"/>
    <x v="6"/>
    <x v="2"/>
    <s v="Corporate"/>
    <s v="Male"/>
    <s v="Asian"/>
    <x v="25"/>
    <d v="2009-10-05T00:00:00"/>
    <n v="122890"/>
    <n v="7.0000000000000007E-2"/>
    <n v="86.02300000000001"/>
    <s v="China"/>
    <s v="Shanghai"/>
    <s v=""/>
  </r>
  <r>
    <s v="E04088"/>
    <s v="Ezra Liang"/>
    <x v="2"/>
    <x v="2"/>
    <s v="Research &amp; Development"/>
    <s v="Male"/>
    <s v="Asian"/>
    <x v="25"/>
    <d v="1997-05-26T00:00:00"/>
    <n v="216999"/>
    <n v="0.37"/>
    <n v="802.8963"/>
    <s v="United States"/>
    <s v="Miami"/>
    <s v=""/>
  </r>
  <r>
    <s v="E02066"/>
    <s v="Grayson Yee"/>
    <x v="6"/>
    <x v="5"/>
    <s v="Corporate"/>
    <s v="Male"/>
    <s v="Asian"/>
    <x v="32"/>
    <d v="2015-07-16T00:00:00"/>
    <n v="110565"/>
    <n v="0.09"/>
    <n v="99.508499999999998"/>
    <s v="China"/>
    <s v="Beijing"/>
    <s v=""/>
  </r>
  <r>
    <s v="E02939"/>
    <s v="Julian Fong"/>
    <x v="9"/>
    <x v="6"/>
    <s v="Speciality Products"/>
    <s v="Male"/>
    <s v="Asian"/>
    <x v="21"/>
    <d v="2002-11-22T00:00:00"/>
    <n v="80950"/>
    <n v="0"/>
    <n v="0"/>
    <s v="China"/>
    <s v="Chongqing"/>
    <s v=""/>
  </r>
  <r>
    <s v="E04598"/>
    <s v="Violet Garcia"/>
    <x v="4"/>
    <x v="1"/>
    <s v="Speciality Products"/>
    <s v="Female"/>
    <s v="Latino"/>
    <x v="24"/>
    <d v="2017-01-10T00:00:00"/>
    <n v="80622"/>
    <n v="0"/>
    <n v="0"/>
    <s v="United States"/>
    <s v="Austin"/>
    <s v=""/>
  </r>
  <r>
    <s v="E03691"/>
    <s v="Colton Garcia"/>
    <x v="29"/>
    <x v="0"/>
    <s v="Speciality Products"/>
    <s v="Male"/>
    <s v="Latino"/>
    <x v="0"/>
    <d v="1993-11-17T00:00:00"/>
    <n v="80170"/>
    <n v="0"/>
    <n v="0"/>
    <s v="United States"/>
    <s v="Miami"/>
    <s v=""/>
  </r>
  <r>
    <s v="E02258"/>
    <s v="Eliza Chen"/>
    <x v="12"/>
    <x v="0"/>
    <s v="Research &amp; Development"/>
    <s v="Female"/>
    <s v="Asian"/>
    <x v="9"/>
    <d v="2016-04-29T00:00:00"/>
    <n v="75862"/>
    <n v="0"/>
    <n v="0"/>
    <s v="United States"/>
    <s v="Austin"/>
    <s v=""/>
  </r>
  <r>
    <s v="E03681"/>
    <s v="Lyla Chen"/>
    <x v="24"/>
    <x v="5"/>
    <s v="Research &amp; Development"/>
    <s v="Female"/>
    <s v="Asian"/>
    <x v="10"/>
    <d v="2019-04-26T00:00:00"/>
    <n v="90870"/>
    <n v="0"/>
    <n v="0"/>
    <s v="United States"/>
    <s v="Chicago"/>
    <s v=""/>
  </r>
  <r>
    <s v="E02298"/>
    <s v="Emily Doan"/>
    <x v="19"/>
    <x v="6"/>
    <s v="Corporate"/>
    <s v="Female"/>
    <s v="Asian"/>
    <x v="22"/>
    <d v="2014-12-04T00:00:00"/>
    <n v="99202"/>
    <n v="0.11"/>
    <n v="109.12219999999999"/>
    <s v="United States"/>
    <s v="Phoenix"/>
    <s v=""/>
  </r>
  <r>
    <s v="E02984"/>
    <s v="Jack Mai"/>
    <x v="4"/>
    <x v="1"/>
    <s v="Corporate"/>
    <s v="Male"/>
    <s v="Asian"/>
    <x v="10"/>
    <d v="2007-09-22T00:00:00"/>
    <n v="92293"/>
    <n v="0"/>
    <n v="0"/>
    <s v="China"/>
    <s v="Chengdu"/>
    <s v=""/>
  </r>
  <r>
    <s v="E02440"/>
    <s v="Grayson Turner"/>
    <x v="29"/>
    <x v="0"/>
    <s v="Corporate"/>
    <s v="Male"/>
    <s v="Caucasian"/>
    <x v="15"/>
    <d v="1992-06-30T00:00:00"/>
    <n v="63196"/>
    <n v="0"/>
    <n v="0"/>
    <s v="United States"/>
    <s v="Chicago"/>
    <d v="2014-10-26T00:00:00"/>
  </r>
  <r>
    <s v="E01291"/>
    <s v="Thomas Aguilar"/>
    <x v="26"/>
    <x v="3"/>
    <s v="Speciality Products"/>
    <s v="Male"/>
    <s v="Latino"/>
    <x v="10"/>
    <d v="2021-02-10T00:00:00"/>
    <n v="79882"/>
    <n v="0"/>
    <n v="0"/>
    <s v="United States"/>
    <s v="Phoenix"/>
    <s v=""/>
  </r>
  <r>
    <s v="E03579"/>
    <s v="Robert Zhang"/>
    <x v="2"/>
    <x v="1"/>
    <s v="Corporate"/>
    <s v="Male"/>
    <s v="Asian"/>
    <x v="10"/>
    <d v="2015-09-24T00:00:00"/>
    <n v="202680"/>
    <n v="0.32"/>
    <n v="648.57600000000002"/>
    <s v="United States"/>
    <s v="Phoenix"/>
    <d v="2022-08-17T00:00:00"/>
  </r>
  <r>
    <s v="E01649"/>
    <s v="Eva Alvarado"/>
    <x v="3"/>
    <x v="0"/>
    <s v="Manufacturing"/>
    <s v="Female"/>
    <s v="Latino"/>
    <x v="28"/>
    <d v="2017-04-24T00:00:00"/>
    <n v="77461"/>
    <n v="0.09"/>
    <n v="69.7149"/>
    <s v="Brazil"/>
    <s v="Sao Paulo"/>
    <s v=""/>
  </r>
  <r>
    <s v="E04969"/>
    <s v="Abigail Vang"/>
    <x v="17"/>
    <x v="6"/>
    <s v="Research &amp; Development"/>
    <s v="Female"/>
    <s v="Asian"/>
    <x v="18"/>
    <d v="2016-09-09T00:00:00"/>
    <n v="109680"/>
    <n v="0"/>
    <n v="0"/>
    <s v="China"/>
    <s v="Chengdu"/>
    <s v=""/>
  </r>
  <r>
    <s v="E00170"/>
    <s v="Claire Adams"/>
    <x v="8"/>
    <x v="3"/>
    <s v="Manufacturing"/>
    <s v="Female"/>
    <s v="Black"/>
    <x v="21"/>
    <d v="1997-08-19T00:00:00"/>
    <n v="159567"/>
    <n v="0.28000000000000003"/>
    <n v="446.7876"/>
    <s v="United States"/>
    <s v="Phoenix"/>
    <s v=""/>
  </r>
  <r>
    <s v="E00178"/>
    <s v="Harper Alexander"/>
    <x v="4"/>
    <x v="3"/>
    <s v="Speciality Products"/>
    <s v="Female"/>
    <s v="Caucasian"/>
    <x v="3"/>
    <d v="2019-10-14T00:00:00"/>
    <n v="79356"/>
    <n v="0"/>
    <n v="0"/>
    <s v="United States"/>
    <s v="Phoenix"/>
    <s v=""/>
  </r>
  <r>
    <s v="E00810"/>
    <s v="Hunter Nunez"/>
    <x v="2"/>
    <x v="5"/>
    <s v="Corporate"/>
    <s v="Male"/>
    <s v="Latino"/>
    <x v="40"/>
    <d v="2002-08-16T00:00:00"/>
    <n v="234594"/>
    <n v="0.33"/>
    <n v="774.16020000000003"/>
    <s v="United States"/>
    <s v="Seattle"/>
    <s v=""/>
  </r>
  <r>
    <s v="E03349"/>
    <s v="Anna Mehta"/>
    <x v="21"/>
    <x v="0"/>
    <s v="Speciality Products"/>
    <s v="Female"/>
    <s v="Asian"/>
    <x v="22"/>
    <d v="2020-01-05T00:00:00"/>
    <n v="78844"/>
    <n v="0"/>
    <n v="0"/>
    <s v="United States"/>
    <s v="Seattle"/>
    <s v=""/>
  </r>
  <r>
    <s v="E04542"/>
    <s v="Camila Cortez"/>
    <x v="6"/>
    <x v="1"/>
    <s v="Manufacturing"/>
    <s v="Female"/>
    <s v="Latino"/>
    <x v="7"/>
    <d v="2021-05-09T00:00:00"/>
    <n v="129541"/>
    <n v="0.08"/>
    <n v="103.6328"/>
    <s v="United States"/>
    <s v="Phoenix"/>
    <d v="2021-05-24T00:00:00"/>
  </r>
  <r>
    <s v="E02818"/>
    <s v="Aaron Garza"/>
    <x v="8"/>
    <x v="3"/>
    <s v="Research &amp; Development"/>
    <s v="Male"/>
    <s v="Latino"/>
    <x v="39"/>
    <d v="2013-12-27T00:00:00"/>
    <n v="165756"/>
    <n v="0.28000000000000003"/>
    <n v="464.11680000000007"/>
    <s v="United States"/>
    <s v="Columbus"/>
    <d v="2020-06-09T00:00:00"/>
  </r>
  <r>
    <s v="E04332"/>
    <s v="Ezra Simmons"/>
    <x v="16"/>
    <x v="6"/>
    <s v="Speciality Products"/>
    <s v="Male"/>
    <s v="Caucasian"/>
    <x v="2"/>
    <d v="2010-07-01T00:00:00"/>
    <n v="78237"/>
    <n v="0"/>
    <n v="0"/>
    <s v="United States"/>
    <s v="Phoenix"/>
    <s v=""/>
  </r>
  <r>
    <s v="E00023"/>
    <s v="Gabriel Joseph"/>
    <x v="8"/>
    <x v="6"/>
    <s v="Manufacturing"/>
    <s v="Male"/>
    <s v="Caucasian"/>
    <x v="25"/>
    <d v="2006-10-28T00:00:00"/>
    <n v="187992"/>
    <n v="0.28000000000000003"/>
    <n v="526.37760000000003"/>
    <s v="United States"/>
    <s v="Miami"/>
    <s v=""/>
  </r>
  <r>
    <s v="E03838"/>
    <s v="Madeline Walker"/>
    <x v="4"/>
    <x v="2"/>
    <s v="Speciality Products"/>
    <s v="Female"/>
    <s v="Caucasian"/>
    <x v="23"/>
    <d v="2018-06-13T00:00:00"/>
    <n v="77203"/>
    <n v="0"/>
    <n v="0"/>
    <s v="United States"/>
    <s v="Chicago"/>
    <s v=""/>
  </r>
  <r>
    <s v="E01429"/>
    <s v="Dylan Wilson"/>
    <x v="32"/>
    <x v="0"/>
    <s v="Research &amp; Development"/>
    <s v="Male"/>
    <s v="Caucasian"/>
    <x v="32"/>
    <d v="2006-09-27T00:00:00"/>
    <n v="76505"/>
    <n v="0"/>
    <n v="0"/>
    <s v="United States"/>
    <s v="Seattle"/>
    <d v="2007-04-08T00:00:00"/>
  </r>
  <r>
    <s v="E00494"/>
    <s v="Robert Alvarez"/>
    <x v="31"/>
    <x v="0"/>
    <s v="Corporate"/>
    <s v="Male"/>
    <s v="Latino"/>
    <x v="39"/>
    <d v="2016-10-21T00:00:00"/>
    <n v="84297"/>
    <n v="0"/>
    <n v="0"/>
    <s v="Brazil"/>
    <s v="Manaus"/>
    <s v=""/>
  </r>
  <r>
    <s v="E02192"/>
    <s v="Lucy Avila"/>
    <x v="29"/>
    <x v="0"/>
    <s v="Speciality Products"/>
    <s v="Female"/>
    <s v="Latino"/>
    <x v="12"/>
    <d v="2010-04-22T00:00:00"/>
    <n v="76912"/>
    <n v="0"/>
    <n v="0"/>
    <s v="Brazil"/>
    <s v="Sao Paulo"/>
    <s v=""/>
  </r>
  <r>
    <s v="E03689"/>
    <s v="Wesley Gray"/>
    <x v="4"/>
    <x v="4"/>
    <s v="Speciality Products"/>
    <s v="Male"/>
    <s v="Caucasian"/>
    <x v="40"/>
    <d v="2003-04-22T00:00:00"/>
    <n v="76906"/>
    <n v="0"/>
    <n v="0"/>
    <s v="United States"/>
    <s v="Seattle"/>
    <s v=""/>
  </r>
  <r>
    <s v="E00747"/>
    <s v="Leilani Baker"/>
    <x v="1"/>
    <x v="0"/>
    <s v="Speciality Products"/>
    <s v="Female"/>
    <s v="Caucasian"/>
    <x v="1"/>
    <d v="2010-04-04T00:00:00"/>
    <n v="76027"/>
    <n v="0"/>
    <n v="0"/>
    <s v="United States"/>
    <s v="Seattle"/>
    <s v=""/>
  </r>
  <r>
    <s v="E04732"/>
    <s v="Benjamin Ramirez"/>
    <x v="23"/>
    <x v="0"/>
    <s v="Research &amp; Development"/>
    <s v="Male"/>
    <s v="Latino"/>
    <x v="32"/>
    <d v="2005-07-27T00:00:00"/>
    <n v="68987"/>
    <n v="0"/>
    <n v="0"/>
    <s v="United States"/>
    <s v="Chicago"/>
    <d v="2006-04-22T00:00:00"/>
  </r>
  <r>
    <s v="E03595"/>
    <s v="Christopher Howard"/>
    <x v="12"/>
    <x v="0"/>
    <s v="Speciality Products"/>
    <s v="Male"/>
    <s v="Caucasian"/>
    <x v="21"/>
    <d v="2019-08-26T00:00:00"/>
    <n v="75780"/>
    <n v="0"/>
    <n v="0"/>
    <s v="United States"/>
    <s v="Seattle"/>
    <s v=""/>
  </r>
  <r>
    <s v="E00634"/>
    <s v="Samantha Chavez"/>
    <x v="4"/>
    <x v="3"/>
    <s v="Speciality Products"/>
    <s v="Female"/>
    <s v="Latino"/>
    <x v="35"/>
    <d v="2017-01-09T00:00:00"/>
    <n v="75769"/>
    <n v="0"/>
    <n v="0"/>
    <s v="Brazil"/>
    <s v="Manaus"/>
    <d v="2020-07-17T00:00:00"/>
  </r>
  <r>
    <s v="E02642"/>
    <s v="Sebastian Rogers"/>
    <x v="14"/>
    <x v="5"/>
    <s v="Research &amp; Development"/>
    <s v="Male"/>
    <s v="Caucasian"/>
    <x v="2"/>
    <d v="2019-11-29T00:00:00"/>
    <n v="69647"/>
    <n v="0"/>
    <n v="0"/>
    <s v="United States"/>
    <s v="Miami"/>
    <d v="2022-04-20T00:00:00"/>
  </r>
  <r>
    <s v="E00981"/>
    <s v="Miles Thao"/>
    <x v="27"/>
    <x v="0"/>
    <s v="Corporate"/>
    <s v="Male"/>
    <s v="Asian"/>
    <x v="4"/>
    <d v="2003-06-26T00:00:00"/>
    <n v="63318"/>
    <n v="0"/>
    <n v="0"/>
    <s v="United States"/>
    <s v="Columbus"/>
    <s v=""/>
  </r>
  <r>
    <s v="E04157"/>
    <s v="William Cao"/>
    <x v="4"/>
    <x v="1"/>
    <s v="Manufacturing"/>
    <s v="Male"/>
    <s v="Asian"/>
    <x v="19"/>
    <d v="2017-02-12T00:00:00"/>
    <n v="77629"/>
    <n v="0"/>
    <n v="0"/>
    <s v="China"/>
    <s v="Beijing"/>
    <s v=""/>
  </r>
  <r>
    <s v="E03528"/>
    <s v="Leo Hsu"/>
    <x v="0"/>
    <x v="5"/>
    <s v="Manufacturing"/>
    <s v="Male"/>
    <s v="Asian"/>
    <x v="40"/>
    <d v="2017-11-22T00:00:00"/>
    <n v="138808"/>
    <n v="0.15"/>
    <n v="208.21200000000002"/>
    <s v="China"/>
    <s v="Chongqing"/>
    <s v=""/>
  </r>
  <r>
    <s v="E04547"/>
    <s v="Avery Grant"/>
    <x v="12"/>
    <x v="0"/>
    <s v="Research &amp; Development"/>
    <s v="Female"/>
    <s v="Caucasian"/>
    <x v="38"/>
    <d v="2014-03-05T00:00:00"/>
    <n v="88777"/>
    <n v="0"/>
    <n v="0"/>
    <s v="United States"/>
    <s v="Chicago"/>
    <s v=""/>
  </r>
  <r>
    <s v="E04415"/>
    <s v="Penelope Fong"/>
    <x v="8"/>
    <x v="4"/>
    <s v="Corporate"/>
    <s v="Female"/>
    <s v="Asian"/>
    <x v="34"/>
    <d v="2004-05-14T00:00:00"/>
    <n v="186378"/>
    <n v="0.26"/>
    <n v="484.58279999999996"/>
    <s v="China"/>
    <s v="Chongqing"/>
    <s v=""/>
  </r>
  <r>
    <s v="E04484"/>
    <s v="Vivian Thao"/>
    <x v="9"/>
    <x v="6"/>
    <s v="Research &amp; Development"/>
    <s v="Female"/>
    <s v="Asian"/>
    <x v="10"/>
    <d v="2015-04-23T00:00:00"/>
    <n v="60017"/>
    <n v="0"/>
    <n v="0"/>
    <s v="United States"/>
    <s v="Chicago"/>
    <s v=""/>
  </r>
  <r>
    <s v="E00701"/>
    <s v="Madeline Garcia"/>
    <x v="24"/>
    <x v="5"/>
    <s v="Speciality Products"/>
    <s v="Female"/>
    <s v="Latino"/>
    <x v="10"/>
    <d v="2019-04-26T00:00:00"/>
    <n v="74891"/>
    <n v="0"/>
    <n v="0"/>
    <s v="Brazil"/>
    <s v="Rio de Janerio"/>
    <s v=""/>
  </r>
  <r>
    <s v="E04535"/>
    <s v="Charlotte Vo"/>
    <x v="27"/>
    <x v="0"/>
    <s v="Speciality Products"/>
    <s v="Female"/>
    <s v="Asian"/>
    <x v="4"/>
    <d v="2014-01-10T00:00:00"/>
    <n v="74854"/>
    <n v="0"/>
    <n v="0"/>
    <s v="United States"/>
    <s v="Seattle"/>
    <s v=""/>
  </r>
  <r>
    <s v="E01268"/>
    <s v="Charlotte Wu"/>
    <x v="24"/>
    <x v="5"/>
    <s v="Manufacturing"/>
    <s v="Female"/>
    <s v="Asian"/>
    <x v="19"/>
    <d v="2007-05-02T00:00:00"/>
    <n v="72805"/>
    <n v="0"/>
    <n v="0"/>
    <s v="China"/>
    <s v="Shanghai"/>
    <s v=""/>
  </r>
  <r>
    <s v="E04853"/>
    <s v="Vivian Chu"/>
    <x v="26"/>
    <x v="3"/>
    <s v="Research &amp; Development"/>
    <s v="Female"/>
    <s v="Asian"/>
    <x v="28"/>
    <d v="2021-01-17T00:00:00"/>
    <n v="72131"/>
    <n v="0"/>
    <n v="0"/>
    <s v="China"/>
    <s v="Shanghai"/>
    <s v=""/>
  </r>
  <r>
    <s v="E01209"/>
    <s v="Jayden Williams"/>
    <x v="6"/>
    <x v="5"/>
    <s v="Manufacturing"/>
    <s v="Male"/>
    <s v="Caucasian"/>
    <x v="16"/>
    <d v="1992-12-26T00:00:00"/>
    <n v="104668"/>
    <n v="0.08"/>
    <n v="83.734400000000008"/>
    <s v="United States"/>
    <s v="Columbus"/>
    <s v=""/>
  </r>
  <r>
    <s v="E02024"/>
    <s v="Amelia Bell"/>
    <x v="4"/>
    <x v="3"/>
    <s v="Manufacturing"/>
    <s v="Female"/>
    <s v="Caucasian"/>
    <x v="35"/>
    <d v="2017-08-05T00:00:00"/>
    <n v="89769"/>
    <n v="0"/>
    <n v="0"/>
    <s v="United States"/>
    <s v="Seattle"/>
    <s v=""/>
  </r>
  <r>
    <s v="E02427"/>
    <s v="Addison Mehta"/>
    <x v="6"/>
    <x v="3"/>
    <s v="Corporate"/>
    <s v="Female"/>
    <s v="Asian"/>
    <x v="5"/>
    <d v="2018-09-15T00:00:00"/>
    <n v="127616"/>
    <n v="7.0000000000000007E-2"/>
    <n v="89.33120000000001"/>
    <s v="United States"/>
    <s v="Columbus"/>
    <s v=""/>
  </r>
  <r>
    <s v="E00276"/>
    <s v="Alexander Jackson"/>
    <x v="6"/>
    <x v="5"/>
    <s v="Corporate"/>
    <s v="Male"/>
    <s v="Caucasian"/>
    <x v="10"/>
    <d v="2012-07-09T00:00:00"/>
    <n v="109883"/>
    <n v="7.0000000000000007E-2"/>
    <n v="76.91810000000001"/>
    <s v="United States"/>
    <s v="Columbus"/>
    <s v=""/>
  </r>
  <r>
    <s v="E00951"/>
    <s v="Everly Lin"/>
    <x v="18"/>
    <x v="5"/>
    <s v="Manufacturing"/>
    <s v="Female"/>
    <s v="Asian"/>
    <x v="6"/>
    <d v="2021-03-15T00:00:00"/>
    <n v="47974"/>
    <n v="0"/>
    <n v="0"/>
    <s v="China"/>
    <s v="Chongqing"/>
    <s v=""/>
  </r>
  <r>
    <s v="E02875"/>
    <s v="Madeline Shin"/>
    <x v="3"/>
    <x v="0"/>
    <s v="Speciality Products"/>
    <s v="Female"/>
    <s v="Asian"/>
    <x v="32"/>
    <d v="2007-01-09T00:00:00"/>
    <n v="74546"/>
    <n v="0.09"/>
    <n v="67.091399999999993"/>
    <s v="United States"/>
    <s v="Seattle"/>
    <s v=""/>
  </r>
  <r>
    <s v="E04444"/>
    <s v="Brooklyn Ruiz"/>
    <x v="10"/>
    <x v="0"/>
    <s v="Manufacturing"/>
    <s v="Female"/>
    <s v="Latino"/>
    <x v="21"/>
    <d v="2014-08-10T00:00:00"/>
    <n v="57446"/>
    <n v="0"/>
    <n v="0"/>
    <s v="United States"/>
    <s v="Phoenix"/>
    <s v=""/>
  </r>
  <r>
    <s v="E02307"/>
    <s v="Skylar Evans"/>
    <x v="8"/>
    <x v="4"/>
    <s v="Research &amp; Development"/>
    <s v="Female"/>
    <s v="Caucasian"/>
    <x v="36"/>
    <d v="2009-06-04T00:00:00"/>
    <n v="174099"/>
    <n v="0.26"/>
    <n v="452.6574"/>
    <s v="United States"/>
    <s v="Austin"/>
    <s v=""/>
  </r>
  <r>
    <s v="E02375"/>
    <s v="Lincoln Huynh"/>
    <x v="0"/>
    <x v="2"/>
    <s v="Manufacturing"/>
    <s v="Male"/>
    <s v="Asian"/>
    <x v="19"/>
    <d v="2002-02-08T00:00:00"/>
    <n v="128703"/>
    <n v="0.13"/>
    <n v="167.31389999999999"/>
    <s v="United States"/>
    <s v="Austin"/>
    <s v=""/>
  </r>
  <r>
    <s v="E02276"/>
    <s v="Hazel Griffin"/>
    <x v="15"/>
    <x v="6"/>
    <s v="Corporate"/>
    <s v="Female"/>
    <s v="Caucasian"/>
    <x v="22"/>
    <d v="2015-11-09T00:00:00"/>
    <n v="65247"/>
    <n v="0"/>
    <n v="0"/>
    <s v="United States"/>
    <s v="Phoenix"/>
    <s v=""/>
  </r>
  <r>
    <s v="E02649"/>
    <s v="Charles Gonzalez"/>
    <x v="9"/>
    <x v="6"/>
    <s v="Research &amp; Development"/>
    <s v="Male"/>
    <s v="Latino"/>
    <x v="5"/>
    <d v="2018-09-28T00:00:00"/>
    <n v="64247"/>
    <n v="0"/>
    <n v="0"/>
    <s v="Brazil"/>
    <s v="Rio de Janerio"/>
    <s v=""/>
  </r>
  <r>
    <s v="E00503"/>
    <s v="Leah Patterson"/>
    <x v="6"/>
    <x v="5"/>
    <s v="Research &amp; Development"/>
    <s v="Female"/>
    <s v="Caucasian"/>
    <x v="27"/>
    <d v="2012-06-11T00:00:00"/>
    <n v="118253"/>
    <n v="0.08"/>
    <n v="94.602400000000003"/>
    <s v="United States"/>
    <s v="Austin"/>
    <s v=""/>
  </r>
  <r>
    <s v="E01706"/>
    <s v="Avery Sun"/>
    <x v="17"/>
    <x v="6"/>
    <s v="Manufacturing"/>
    <s v="Female"/>
    <s v="Asian"/>
    <x v="10"/>
    <d v="2004-03-11T00:00:00"/>
    <n v="109422"/>
    <n v="0"/>
    <n v="0"/>
    <s v="China"/>
    <s v="Chongqing"/>
    <s v=""/>
  </r>
  <r>
    <s v="E00676"/>
    <s v="Isaac Yoon"/>
    <x v="6"/>
    <x v="5"/>
    <s v="Corporate"/>
    <s v="Male"/>
    <s v="Asian"/>
    <x v="13"/>
    <d v="2019-02-06T00:00:00"/>
    <n v="126950"/>
    <n v="0.1"/>
    <n v="126.95"/>
    <s v="United States"/>
    <s v="Chicago"/>
    <s v=""/>
  </r>
  <r>
    <s v="E02005"/>
    <s v="Isabella Bui"/>
    <x v="12"/>
    <x v="0"/>
    <s v="Manufacturing"/>
    <s v="Female"/>
    <s v="Asian"/>
    <x v="9"/>
    <d v="2014-11-21T00:00:00"/>
    <n v="97500"/>
    <n v="0"/>
    <n v="0"/>
    <s v="United States"/>
    <s v="Miami"/>
    <s v=""/>
  </r>
  <r>
    <s v="E01895"/>
    <s v="Gabriel Zhou"/>
    <x v="10"/>
    <x v="0"/>
    <s v="Manufacturing"/>
    <s v="Male"/>
    <s v="Asian"/>
    <x v="6"/>
    <d v="2021-01-17T00:00:00"/>
    <n v="41844"/>
    <n v="0"/>
    <n v="0"/>
    <s v="China"/>
    <s v="Chongqing"/>
    <s v=""/>
  </r>
  <r>
    <s v="E01396"/>
    <s v="Jack Vu"/>
    <x v="11"/>
    <x v="4"/>
    <s v="Research &amp; Development"/>
    <s v="Male"/>
    <s v="Asian"/>
    <x v="12"/>
    <d v="2014-02-10T00:00:00"/>
    <n v="58875"/>
    <n v="0"/>
    <n v="0"/>
    <s v="China"/>
    <s v="Chengdu"/>
    <s v=""/>
  </r>
  <r>
    <s v="E00749"/>
    <s v="Valentina Moua"/>
    <x v="5"/>
    <x v="3"/>
    <s v="Manufacturing"/>
    <s v="Female"/>
    <s v="Asian"/>
    <x v="26"/>
    <d v="2015-11-10T00:00:00"/>
    <n v="64204"/>
    <n v="0"/>
    <n v="0"/>
    <s v="United States"/>
    <s v="Columbus"/>
    <d v="2021-04-20T00:00:00"/>
  </r>
  <r>
    <s v="E01941"/>
    <s v="Quinn Trinh"/>
    <x v="11"/>
    <x v="3"/>
    <s v="Corporate"/>
    <s v="Female"/>
    <s v="Asian"/>
    <x v="36"/>
    <d v="2010-05-09T00:00:00"/>
    <n v="67743"/>
    <n v="0"/>
    <n v="0"/>
    <s v="China"/>
    <s v="Beijing"/>
    <d v="2014-12-25T00:00:00"/>
  </r>
  <r>
    <s v="E01711"/>
    <s v="Benjamin Ford"/>
    <x v="11"/>
    <x v="2"/>
    <s v="Speciality Products"/>
    <s v="Male"/>
    <s v="Caucasian"/>
    <x v="30"/>
    <d v="2021-04-22T00:00:00"/>
    <n v="74215"/>
    <n v="0"/>
    <n v="0"/>
    <s v="United States"/>
    <s v="Phoenix"/>
    <s v=""/>
  </r>
  <r>
    <s v="E03149"/>
    <s v="Layla Collins"/>
    <x v="30"/>
    <x v="0"/>
    <s v="Speciality Products"/>
    <s v="Female"/>
    <s v="Caucasian"/>
    <x v="3"/>
    <d v="2021-03-11T00:00:00"/>
    <n v="74170"/>
    <n v="0"/>
    <n v="0"/>
    <s v="United States"/>
    <s v="Austin"/>
    <s v=""/>
  </r>
  <r>
    <s v="E04109"/>
    <s v="Leah Bryant"/>
    <x v="10"/>
    <x v="0"/>
    <s v="Manufacturing"/>
    <s v="Female"/>
    <s v="Caucasian"/>
    <x v="0"/>
    <d v="2004-04-30T00:00:00"/>
    <n v="40124"/>
    <n v="0"/>
    <n v="0"/>
    <s v="United States"/>
    <s v="Austin"/>
    <s v=""/>
  </r>
  <r>
    <s v="E03994"/>
    <s v="Henry Jung"/>
    <x v="16"/>
    <x v="6"/>
    <s v="Manufacturing"/>
    <s v="Male"/>
    <s v="Asian"/>
    <x v="4"/>
    <d v="2018-02-26T00:00:00"/>
    <n v="103183"/>
    <n v="0"/>
    <n v="0"/>
    <s v="United States"/>
    <s v="Austin"/>
    <d v="2021-07-09T00:00:00"/>
  </r>
  <r>
    <s v="E00639"/>
    <s v="Benjamin Mai"/>
    <x v="27"/>
    <x v="0"/>
    <s v="Corporate"/>
    <s v="Male"/>
    <s v="Asian"/>
    <x v="15"/>
    <d v="1998-06-15T00:00:00"/>
    <n v="95239"/>
    <n v="0"/>
    <n v="0"/>
    <s v="United States"/>
    <s v="Phoenix"/>
    <s v=""/>
  </r>
  <r>
    <s v="E00608"/>
    <s v="Anna Han"/>
    <x v="25"/>
    <x v="6"/>
    <s v="Manufacturing"/>
    <s v="Female"/>
    <s v="Asian"/>
    <x v="7"/>
    <d v="2019-11-09T00:00:00"/>
    <n v="75012"/>
    <n v="0"/>
    <n v="0"/>
    <s v="United States"/>
    <s v="Chicago"/>
    <s v=""/>
  </r>
  <r>
    <s v="E04189"/>
    <s v="Ariana Kim"/>
    <x v="22"/>
    <x v="0"/>
    <s v="Manufacturing"/>
    <s v="Female"/>
    <s v="Asian"/>
    <x v="27"/>
    <d v="2014-06-29T00:00:00"/>
    <n v="96366"/>
    <n v="0"/>
    <n v="0"/>
    <s v="China"/>
    <s v="Chengdu"/>
    <s v=""/>
  </r>
  <r>
    <s v="E02732"/>
    <s v="Alice Tran"/>
    <x v="7"/>
    <x v="1"/>
    <s v="Corporate"/>
    <s v="Female"/>
    <s v="Asian"/>
    <x v="39"/>
    <d v="2014-07-29T00:00:00"/>
    <n v="40897"/>
    <n v="0"/>
    <n v="0"/>
    <s v="United States"/>
    <s v="Seattle"/>
    <s v=""/>
  </r>
  <r>
    <s v="E00324"/>
    <s v="Hailey Song"/>
    <x v="6"/>
    <x v="2"/>
    <s v="Research &amp; Development"/>
    <s v="Female"/>
    <s v="Asian"/>
    <x v="26"/>
    <d v="2016-08-23T00:00:00"/>
    <n v="124928"/>
    <n v="0.06"/>
    <n v="74.956799999999987"/>
    <s v="China"/>
    <s v="Chongqing"/>
    <s v=""/>
  </r>
  <r>
    <s v="E04477"/>
    <s v="Connor Grant"/>
    <x v="4"/>
    <x v="4"/>
    <s v="Speciality Products"/>
    <s v="Male"/>
    <s v="Caucasian"/>
    <x v="5"/>
    <d v="2021-10-13T00:00:00"/>
    <n v="74077"/>
    <n v="0"/>
    <n v="0"/>
    <s v="United States"/>
    <s v="Seattle"/>
    <s v=""/>
  </r>
  <r>
    <s v="E01286"/>
    <s v="Liam Sanders"/>
    <x v="24"/>
    <x v="5"/>
    <s v="Corporate"/>
    <s v="Male"/>
    <s v="Caucasian"/>
    <x v="28"/>
    <d v="2007-02-20T00:00:00"/>
    <n v="75579"/>
    <n v="0"/>
    <n v="0"/>
    <s v="United States"/>
    <s v="Seattle"/>
    <s v=""/>
  </r>
  <r>
    <s v="E04564"/>
    <s v="Luke Sanchez"/>
    <x v="0"/>
    <x v="5"/>
    <s v="Manufacturing"/>
    <s v="Male"/>
    <s v="Latino"/>
    <x v="13"/>
    <d v="2015-12-27T00:00:00"/>
    <n v="129903"/>
    <n v="0.13"/>
    <n v="168.87389999999999"/>
    <s v="Brazil"/>
    <s v="Sao Paulo"/>
    <s v=""/>
  </r>
  <r>
    <s v="E02033"/>
    <s v="Grace Sun"/>
    <x v="8"/>
    <x v="2"/>
    <s v="Research &amp; Development"/>
    <s v="Female"/>
    <s v="Asian"/>
    <x v="6"/>
    <d v="2021-04-17T00:00:00"/>
    <n v="186870"/>
    <n v="0.2"/>
    <n v="373.74"/>
    <s v="China"/>
    <s v="Shanghai"/>
    <s v=""/>
  </r>
  <r>
    <s v="E00412"/>
    <s v="Ezra Banks"/>
    <x v="11"/>
    <x v="3"/>
    <s v="Research &amp; Development"/>
    <s v="Male"/>
    <s v="Caucasian"/>
    <x v="26"/>
    <d v="2010-04-23T00:00:00"/>
    <n v="57531"/>
    <n v="0"/>
    <n v="0"/>
    <s v="United States"/>
    <s v="Chicago"/>
    <s v=""/>
  </r>
  <r>
    <s v="E01844"/>
    <s v="Jayden Kang"/>
    <x v="7"/>
    <x v="2"/>
    <s v="Research &amp; Development"/>
    <s v="Male"/>
    <s v="Asian"/>
    <x v="28"/>
    <d v="2011-04-24T00:00:00"/>
    <n v="55894"/>
    <n v="0"/>
    <n v="0"/>
    <s v="United States"/>
    <s v="Seattle"/>
    <s v=""/>
  </r>
  <r>
    <s v="E00667"/>
    <s v="Skylar Shah"/>
    <x v="15"/>
    <x v="6"/>
    <s v="Manufacturing"/>
    <s v="Female"/>
    <s v="Asian"/>
    <x v="36"/>
    <d v="2012-04-27T00:00:00"/>
    <n v="72903"/>
    <n v="0"/>
    <n v="0"/>
    <s v="United States"/>
    <s v="Phoenix"/>
    <s v=""/>
  </r>
  <r>
    <s v="E02639"/>
    <s v="Sebastian Le"/>
    <x v="7"/>
    <x v="2"/>
    <s v="Corporate"/>
    <s v="Male"/>
    <s v="Asian"/>
    <x v="26"/>
    <d v="2015-11-09T00:00:00"/>
    <n v="45369"/>
    <n v="0"/>
    <n v="0"/>
    <s v="China"/>
    <s v="Beijing"/>
    <s v=""/>
  </r>
  <r>
    <s v="E02428"/>
    <s v="Connor Luu"/>
    <x v="3"/>
    <x v="0"/>
    <s v="Speciality Products"/>
    <s v="Male"/>
    <s v="Asian"/>
    <x v="24"/>
    <d v="2016-05-03T00:00:00"/>
    <n v="73899"/>
    <n v="0.05"/>
    <n v="36.9495"/>
    <s v="China"/>
    <s v="Chengdu"/>
    <s v=""/>
  </r>
  <r>
    <s v="E02235"/>
    <s v="Riley Ramirez"/>
    <x v="24"/>
    <x v="5"/>
    <s v="Research &amp; Development"/>
    <s v="Female"/>
    <s v="Latino"/>
    <x v="25"/>
    <d v="1999-09-13T00:00:00"/>
    <n v="92994"/>
    <n v="0"/>
    <n v="0"/>
    <s v="United States"/>
    <s v="Chicago"/>
    <s v=""/>
  </r>
  <r>
    <s v="E02613"/>
    <s v="John Jung"/>
    <x v="4"/>
    <x v="3"/>
    <s v="Speciality Products"/>
    <s v="Male"/>
    <s v="Asian"/>
    <x v="19"/>
    <d v="2018-03-12T00:00:00"/>
    <n v="73200"/>
    <n v="0"/>
    <n v="0"/>
    <s v="China"/>
    <s v="Shanghai"/>
    <s v=""/>
  </r>
  <r>
    <s v="E03583"/>
    <s v="Kayden Jordan"/>
    <x v="21"/>
    <x v="0"/>
    <s v="Research &amp; Development"/>
    <s v="Male"/>
    <s v="Caucasian"/>
    <x v="32"/>
    <d v="2010-09-14T00:00:00"/>
    <n v="99335"/>
    <n v="0"/>
    <n v="0"/>
    <s v="United States"/>
    <s v="Phoenix"/>
    <s v=""/>
  </r>
  <r>
    <s v="E01188"/>
    <s v="Alexander James"/>
    <x v="0"/>
    <x v="5"/>
    <s v="Manufacturing"/>
    <s v="Male"/>
    <s v="Caucasian"/>
    <x v="36"/>
    <d v="2013-04-18T00:00:00"/>
    <n v="131179"/>
    <n v="0.15"/>
    <n v="196.76849999999999"/>
    <s v="United States"/>
    <s v="Columbus"/>
    <s v=""/>
  </r>
  <r>
    <s v="E03090"/>
    <s v="Penelope Choi"/>
    <x v="1"/>
    <x v="0"/>
    <s v="Speciality Products"/>
    <s v="Female"/>
    <s v="Asian"/>
    <x v="38"/>
    <d v="2010-09-10T00:00:00"/>
    <n v="72826"/>
    <n v="0"/>
    <n v="0"/>
    <s v="China"/>
    <s v="Beijing"/>
    <s v=""/>
  </r>
  <r>
    <s v="E03289"/>
    <s v="Christopher Lam"/>
    <x v="2"/>
    <x v="4"/>
    <s v="Manufacturing"/>
    <s v="Male"/>
    <s v="Asian"/>
    <x v="16"/>
    <d v="2013-03-29T00:00:00"/>
    <n v="252325"/>
    <n v="0.4"/>
    <n v="1009.3"/>
    <s v="United States"/>
    <s v="Columbus"/>
    <s v=""/>
  </r>
  <r>
    <s v="E01947"/>
    <s v="Sophie Owens"/>
    <x v="11"/>
    <x v="2"/>
    <s v="Research &amp; Development"/>
    <s v="Female"/>
    <s v="Caucasian"/>
    <x v="31"/>
    <d v="2015-03-05T00:00:00"/>
    <n v="52697"/>
    <n v="0"/>
    <n v="0"/>
    <s v="United States"/>
    <s v="Seattle"/>
    <s v=""/>
  </r>
  <r>
    <s v="E04224"/>
    <s v="Lucas Ramos"/>
    <x v="24"/>
    <x v="5"/>
    <s v="Speciality Products"/>
    <s v="Male"/>
    <s v="Latino"/>
    <x v="17"/>
    <d v="1998-01-21T00:00:00"/>
    <n v="72303"/>
    <n v="0"/>
    <n v="0"/>
    <s v="United States"/>
    <s v="Phoenix"/>
    <s v=""/>
  </r>
  <r>
    <s v="E04249"/>
    <s v="Hadley Dang"/>
    <x v="2"/>
    <x v="4"/>
    <s v="Corporate"/>
    <s v="Female"/>
    <s v="Asian"/>
    <x v="8"/>
    <d v="2021-12-26T00:00:00"/>
    <n v="243568"/>
    <n v="0.33"/>
    <n v="803.77440000000001"/>
    <s v="United States"/>
    <s v="Austin"/>
    <s v=""/>
  </r>
  <r>
    <s v="E01090"/>
    <s v="Ethan Mehta"/>
    <x v="8"/>
    <x v="3"/>
    <s v="Research &amp; Development"/>
    <s v="Male"/>
    <s v="Asian"/>
    <x v="38"/>
    <d v="2001-07-20T00:00:00"/>
    <n v="199176"/>
    <n v="0.24"/>
    <n v="478.0224"/>
    <s v="United States"/>
    <s v="Phoenix"/>
    <s v=""/>
  </r>
  <r>
    <s v="E00527"/>
    <s v="Mateo Chu"/>
    <x v="15"/>
    <x v="6"/>
    <s v="Speciality Products"/>
    <s v="Male"/>
    <s v="Asian"/>
    <x v="5"/>
    <d v="2020-04-16T00:00:00"/>
    <n v="71864"/>
    <n v="0"/>
    <n v="0"/>
    <s v="China"/>
    <s v="Chengdu"/>
    <s v=""/>
  </r>
  <r>
    <s v="E01413"/>
    <s v="Caroline Nelson"/>
    <x v="26"/>
    <x v="3"/>
    <s v="Speciality Products"/>
    <s v="Female"/>
    <s v="Black"/>
    <x v="34"/>
    <d v="1997-07-30T00:00:00"/>
    <n v="71677"/>
    <n v="0"/>
    <n v="0"/>
    <s v="United States"/>
    <s v="Columbus"/>
    <s v=""/>
  </r>
  <r>
    <s v="E04920"/>
    <s v="Nevaeh Hsu"/>
    <x v="0"/>
    <x v="5"/>
    <s v="Manufacturing"/>
    <s v="Female"/>
    <s v="Asian"/>
    <x v="22"/>
    <d v="2017-04-14T00:00:00"/>
    <n v="154956"/>
    <n v="0.13"/>
    <n v="201.44280000000003"/>
    <s v="United States"/>
    <s v="Phoenix"/>
    <s v=""/>
  </r>
  <r>
    <s v="E03866"/>
    <s v="Jordan Zhu"/>
    <x v="0"/>
    <x v="1"/>
    <s v="Manufacturing"/>
    <s v="Male"/>
    <s v="Asian"/>
    <x v="22"/>
    <d v="2017-01-29T00:00:00"/>
    <n v="143970"/>
    <n v="0.12"/>
    <n v="172.76399999999998"/>
    <s v="United States"/>
    <s v="Seattle"/>
    <d v="2017-12-09T00:00:00"/>
  </r>
  <r>
    <s v="E03521"/>
    <s v="Jackson Navarro"/>
    <x v="8"/>
    <x v="3"/>
    <s v="Corporate"/>
    <s v="Male"/>
    <s v="Latino"/>
    <x v="25"/>
    <d v="2020-09-25T00:00:00"/>
    <n v="163143"/>
    <n v="0.28000000000000003"/>
    <n v="456.80040000000002"/>
    <s v="Brazil"/>
    <s v="Sao Paulo"/>
    <s v=""/>
  </r>
  <r>
    <s v="E00417"/>
    <s v="Athena Carrillo"/>
    <x v="11"/>
    <x v="2"/>
    <s v="Speciality Products"/>
    <s v="Female"/>
    <s v="Latino"/>
    <x v="39"/>
    <d v="2006-04-06T00:00:00"/>
    <n v="71531"/>
    <n v="0"/>
    <n v="0"/>
    <s v="United States"/>
    <s v="Columbus"/>
    <s v=""/>
  </r>
  <r>
    <s v="E04079"/>
    <s v="Christopher Butler"/>
    <x v="22"/>
    <x v="0"/>
    <s v="Manufacturing"/>
    <s v="Male"/>
    <s v="Caucasian"/>
    <x v="13"/>
    <d v="2017-10-05T00:00:00"/>
    <n v="67468"/>
    <n v="0"/>
    <n v="0"/>
    <s v="United States"/>
    <s v="Miami"/>
    <s v=""/>
  </r>
  <r>
    <s v="E01508"/>
    <s v="Penelope Rodriguez"/>
    <x v="19"/>
    <x v="6"/>
    <s v="Manufacturing"/>
    <s v="Female"/>
    <s v="Latino"/>
    <x v="38"/>
    <d v="2016-03-12T00:00:00"/>
    <n v="100810"/>
    <n v="0.12"/>
    <n v="120.97199999999999"/>
    <s v="Brazil"/>
    <s v="Rio de Janerio"/>
    <s v=""/>
  </r>
  <r>
    <s v="E02259"/>
    <s v="Emily Lau"/>
    <x v="4"/>
    <x v="2"/>
    <s v="Manufacturing"/>
    <s v="Female"/>
    <s v="Asian"/>
    <x v="24"/>
    <d v="2019-03-18T00:00:00"/>
    <n v="74779"/>
    <n v="0"/>
    <n v="0"/>
    <s v="United States"/>
    <s v="Phoenix"/>
    <s v=""/>
  </r>
  <r>
    <s v="E04972"/>
    <s v="Sophie Oh"/>
    <x v="23"/>
    <x v="0"/>
    <s v="Corporate"/>
    <s v="Female"/>
    <s v="Asian"/>
    <x v="7"/>
    <d v="2017-11-09T00:00:00"/>
    <n v="63985"/>
    <n v="0"/>
    <n v="0"/>
    <s v="United States"/>
    <s v="Miami"/>
    <s v=""/>
  </r>
  <r>
    <s v="E01834"/>
    <s v="Chloe Allen"/>
    <x v="29"/>
    <x v="0"/>
    <s v="Manufacturing"/>
    <s v="Female"/>
    <s v="Caucasian"/>
    <x v="16"/>
    <d v="2004-07-08T00:00:00"/>
    <n v="77903"/>
    <n v="0"/>
    <n v="0"/>
    <s v="United States"/>
    <s v="Seattle"/>
    <s v=""/>
  </r>
  <r>
    <s v="E03124"/>
    <s v="Caleb Nelson"/>
    <x v="8"/>
    <x v="1"/>
    <s v="Corporate"/>
    <s v="Male"/>
    <s v="Caucasian"/>
    <x v="27"/>
    <d v="2017-06-12T00:00:00"/>
    <n v="164396"/>
    <n v="0.28999999999999998"/>
    <n v="476.74839999999995"/>
    <s v="United States"/>
    <s v="Columbus"/>
    <s v=""/>
  </r>
  <r>
    <s v="E01898"/>
    <s v="Oliver Moua"/>
    <x v="30"/>
    <x v="0"/>
    <s v="Corporate"/>
    <s v="Male"/>
    <s v="Asian"/>
    <x v="7"/>
    <d v="2021-06-28T00:00:00"/>
    <n v="71234"/>
    <n v="0"/>
    <n v="0"/>
    <s v="United States"/>
    <s v="Seattle"/>
    <s v=""/>
  </r>
  <r>
    <s v="E00342"/>
    <s v="Wesley Doan"/>
    <x v="6"/>
    <x v="2"/>
    <s v="Corporate"/>
    <s v="Male"/>
    <s v="Asian"/>
    <x v="19"/>
    <d v="2004-04-19T00:00:00"/>
    <n v="122487"/>
    <n v="0.08"/>
    <n v="97.98960000000001"/>
    <s v="China"/>
    <s v="Shanghai"/>
    <s v=""/>
  </r>
  <r>
    <s v="E01631"/>
    <s v="Leilani Yee"/>
    <x v="4"/>
    <x v="1"/>
    <s v="Speciality Products"/>
    <s v="Female"/>
    <s v="Asian"/>
    <x v="8"/>
    <d v="2017-07-12T00:00:00"/>
    <n v="70996"/>
    <n v="0"/>
    <n v="0"/>
    <s v="China"/>
    <s v="Chengdu"/>
    <s v=""/>
  </r>
  <r>
    <s v="E00862"/>
    <s v="Levi Moreno"/>
    <x v="28"/>
    <x v="0"/>
    <s v="Research &amp; Development"/>
    <s v="Male"/>
    <s v="Latino"/>
    <x v="16"/>
    <d v="2020-06-27T00:00:00"/>
    <n v="40316"/>
    <n v="0"/>
    <n v="0"/>
    <s v="Brazil"/>
    <s v="Manaus"/>
    <s v=""/>
  </r>
  <r>
    <s v="E02576"/>
    <s v="Gianna Ha"/>
    <x v="6"/>
    <x v="0"/>
    <s v="Research &amp; Development"/>
    <s v="Female"/>
    <s v="Asian"/>
    <x v="0"/>
    <d v="2005-02-08T00:00:00"/>
    <n v="115145"/>
    <n v="0.05"/>
    <n v="57.572499999999998"/>
    <s v="China"/>
    <s v="Chongqing"/>
    <s v=""/>
  </r>
  <r>
    <s v="E00035"/>
    <s v="Lillian Gonzales"/>
    <x v="21"/>
    <x v="0"/>
    <s v="Manufacturing"/>
    <s v="Female"/>
    <s v="Latino"/>
    <x v="12"/>
    <d v="2009-03-13T00:00:00"/>
    <n v="62335"/>
    <n v="0"/>
    <n v="0"/>
    <s v="Brazil"/>
    <s v="Manaus"/>
    <s v=""/>
  </r>
  <r>
    <s v="E01832"/>
    <s v="Ezra Singh"/>
    <x v="7"/>
    <x v="2"/>
    <s v="Manufacturing"/>
    <s v="Male"/>
    <s v="Asian"/>
    <x v="17"/>
    <d v="2006-05-10T00:00:00"/>
    <n v="41561"/>
    <n v="0"/>
    <n v="0"/>
    <s v="United States"/>
    <s v="Austin"/>
    <s v=""/>
  </r>
  <r>
    <s v="E00170"/>
    <s v="Hannah Nelson"/>
    <x v="4"/>
    <x v="1"/>
    <s v="Speciality Products"/>
    <s v="Female"/>
    <s v="Caucasian"/>
    <x v="24"/>
    <d v="2019-09-07T00:00:00"/>
    <n v="70992"/>
    <n v="0"/>
    <n v="0"/>
    <s v="United States"/>
    <s v="Austin"/>
    <s v=""/>
  </r>
  <r>
    <s v="E00465"/>
    <s v="Brooklyn Cho"/>
    <x v="1"/>
    <x v="0"/>
    <s v="Manufacturing"/>
    <s v="Female"/>
    <s v="Asian"/>
    <x v="10"/>
    <d v="2002-07-08T00:00:00"/>
    <n v="92655"/>
    <n v="0"/>
    <n v="0"/>
    <s v="China"/>
    <s v="Chengdu"/>
    <s v=""/>
  </r>
  <r>
    <s v="E02391"/>
    <s v="Piper Ramos"/>
    <x v="0"/>
    <x v="3"/>
    <s v="Manufacturing"/>
    <s v="Female"/>
    <s v="Latino"/>
    <x v="38"/>
    <d v="1996-04-02T00:00:00"/>
    <n v="157057"/>
    <n v="0.12"/>
    <n v="188.4684"/>
    <s v="United States"/>
    <s v="Miami"/>
    <s v=""/>
  </r>
  <r>
    <s v="E00386"/>
    <s v="Parker James"/>
    <x v="9"/>
    <x v="6"/>
    <s v="Speciality Products"/>
    <s v="Male"/>
    <s v="Black"/>
    <x v="10"/>
    <d v="2005-02-05T00:00:00"/>
    <n v="70505"/>
    <n v="0"/>
    <n v="0"/>
    <s v="United States"/>
    <s v="Austin"/>
    <s v=""/>
  </r>
  <r>
    <s v="E00371"/>
    <s v="Melody Grant"/>
    <x v="9"/>
    <x v="6"/>
    <s v="Corporate"/>
    <s v="Female"/>
    <s v="Caucasian"/>
    <x v="13"/>
    <d v="2005-10-07T00:00:00"/>
    <n v="79352"/>
    <n v="0"/>
    <n v="0"/>
    <s v="United States"/>
    <s v="Seattle"/>
    <s v=""/>
  </r>
  <r>
    <s v="E02072"/>
    <s v="Charles Robinson"/>
    <x v="14"/>
    <x v="5"/>
    <s v="Speciality Products"/>
    <s v="Male"/>
    <s v="Caucasian"/>
    <x v="3"/>
    <d v="2021-03-12T00:00:00"/>
    <n v="70369"/>
    <n v="0"/>
    <n v="0"/>
    <s v="United States"/>
    <s v="Seattle"/>
    <s v=""/>
  </r>
  <r>
    <s v="E04369"/>
    <s v="Santiago f Gray"/>
    <x v="9"/>
    <x v="6"/>
    <s v="Corporate"/>
    <s v="Male"/>
    <s v="Caucasian"/>
    <x v="5"/>
    <d v="2018-09-11T00:00:00"/>
    <n v="80745"/>
    <n v="0"/>
    <n v="0"/>
    <s v="United States"/>
    <s v="Chicago"/>
    <s v=""/>
  </r>
  <r>
    <s v="E00592"/>
    <s v="Josephine Richardson"/>
    <x v="27"/>
    <x v="0"/>
    <s v="Manufacturing"/>
    <s v="Female"/>
    <s v="Caucasian"/>
    <x v="4"/>
    <d v="1996-02-18T00:00:00"/>
    <n v="75354"/>
    <n v="0"/>
    <n v="0"/>
    <s v="United States"/>
    <s v="Austin"/>
    <d v="1996-12-14T00:00:00"/>
  </r>
  <r>
    <s v="E03532"/>
    <s v="Jaxson Santiago"/>
    <x v="19"/>
    <x v="6"/>
    <s v="Research &amp; Development"/>
    <s v="Male"/>
    <s v="Latino"/>
    <x v="17"/>
    <d v="2018-09-20T00:00:00"/>
    <n v="78938"/>
    <n v="0.14000000000000001"/>
    <n v="110.51320000000001"/>
    <s v="United States"/>
    <s v="Phoenix"/>
    <s v=""/>
  </r>
  <r>
    <s v="E00863"/>
    <s v="Lincoln Ramos"/>
    <x v="17"/>
    <x v="6"/>
    <s v="Corporate"/>
    <s v="Male"/>
    <s v="Latino"/>
    <x v="1"/>
    <d v="2008-09-10T00:00:00"/>
    <n v="96313"/>
    <n v="0"/>
    <n v="0"/>
    <s v="United States"/>
    <s v="Austin"/>
    <s v=""/>
  </r>
  <r>
    <s v="E01820"/>
    <s v="Nathan Miller"/>
    <x v="9"/>
    <x v="6"/>
    <s v="Speciality Products"/>
    <s v="Male"/>
    <s v="Black"/>
    <x v="5"/>
    <d v="2019-05-28T00:00:00"/>
    <n v="70110"/>
    <n v="0"/>
    <n v="0"/>
    <s v="United States"/>
    <s v="Miami"/>
    <d v="2021-01-07T00:00:00"/>
  </r>
  <r>
    <s v="E01883"/>
    <s v="Olivia Gray"/>
    <x v="6"/>
    <x v="1"/>
    <s v="Research &amp; Development"/>
    <s v="Female"/>
    <s v="Black"/>
    <x v="36"/>
    <d v="2015-09-19T00:00:00"/>
    <n v="103423"/>
    <n v="0.06"/>
    <n v="62.053800000000003"/>
    <s v="United States"/>
    <s v="Columbus"/>
    <s v=""/>
  </r>
  <r>
    <s v="E01242"/>
    <s v="Emery Doan"/>
    <x v="13"/>
    <x v="6"/>
    <s v="Corporate"/>
    <s v="Female"/>
    <s v="Asian"/>
    <x v="6"/>
    <d v="2021-06-23T00:00:00"/>
    <n v="86464"/>
    <n v="0"/>
    <n v="0"/>
    <s v="China"/>
    <s v="Shanghai"/>
    <s v=""/>
  </r>
  <r>
    <s v="E02535"/>
    <s v="Caroline Perez"/>
    <x v="13"/>
    <x v="6"/>
    <s v="Corporate"/>
    <s v="Female"/>
    <s v="Latino"/>
    <x v="7"/>
    <d v="2018-01-14T00:00:00"/>
    <n v="80516"/>
    <n v="0"/>
    <n v="0"/>
    <s v="Brazil"/>
    <s v="Sao Paulo"/>
    <s v=""/>
  </r>
  <r>
    <s v="E04811"/>
    <s v="Athena Vasquez"/>
    <x v="15"/>
    <x v="6"/>
    <s v="Speciality Products"/>
    <s v="Female"/>
    <s v="Latino"/>
    <x v="1"/>
    <d v="2014-09-16T00:00:00"/>
    <n v="69578"/>
    <n v="0"/>
    <n v="0"/>
    <s v="Brazil"/>
    <s v="Rio de Janerio"/>
    <s v=""/>
  </r>
  <r>
    <s v="E03332"/>
    <s v="Ruby Sun"/>
    <x v="21"/>
    <x v="0"/>
    <s v="Manufacturing"/>
    <s v="Female"/>
    <s v="Asian"/>
    <x v="37"/>
    <d v="2021-09-06T00:00:00"/>
    <n v="83418"/>
    <n v="0"/>
    <n v="0"/>
    <s v="China"/>
    <s v="Shanghai"/>
    <s v=""/>
  </r>
  <r>
    <s v="E04877"/>
    <s v="Samuel Vega"/>
    <x v="11"/>
    <x v="1"/>
    <s v="Speciality Products"/>
    <s v="Male"/>
    <s v="Latino"/>
    <x v="26"/>
    <d v="2013-03-30T00:00:00"/>
    <n v="69570"/>
    <n v="0"/>
    <n v="0"/>
    <s v="United States"/>
    <s v="Miami"/>
    <s v=""/>
  </r>
  <r>
    <s v="E00870"/>
    <s v="Evelyn Liang"/>
    <x v="31"/>
    <x v="0"/>
    <s v="Speciality Products"/>
    <s v="Female"/>
    <s v="Asian"/>
    <x v="18"/>
    <d v="2013-06-26T00:00:00"/>
    <n v="69096"/>
    <n v="0"/>
    <n v="0"/>
    <s v="United States"/>
    <s v="Seattle"/>
    <s v=""/>
  </r>
  <r>
    <s v="E03055"/>
    <s v="Austin Rojas"/>
    <x v="2"/>
    <x v="2"/>
    <s v="Corporate"/>
    <s v="Male"/>
    <s v="Latino"/>
    <x v="7"/>
    <d v="2018-12-05T00:00:00"/>
    <n v="199504"/>
    <n v="0.3"/>
    <n v="598.51199999999994"/>
    <s v="United States"/>
    <s v="Austin"/>
    <s v=""/>
  </r>
  <r>
    <s v="E01943"/>
    <s v="Vivian Espinoza"/>
    <x v="0"/>
    <x v="3"/>
    <s v="Corporate"/>
    <s v="Female"/>
    <s v="Latino"/>
    <x v="25"/>
    <d v="2006-10-05T00:00:00"/>
    <n v="147966"/>
    <n v="0.11"/>
    <n v="162.76259999999999"/>
    <s v="Brazil"/>
    <s v="Rio de Janerio"/>
    <d v="2019-05-23T00:00:00"/>
  </r>
  <r>
    <s v="E00555"/>
    <s v="Sofia Trinh"/>
    <x v="22"/>
    <x v="0"/>
    <s v="Speciality Products"/>
    <s v="Female"/>
    <s v="Asian"/>
    <x v="10"/>
    <d v="2006-12-18T00:00:00"/>
    <n v="68337"/>
    <n v="0"/>
    <n v="0"/>
    <s v="China"/>
    <s v="Chongqing"/>
    <s v=""/>
  </r>
  <r>
    <s v="E03255"/>
    <s v="Jose Brown"/>
    <x v="27"/>
    <x v="0"/>
    <s v="Speciality Products"/>
    <s v="Male"/>
    <s v="Caucasian"/>
    <x v="12"/>
    <d v="2016-04-07T00:00:00"/>
    <n v="67976"/>
    <n v="0"/>
    <n v="0"/>
    <s v="United States"/>
    <s v="Seattle"/>
    <s v=""/>
  </r>
  <r>
    <s v="E04637"/>
    <s v="Samuel Song"/>
    <x v="8"/>
    <x v="3"/>
    <s v="Corporate"/>
    <s v="Male"/>
    <s v="Asian"/>
    <x v="30"/>
    <d v="2015-06-29T00:00:00"/>
    <n v="191026"/>
    <n v="0.16"/>
    <n v="305.64159999999998"/>
    <s v="United States"/>
    <s v="Columbus"/>
    <s v=""/>
  </r>
  <r>
    <s v="E03240"/>
    <s v="Aiden Silva"/>
    <x v="2"/>
    <x v="0"/>
    <s v="Research &amp; Development"/>
    <s v="Male"/>
    <s v="Latino"/>
    <x v="36"/>
    <d v="2010-11-29T00:00:00"/>
    <n v="186725"/>
    <n v="0.32"/>
    <n v="597.52"/>
    <s v="Brazil"/>
    <s v="Manaus"/>
    <s v=""/>
  </r>
  <r>
    <s v="E00340"/>
    <s v="Eliana Allen"/>
    <x v="18"/>
    <x v="5"/>
    <s v="Research &amp; Development"/>
    <s v="Female"/>
    <s v="Caucasian"/>
    <x v="17"/>
    <d v="2009-08-20T00:00:00"/>
    <n v="52800"/>
    <n v="0"/>
    <n v="0"/>
    <s v="United States"/>
    <s v="Phoenix"/>
    <s v=""/>
  </r>
  <r>
    <s v="E02094"/>
    <s v="Matthew Gupta"/>
    <x v="23"/>
    <x v="0"/>
    <s v="Speciality Products"/>
    <s v="Male"/>
    <s v="Asian"/>
    <x v="10"/>
    <d v="2005-09-18T00:00:00"/>
    <n v="67686"/>
    <n v="0"/>
    <n v="0"/>
    <s v="China"/>
    <s v="Beijing"/>
    <s v=""/>
  </r>
  <r>
    <s v="E04636"/>
    <s v="Hailey Yee"/>
    <x v="5"/>
    <x v="3"/>
    <s v="Research &amp; Development"/>
    <s v="Female"/>
    <s v="Asian"/>
    <x v="15"/>
    <d v="2021-03-16T00:00:00"/>
    <n v="56239"/>
    <n v="0"/>
    <n v="0"/>
    <s v="China"/>
    <s v="Chongqing"/>
    <s v=""/>
  </r>
  <r>
    <s v="E00568"/>
    <s v="Ian Vargas"/>
    <x v="7"/>
    <x v="3"/>
    <s v="Manufacturing"/>
    <s v="Male"/>
    <s v="Latino"/>
    <x v="3"/>
    <d v="2021-03-02T00:00:00"/>
    <n v="44732"/>
    <n v="0"/>
    <n v="0"/>
    <s v="Brazil"/>
    <s v="Rio de Janerio"/>
    <s v=""/>
  </r>
  <r>
    <s v="E02938"/>
    <s v="John Trinh"/>
    <x v="8"/>
    <x v="1"/>
    <s v="Corporate"/>
    <s v="Male"/>
    <s v="Asian"/>
    <x v="38"/>
    <d v="2014-06-26T00:00:00"/>
    <n v="153961"/>
    <n v="0.25"/>
    <n v="384.90249999999997"/>
    <s v="China"/>
    <s v="Shanghai"/>
    <s v=""/>
  </r>
  <r>
    <s v="E01281"/>
    <s v="Isaac Mitchell"/>
    <x v="22"/>
    <x v="0"/>
    <s v="Speciality Products"/>
    <s v="Male"/>
    <s v="Black"/>
    <x v="28"/>
    <d v="2005-06-10T00:00:00"/>
    <n v="67374"/>
    <n v="0"/>
    <n v="0"/>
    <s v="United States"/>
    <s v="Austin"/>
    <s v=""/>
  </r>
  <r>
    <s v="E01111"/>
    <s v="Santiago f Moua"/>
    <x v="0"/>
    <x v="5"/>
    <s v="Corporate"/>
    <s v="Male"/>
    <s v="Asian"/>
    <x v="10"/>
    <d v="2010-05-07T00:00:00"/>
    <n v="145093"/>
    <n v="0.12"/>
    <n v="174.11160000000001"/>
    <s v="United States"/>
    <s v="Chicago"/>
    <s v=""/>
  </r>
  <r>
    <s v="E03637"/>
    <s v="Landon Thao"/>
    <x v="14"/>
    <x v="5"/>
    <s v="Speciality Products"/>
    <s v="Male"/>
    <s v="Asian"/>
    <x v="6"/>
    <d v="2021-01-21T00:00:00"/>
    <n v="67299"/>
    <n v="0"/>
    <n v="0"/>
    <s v="United States"/>
    <s v="Phoenix"/>
    <s v=""/>
  </r>
  <r>
    <s v="E00952"/>
    <s v="Jaxon Powell"/>
    <x v="15"/>
    <x v="6"/>
    <s v="Research &amp; Development"/>
    <s v="Male"/>
    <s v="Caucasian"/>
    <x v="1"/>
    <d v="1996-03-29T00:00:00"/>
    <n v="62605"/>
    <n v="0"/>
    <n v="0"/>
    <s v="United States"/>
    <s v="Austin"/>
    <s v=""/>
  </r>
  <r>
    <s v="E02696"/>
    <s v="Ryan Lu"/>
    <x v="25"/>
    <x v="6"/>
    <s v="Speciality Products"/>
    <s v="Male"/>
    <s v="Asian"/>
    <x v="6"/>
    <d v="2021-07-08T00:00:00"/>
    <n v="67275"/>
    <n v="0"/>
    <n v="0"/>
    <s v="United States"/>
    <s v="Columbus"/>
    <s v=""/>
  </r>
  <r>
    <s v="E03064"/>
    <s v="Lincoln Fong"/>
    <x v="11"/>
    <x v="3"/>
    <s v="Speciality Products"/>
    <s v="Male"/>
    <s v="Asian"/>
    <x v="30"/>
    <d v="2020-02-17T00:00:00"/>
    <n v="67171"/>
    <n v="0"/>
    <n v="0"/>
    <s v="China"/>
    <s v="Chongqing"/>
    <d v="2021-05-01T00:00:00"/>
  </r>
  <r>
    <s v="E04994"/>
    <s v="Bella Holmes"/>
    <x v="8"/>
    <x v="4"/>
    <s v="Research &amp; Development"/>
    <s v="Female"/>
    <s v="Caucasian"/>
    <x v="24"/>
    <d v="2017-06-26T00:00:00"/>
    <n v="161269"/>
    <n v="0.27"/>
    <n v="435.42630000000003"/>
    <s v="United States"/>
    <s v="Miami"/>
    <s v=""/>
  </r>
  <r>
    <s v="E00447"/>
    <s v="Hailey Sanchez"/>
    <x v="2"/>
    <x v="1"/>
    <s v="Corporate"/>
    <s v="Female"/>
    <s v="Latino"/>
    <x v="22"/>
    <d v="2014-02-05T00:00:00"/>
    <n v="203445"/>
    <n v="0.34"/>
    <n v="691.71300000000008"/>
    <s v="Brazil"/>
    <s v="Manaus"/>
    <s v=""/>
  </r>
  <r>
    <s v="E00089"/>
    <s v="Sofia Yoon"/>
    <x v="0"/>
    <x v="5"/>
    <s v="Research &amp; Development"/>
    <s v="Female"/>
    <s v="Asian"/>
    <x v="26"/>
    <d v="2011-01-17T00:00:00"/>
    <n v="131353"/>
    <n v="0.11"/>
    <n v="144.48830000000001"/>
    <s v="China"/>
    <s v="Shanghai"/>
    <s v=""/>
  </r>
  <r>
    <s v="E02035"/>
    <s v="Eli Rahman"/>
    <x v="31"/>
    <x v="0"/>
    <s v="Manufacturing"/>
    <s v="Male"/>
    <s v="Asian"/>
    <x v="10"/>
    <d v="2010-03-16T00:00:00"/>
    <n v="88182"/>
    <n v="0"/>
    <n v="0"/>
    <s v="China"/>
    <s v="Chengdu"/>
    <s v=""/>
  </r>
  <r>
    <s v="E04128"/>
    <s v="Jacob Doan"/>
    <x v="11"/>
    <x v="3"/>
    <s v="Speciality Products"/>
    <s v="Male"/>
    <s v="Asian"/>
    <x v="0"/>
    <d v="2021-08-02T00:00:00"/>
    <n v="67130"/>
    <n v="0"/>
    <n v="0"/>
    <s v="United States"/>
    <s v="Miami"/>
    <s v=""/>
  </r>
  <r>
    <s v="E03611"/>
    <s v="Alice Mehta"/>
    <x v="11"/>
    <x v="3"/>
    <s v="Research &amp; Development"/>
    <s v="Female"/>
    <s v="Asian"/>
    <x v="10"/>
    <d v="2019-04-02T00:00:00"/>
    <n v="52621"/>
    <n v="0"/>
    <n v="0"/>
    <s v="China"/>
    <s v="Beijing"/>
    <s v=""/>
  </r>
  <r>
    <s v="E04464"/>
    <s v="Cooper Yoon"/>
    <x v="19"/>
    <x v="6"/>
    <s v="Research &amp; Development"/>
    <s v="Male"/>
    <s v="Asian"/>
    <x v="34"/>
    <d v="2018-02-15T00:00:00"/>
    <n v="106079"/>
    <n v="0.14000000000000001"/>
    <n v="148.51060000000001"/>
    <s v="United States"/>
    <s v="Austin"/>
    <d v="2021-04-09T00:00:00"/>
  </r>
  <r>
    <s v="E02135"/>
    <s v="John Delgado"/>
    <x v="21"/>
    <x v="0"/>
    <s v="Corporate"/>
    <s v="Male"/>
    <s v="Latino"/>
    <x v="31"/>
    <d v="2017-02-11T00:00:00"/>
    <n v="92058"/>
    <n v="0"/>
    <n v="0"/>
    <s v="United States"/>
    <s v="Austin"/>
    <s v=""/>
  </r>
  <r>
    <s v="E01684"/>
    <s v="Jaxson Liang"/>
    <x v="15"/>
    <x v="6"/>
    <s v="Manufacturing"/>
    <s v="Male"/>
    <s v="Asian"/>
    <x v="16"/>
    <d v="2019-03-03T00:00:00"/>
    <n v="67114"/>
    <n v="0"/>
    <n v="0"/>
    <s v="United States"/>
    <s v="Phoenix"/>
    <s v=""/>
  </r>
  <r>
    <s v="E02968"/>
    <s v="Caroline Santos"/>
    <x v="11"/>
    <x v="2"/>
    <s v="Research &amp; Development"/>
    <s v="Female"/>
    <s v="Latino"/>
    <x v="6"/>
    <d v="2020-07-12T00:00:00"/>
    <n v="56565"/>
    <n v="0"/>
    <n v="0"/>
    <s v="Brazil"/>
    <s v="Sao Paulo"/>
    <s v=""/>
  </r>
  <r>
    <s v="E03362"/>
    <s v="Lily Henderson"/>
    <x v="14"/>
    <x v="5"/>
    <s v="Manufacturing"/>
    <s v="Female"/>
    <s v="Caucasian"/>
    <x v="21"/>
    <d v="2011-05-20T00:00:00"/>
    <n v="64937"/>
    <n v="0"/>
    <n v="0"/>
    <s v="United States"/>
    <s v="Phoenix"/>
    <s v=""/>
  </r>
  <r>
    <s v="E01108"/>
    <s v="Hannah Martinez"/>
    <x v="6"/>
    <x v="1"/>
    <s v="Manufacturing"/>
    <s v="Female"/>
    <s v="Latino"/>
    <x v="14"/>
    <d v="2006-09-07T00:00:00"/>
    <n v="127626"/>
    <n v="0.1"/>
    <n v="127.626"/>
    <s v="United States"/>
    <s v="Miami"/>
    <s v=""/>
  </r>
  <r>
    <s v="E02217"/>
    <s v="William Phillips"/>
    <x v="22"/>
    <x v="0"/>
    <s v="Corporate"/>
    <s v="Male"/>
    <s v="Black"/>
    <x v="21"/>
    <d v="2004-01-27T00:00:00"/>
    <n v="88478"/>
    <n v="0"/>
    <n v="0"/>
    <s v="United States"/>
    <s v="Austin"/>
    <s v=""/>
  </r>
  <r>
    <s v="E00929"/>
    <s v="Allison Espinoza"/>
    <x v="29"/>
    <x v="0"/>
    <s v="Speciality Products"/>
    <s v="Female"/>
    <s v="Latino"/>
    <x v="10"/>
    <d v="2020-04-16T00:00:00"/>
    <n v="66958"/>
    <n v="0"/>
    <n v="0"/>
    <s v="United States"/>
    <s v="Miami"/>
    <s v=""/>
  </r>
  <r>
    <s v="E01967"/>
    <s v="John Dang"/>
    <x v="8"/>
    <x v="3"/>
    <s v="Corporate"/>
    <s v="Male"/>
    <s v="Asian"/>
    <x v="33"/>
    <d v="1992-03-19T00:00:00"/>
    <n v="199848"/>
    <n v="0.16"/>
    <n v="319.7568"/>
    <s v="China"/>
    <s v="Chongqing"/>
    <s v=""/>
  </r>
  <r>
    <s v="E01125"/>
    <s v="Joshua Yang"/>
    <x v="23"/>
    <x v="0"/>
    <s v="Manufacturing"/>
    <s v="Male"/>
    <s v="Asian"/>
    <x v="23"/>
    <d v="2018-11-10T00:00:00"/>
    <n v="61944"/>
    <n v="0"/>
    <n v="0"/>
    <s v="China"/>
    <s v="Shanghai"/>
    <s v=""/>
  </r>
  <r>
    <s v="E03278"/>
    <s v="Nevaeh James"/>
    <x v="29"/>
    <x v="0"/>
    <s v="Speciality Products"/>
    <s v="Female"/>
    <s v="Caucasian"/>
    <x v="10"/>
    <d v="2017-11-03T00:00:00"/>
    <n v="66660"/>
    <n v="0"/>
    <n v="0"/>
    <s v="United States"/>
    <s v="Austin"/>
    <s v=""/>
  </r>
  <r>
    <s v="E00508"/>
    <s v="Thomas Jung"/>
    <x v="4"/>
    <x v="4"/>
    <s v="Research &amp; Development"/>
    <s v="Male"/>
    <s v="Asian"/>
    <x v="37"/>
    <d v="2009-10-23T00:00:00"/>
    <n v="79447"/>
    <n v="0"/>
    <n v="0"/>
    <s v="China"/>
    <s v="Shanghai"/>
    <s v=""/>
  </r>
  <r>
    <s v="E02047"/>
    <s v="Xavier Perez"/>
    <x v="4"/>
    <x v="3"/>
    <s v="Manufacturing"/>
    <s v="Male"/>
    <s v="Latino"/>
    <x v="11"/>
    <d v="1998-02-26T00:00:00"/>
    <n v="71111"/>
    <n v="0"/>
    <n v="0"/>
    <s v="Brazil"/>
    <s v="Rio de Janerio"/>
    <s v=""/>
  </r>
  <r>
    <s v="E01582"/>
    <s v="Elijah Coleman"/>
    <x v="0"/>
    <x v="3"/>
    <s v="Research &amp; Development"/>
    <s v="Male"/>
    <s v="Caucasian"/>
    <x v="35"/>
    <d v="2014-10-19T00:00:00"/>
    <n v="159538"/>
    <n v="0.11"/>
    <n v="175.49180000000001"/>
    <s v="United States"/>
    <s v="Miami"/>
    <s v=""/>
  </r>
  <r>
    <s v="E02563"/>
    <s v="Clara Sanchez"/>
    <x v="13"/>
    <x v="6"/>
    <s v="Corporate"/>
    <s v="Female"/>
    <s v="Latino"/>
    <x v="8"/>
    <d v="2018-10-02T00:00:00"/>
    <n v="111404"/>
    <n v="0"/>
    <n v="0"/>
    <s v="Brazil"/>
    <s v="Rio de Janerio"/>
    <s v=""/>
  </r>
  <r>
    <s v="E02917"/>
    <s v="Everett Morales"/>
    <x v="29"/>
    <x v="0"/>
    <s v="Speciality Products"/>
    <s v="Male"/>
    <s v="Latino"/>
    <x v="4"/>
    <d v="2014-07-10T00:00:00"/>
    <n v="66649"/>
    <n v="0"/>
    <n v="0"/>
    <s v="Brazil"/>
    <s v="Rio de Janerio"/>
    <s v=""/>
  </r>
  <r>
    <s v="E03159"/>
    <s v="Claire Romero"/>
    <x v="2"/>
    <x v="1"/>
    <s v="Manufacturing"/>
    <s v="Female"/>
    <s v="Latino"/>
    <x v="26"/>
    <d v="2011-07-21T00:00:00"/>
    <n v="219474"/>
    <n v="0.36"/>
    <n v="790.10640000000001"/>
    <s v="Brazil"/>
    <s v="Manaus"/>
    <s v=""/>
  </r>
  <r>
    <s v="E01337"/>
    <s v="Andrew Coleman"/>
    <x v="8"/>
    <x v="2"/>
    <s v="Corporate"/>
    <s v="Male"/>
    <s v="Caucasian"/>
    <x v="13"/>
    <d v="2019-05-15T00:00:00"/>
    <n v="174415"/>
    <n v="0.23"/>
    <n v="401.15450000000004"/>
    <s v="United States"/>
    <s v="Miami"/>
    <s v=""/>
  </r>
  <r>
    <s v="E03404"/>
    <s v="Everleigh Nunez"/>
    <x v="15"/>
    <x v="6"/>
    <s v="Speciality Products"/>
    <s v="Female"/>
    <s v="Latino"/>
    <x v="36"/>
    <d v="2021-02-05T00:00:00"/>
    <n v="65507"/>
    <n v="0"/>
    <n v="0"/>
    <s v="Brazil"/>
    <s v="Manaus"/>
    <s v=""/>
  </r>
  <r>
    <s v="E04699"/>
    <s v="Ivy Tang"/>
    <x v="25"/>
    <x v="6"/>
    <s v="Speciality Products"/>
    <s v="Female"/>
    <s v="Asian"/>
    <x v="32"/>
    <d v="2012-05-03T00:00:00"/>
    <n v="65340"/>
    <n v="0"/>
    <n v="0"/>
    <s v="China"/>
    <s v="Shanghai"/>
    <d v="2018-05-09T00:00:00"/>
  </r>
  <r>
    <s v="E03455"/>
    <s v="Hadley Ford"/>
    <x v="28"/>
    <x v="0"/>
    <s v="Research &amp; Development"/>
    <s v="Female"/>
    <s v="Caucasian"/>
    <x v="25"/>
    <d v="2005-02-23T00:00:00"/>
    <n v="45286"/>
    <n v="0"/>
    <n v="0"/>
    <s v="United States"/>
    <s v="Chicago"/>
    <s v=""/>
  </r>
  <r>
    <s v="E03354"/>
    <s v="Austin Brown"/>
    <x v="8"/>
    <x v="1"/>
    <s v="Research &amp; Development"/>
    <s v="Male"/>
    <s v="Caucasian"/>
    <x v="32"/>
    <d v="2007-08-08T00:00:00"/>
    <n v="194723"/>
    <n v="0.25"/>
    <n v="486.8075"/>
    <s v="United States"/>
    <s v="Phoenix"/>
    <s v=""/>
  </r>
  <r>
    <s v="E01225"/>
    <s v="Christian Fong"/>
    <x v="6"/>
    <x v="3"/>
    <s v="Research &amp; Development"/>
    <s v="Male"/>
    <s v="Asian"/>
    <x v="38"/>
    <d v="2012-08-10T00:00:00"/>
    <n v="109850"/>
    <n v="7.0000000000000007E-2"/>
    <n v="76.89500000000001"/>
    <s v="China"/>
    <s v="Beijing"/>
    <d v="2020-02-04T00:00:00"/>
  </r>
  <r>
    <s v="E01264"/>
    <s v="Hazel Alvarez"/>
    <x v="18"/>
    <x v="5"/>
    <s v="Research &amp; Development"/>
    <s v="Female"/>
    <s v="Latino"/>
    <x v="40"/>
    <d v="2014-04-19T00:00:00"/>
    <n v="45295"/>
    <n v="0"/>
    <n v="0"/>
    <s v="Brazil"/>
    <s v="Sao Paulo"/>
    <s v=""/>
  </r>
  <r>
    <s v="E02274"/>
    <s v="Isabella Bailey"/>
    <x v="32"/>
    <x v="0"/>
    <s v="Manufacturing"/>
    <s v="Female"/>
    <s v="Caucasian"/>
    <x v="9"/>
    <d v="2010-08-23T00:00:00"/>
    <n v="61310"/>
    <n v="0"/>
    <n v="0"/>
    <s v="United States"/>
    <s v="Phoenix"/>
    <s v=""/>
  </r>
  <r>
    <s v="E02848"/>
    <s v="Lincoln Huynh"/>
    <x v="27"/>
    <x v="0"/>
    <s v="Research &amp; Development"/>
    <s v="Male"/>
    <s v="Asian"/>
    <x v="0"/>
    <d v="2016-11-09T00:00:00"/>
    <n v="87851"/>
    <n v="0"/>
    <n v="0"/>
    <s v="China"/>
    <s v="Chongqing"/>
    <s v=""/>
  </r>
  <r>
    <s v="E00725"/>
    <s v="Nova Herrera"/>
    <x v="5"/>
    <x v="3"/>
    <s v="Speciality Products"/>
    <s v="Female"/>
    <s v="Latino"/>
    <x v="10"/>
    <d v="2014-05-10T00:00:00"/>
    <n v="65047"/>
    <n v="0"/>
    <n v="0"/>
    <s v="Brazil"/>
    <s v="Sao Paulo"/>
    <s v=""/>
  </r>
  <r>
    <s v="E04529"/>
    <s v="Gabriel Yu"/>
    <x v="1"/>
    <x v="0"/>
    <s v="Speciality Products"/>
    <s v="Male"/>
    <s v="Asian"/>
    <x v="36"/>
    <d v="2014-06-23T00:00:00"/>
    <n v="64677"/>
    <n v="0"/>
    <n v="0"/>
    <s v="China"/>
    <s v="Chongqing"/>
    <s v=""/>
  </r>
  <r>
    <s v="E00816"/>
    <s v="Skylar Watson"/>
    <x v="22"/>
    <x v="0"/>
    <s v="Speciality Products"/>
    <s v="Female"/>
    <s v="Caucasian"/>
    <x v="20"/>
    <d v="2021-10-08T00:00:00"/>
    <n v="64475"/>
    <n v="0"/>
    <n v="0"/>
    <s v="United States"/>
    <s v="Phoenix"/>
    <s v=""/>
  </r>
  <r>
    <s v="E04697"/>
    <s v="Eleanor Williams"/>
    <x v="12"/>
    <x v="0"/>
    <s v="Speciality Products"/>
    <s v="Female"/>
    <s v="Caucasian"/>
    <x v="21"/>
    <d v="2005-02-09T00:00:00"/>
    <n v="64462"/>
    <n v="0"/>
    <n v="0"/>
    <s v="United States"/>
    <s v="Chicago"/>
    <s v=""/>
  </r>
  <r>
    <s v="E03419"/>
    <s v="Jade Yi"/>
    <x v="5"/>
    <x v="3"/>
    <s v="Speciality Products"/>
    <s v="Female"/>
    <s v="Asian"/>
    <x v="8"/>
    <d v="2015-07-10T00:00:00"/>
    <n v="63880"/>
    <n v="0"/>
    <n v="0"/>
    <s v="China"/>
    <s v="Chongqing"/>
    <s v=""/>
  </r>
  <r>
    <s v="E00647"/>
    <s v="Emily Gupta"/>
    <x v="14"/>
    <x v="5"/>
    <s v="Corporate"/>
    <s v="Female"/>
    <s v="Asian"/>
    <x v="29"/>
    <d v="2006-02-23T00:00:00"/>
    <n v="63705"/>
    <n v="0"/>
    <n v="0"/>
    <s v="United States"/>
    <s v="Miami"/>
    <s v=""/>
  </r>
  <r>
    <s v="E02522"/>
    <s v="Silas Rivera"/>
    <x v="2"/>
    <x v="3"/>
    <s v="Corporate"/>
    <s v="Male"/>
    <s v="Latino"/>
    <x v="32"/>
    <d v="2000-02-28T00:00:00"/>
    <n v="258081"/>
    <n v="0.3"/>
    <n v="774.24300000000005"/>
    <s v="United States"/>
    <s v="Chicago"/>
    <s v=""/>
  </r>
  <r>
    <s v="E00459"/>
    <s v="Jackson Jordan"/>
    <x v="18"/>
    <x v="5"/>
    <s v="Research &amp; Development"/>
    <s v="Male"/>
    <s v="Black"/>
    <x v="32"/>
    <d v="2020-09-21T00:00:00"/>
    <n v="54654"/>
    <n v="0"/>
    <n v="0"/>
    <s v="United States"/>
    <s v="Phoenix"/>
    <s v=""/>
  </r>
  <r>
    <s v="E03007"/>
    <s v="Isaac Joseph"/>
    <x v="7"/>
    <x v="3"/>
    <s v="Manufacturing"/>
    <s v="Male"/>
    <s v="Caucasian"/>
    <x v="15"/>
    <d v="1998-09-24T00:00:00"/>
    <n v="58006"/>
    <n v="0"/>
    <n v="0"/>
    <s v="United States"/>
    <s v="Seattle"/>
    <s v=""/>
  </r>
  <r>
    <s v="E04035"/>
    <s v="Hailey Lai"/>
    <x v="0"/>
    <x v="2"/>
    <s v="Manufacturing"/>
    <s v="Female"/>
    <s v="Asian"/>
    <x v="36"/>
    <d v="2011-03-18T00:00:00"/>
    <n v="150034"/>
    <n v="0.12"/>
    <n v="180.04079999999999"/>
    <s v="China"/>
    <s v="Beijing"/>
    <s v=""/>
  </r>
  <r>
    <s v="E04959"/>
    <s v="Noah King"/>
    <x v="25"/>
    <x v="6"/>
    <s v="Speciality Products"/>
    <s v="Male"/>
    <s v="Black"/>
    <x v="17"/>
    <d v="2015-01-27T00:00:00"/>
    <n v="62575"/>
    <n v="0"/>
    <n v="0"/>
    <s v="United States"/>
    <s v="Miami"/>
    <s v=""/>
  </r>
  <r>
    <s v="E03863"/>
    <s v="Madeline Watson"/>
    <x v="5"/>
    <x v="3"/>
    <s v="Research &amp; Development"/>
    <s v="Female"/>
    <s v="Black"/>
    <x v="18"/>
    <d v="2009-05-27T00:00:00"/>
    <n v="62411"/>
    <n v="0"/>
    <n v="0"/>
    <s v="United States"/>
    <s v="Miami"/>
    <d v="2021-08-14T00:00:00"/>
  </r>
  <r>
    <s v="E02710"/>
    <s v="Silas Huang"/>
    <x v="19"/>
    <x v="6"/>
    <s v="Research &amp; Development"/>
    <s v="Male"/>
    <s v="Asian"/>
    <x v="4"/>
    <d v="1992-01-09T00:00:00"/>
    <n v="111299"/>
    <n v="0.12"/>
    <n v="133.55879999999999"/>
    <s v="United States"/>
    <s v="Miami"/>
    <s v=""/>
  </r>
  <r>
    <s v="E01895"/>
    <s v="Peyton Walker"/>
    <x v="7"/>
    <x v="1"/>
    <s v="Research &amp; Development"/>
    <s v="Female"/>
    <s v="Caucasian"/>
    <x v="12"/>
    <d v="2019-07-13T00:00:00"/>
    <n v="41545"/>
    <n v="0"/>
    <n v="0"/>
    <s v="United States"/>
    <s v="Miami"/>
    <s v=""/>
  </r>
  <r>
    <s v="E01339"/>
    <s v="Jeremiah Hernandez"/>
    <x v="23"/>
    <x v="0"/>
    <s v="Manufacturing"/>
    <s v="Male"/>
    <s v="Latino"/>
    <x v="3"/>
    <d v="2019-04-14T00:00:00"/>
    <n v="74467"/>
    <n v="0"/>
    <n v="0"/>
    <s v="United States"/>
    <s v="Columbus"/>
    <d v="2021-01-15T00:00:00"/>
  </r>
  <r>
    <s v="E02938"/>
    <s v="Jace Washington"/>
    <x v="6"/>
    <x v="4"/>
    <s v="Research &amp; Development"/>
    <s v="Male"/>
    <s v="Caucasian"/>
    <x v="29"/>
    <d v="2002-02-09T00:00:00"/>
    <n v="117545"/>
    <n v="0.06"/>
    <n v="70.527000000000001"/>
    <s v="United States"/>
    <s v="Phoenix"/>
    <s v=""/>
  </r>
  <r>
    <s v="E03750"/>
    <s v="Jordan Cho"/>
    <x v="11"/>
    <x v="4"/>
    <s v="Speciality Products"/>
    <s v="Male"/>
    <s v="Asian"/>
    <x v="20"/>
    <d v="2018-08-24T00:00:00"/>
    <n v="61410"/>
    <n v="0"/>
    <n v="0"/>
    <s v="United States"/>
    <s v="Phoenix"/>
    <s v=""/>
  </r>
  <r>
    <s v="E02153"/>
    <s v="Peyton Vasquez"/>
    <x v="7"/>
    <x v="4"/>
    <s v="Corporate"/>
    <s v="Female"/>
    <s v="Latino"/>
    <x v="3"/>
    <d v="2019-01-24T00:00:00"/>
    <n v="55767"/>
    <n v="0"/>
    <n v="0"/>
    <s v="United States"/>
    <s v="Phoenix"/>
    <s v=""/>
  </r>
  <r>
    <s v="E00994"/>
    <s v="Charlotte Baker"/>
    <x v="11"/>
    <x v="3"/>
    <s v="Manufacturing"/>
    <s v="Female"/>
    <s v="Caucasian"/>
    <x v="7"/>
    <d v="2016-11-17T00:00:00"/>
    <n v="60930"/>
    <n v="0"/>
    <n v="0"/>
    <s v="United States"/>
    <s v="Austin"/>
    <s v=""/>
  </r>
  <r>
    <s v="E01194"/>
    <s v="Ella Jenkins"/>
    <x v="11"/>
    <x v="2"/>
    <s v="Speciality Products"/>
    <s v="Female"/>
    <s v="Caucasian"/>
    <x v="25"/>
    <d v="2019-12-20T00:00:00"/>
    <n v="61026"/>
    <n v="0"/>
    <n v="0"/>
    <s v="United States"/>
    <s v="Phoenix"/>
    <s v=""/>
  </r>
  <r>
    <s v="E00869"/>
    <s v="Nova Lin"/>
    <x v="21"/>
    <x v="0"/>
    <s v="Manufacturing"/>
    <s v="Female"/>
    <s v="Asian"/>
    <x v="27"/>
    <d v="2017-10-21T00:00:00"/>
    <n v="69332"/>
    <n v="0"/>
    <n v="0"/>
    <s v="United States"/>
    <s v="Columbus"/>
    <s v=""/>
  </r>
  <r>
    <s v="E03457"/>
    <s v="Ivy Desai"/>
    <x v="13"/>
    <x v="6"/>
    <s v="Research &amp; Development"/>
    <s v="Female"/>
    <s v="Asian"/>
    <x v="1"/>
    <d v="2001-04-09T00:00:00"/>
    <n v="119699"/>
    <n v="0"/>
    <n v="0"/>
    <s v="China"/>
    <s v="Shanghai"/>
    <s v=""/>
  </r>
  <r>
    <s v="E03347"/>
    <s v="Rylee Dinh"/>
    <x v="25"/>
    <x v="6"/>
    <s v="Speciality Products"/>
    <s v="Female"/>
    <s v="Asian"/>
    <x v="24"/>
    <d v="2017-02-10T00:00:00"/>
    <n v="60132"/>
    <n v="0"/>
    <n v="0"/>
    <s v="China"/>
    <s v="Chongqing"/>
    <s v=""/>
  </r>
  <r>
    <s v="E00577"/>
    <s v="Nora Nunez"/>
    <x v="11"/>
    <x v="2"/>
    <s v="Research &amp; Development"/>
    <s v="Female"/>
    <s v="Latino"/>
    <x v="10"/>
    <d v="2012-08-06T00:00:00"/>
    <n v="58586"/>
    <n v="0"/>
    <n v="0"/>
    <s v="Brazil"/>
    <s v="Sao Paulo"/>
    <s v=""/>
  </r>
  <r>
    <s v="E00538"/>
    <s v="Caleb Xiong"/>
    <x v="26"/>
    <x v="3"/>
    <s v="Corporate"/>
    <s v="Male"/>
    <s v="Asian"/>
    <x v="2"/>
    <d v="2011-11-28T00:00:00"/>
    <n v="74010"/>
    <n v="0"/>
    <n v="0"/>
    <s v="United States"/>
    <s v="Chicago"/>
    <s v=""/>
  </r>
  <r>
    <s v="E03980"/>
    <s v="Lydia Huynh"/>
    <x v="5"/>
    <x v="3"/>
    <s v="Speciality Products"/>
    <s v="Female"/>
    <s v="Asian"/>
    <x v="10"/>
    <d v="2000-08-16T00:00:00"/>
    <n v="60113"/>
    <n v="0"/>
    <n v="0"/>
    <s v="United States"/>
    <s v="Chicago"/>
    <s v=""/>
  </r>
  <r>
    <s v="E03549"/>
    <s v="Mateo Vu"/>
    <x v="5"/>
    <x v="3"/>
    <s v="Speciality Products"/>
    <s v="Male"/>
    <s v="Asian"/>
    <x v="31"/>
    <d v="2016-09-29T00:00:00"/>
    <n v="59100"/>
    <n v="0"/>
    <n v="0"/>
    <s v="China"/>
    <s v="Chongqing"/>
    <s v=""/>
  </r>
  <r>
    <s v="E00225"/>
    <s v="Angel Delgado"/>
    <x v="8"/>
    <x v="2"/>
    <s v="Corporate"/>
    <s v="Male"/>
    <s v="Latino"/>
    <x v="30"/>
    <d v="2017-08-10T00:00:00"/>
    <n v="156931"/>
    <n v="0.28000000000000003"/>
    <n v="439.40680000000009"/>
    <s v="United States"/>
    <s v="Seattle"/>
    <s v=""/>
  </r>
  <r>
    <s v="E02889"/>
    <s v="Mia Herrera"/>
    <x v="8"/>
    <x v="1"/>
    <s v="Research &amp; Development"/>
    <s v="Female"/>
    <s v="Latino"/>
    <x v="12"/>
    <d v="2014-10-16T00:00:00"/>
    <n v="171360"/>
    <n v="0.23"/>
    <n v="394.12800000000004"/>
    <s v="Brazil"/>
    <s v="Manaus"/>
    <s v=""/>
  </r>
  <r>
    <s v="E04978"/>
    <s v="Peyton Harris"/>
    <x v="12"/>
    <x v="0"/>
    <s v="Research &amp; Development"/>
    <s v="Female"/>
    <s v="Caucasian"/>
    <x v="10"/>
    <d v="2009-04-05T00:00:00"/>
    <n v="64505"/>
    <n v="0"/>
    <n v="0"/>
    <s v="United States"/>
    <s v="Miami"/>
    <s v=""/>
  </r>
  <r>
    <s v="E00834"/>
    <s v="Vivian Guzman"/>
    <x v="11"/>
    <x v="2"/>
    <s v="Speciality Products"/>
    <s v="Female"/>
    <s v="Latino"/>
    <x v="35"/>
    <d v="2002-02-09T00:00:00"/>
    <n v="58605"/>
    <n v="0"/>
    <n v="0"/>
    <s v="United States"/>
    <s v="Phoenix"/>
    <s v=""/>
  </r>
  <r>
    <s v="E01652"/>
    <s v="Avery Dominguez"/>
    <x v="0"/>
    <x v="3"/>
    <s v="Corporate"/>
    <s v="Female"/>
    <s v="Latino"/>
    <x v="5"/>
    <d v="2019-09-13T00:00:00"/>
    <n v="133297"/>
    <n v="0.13"/>
    <n v="173.2861"/>
    <s v="Brazil"/>
    <s v="Rio de Janerio"/>
    <s v=""/>
  </r>
  <r>
    <s v="E04938"/>
    <s v="Brooklyn Daniels"/>
    <x v="7"/>
    <x v="1"/>
    <s v="Speciality Products"/>
    <s v="Female"/>
    <s v="Caucasian"/>
    <x v="16"/>
    <d v="2003-02-10T00:00:00"/>
    <n v="57032"/>
    <n v="0"/>
    <n v="0"/>
    <s v="United States"/>
    <s v="Miami"/>
    <s v=""/>
  </r>
  <r>
    <s v="E00646"/>
    <s v="Charles Moore"/>
    <x v="7"/>
    <x v="4"/>
    <s v="Speciality Products"/>
    <s v="Male"/>
    <s v="Caucasian"/>
    <x v="38"/>
    <d v="2011-12-17T00:00:00"/>
    <n v="56878"/>
    <n v="0"/>
    <n v="0"/>
    <s v="United States"/>
    <s v="Seattle"/>
    <s v=""/>
  </r>
  <r>
    <s v="E01300"/>
    <s v="Sadie Lee"/>
    <x v="0"/>
    <x v="1"/>
    <s v="Corporate"/>
    <s v="Female"/>
    <s v="Asian"/>
    <x v="14"/>
    <d v="2000-10-24T00:00:00"/>
    <n v="149417"/>
    <n v="0.13"/>
    <n v="194.24209999999999"/>
    <s v="China"/>
    <s v="Chengdu"/>
    <s v=""/>
  </r>
  <r>
    <s v="E03102"/>
    <s v="Cooper Valdez"/>
    <x v="6"/>
    <x v="3"/>
    <s v="Corporate"/>
    <s v="Male"/>
    <s v="Latino"/>
    <x v="37"/>
    <d v="2012-04-25T00:00:00"/>
    <n v="113269"/>
    <n v="0.09"/>
    <n v="101.9421"/>
    <s v="Brazil"/>
    <s v="Sao Paulo"/>
    <s v=""/>
  </r>
  <r>
    <s v="E04089"/>
    <s v="Sebastian Fong"/>
    <x v="0"/>
    <x v="0"/>
    <s v="Manufacturing"/>
    <s v="Male"/>
    <s v="Asian"/>
    <x v="28"/>
    <d v="2017-12-16T00:00:00"/>
    <n v="136716"/>
    <n v="0.12"/>
    <n v="164.05919999999998"/>
    <s v="United States"/>
    <s v="Austin"/>
    <s v=""/>
  </r>
  <r>
    <s v="E04600"/>
    <s v="William Vu"/>
    <x v="5"/>
    <x v="3"/>
    <s v="Speciality Products"/>
    <s v="Male"/>
    <s v="Asian"/>
    <x v="26"/>
    <d v="2013-11-14T00:00:00"/>
    <n v="56037"/>
    <n v="0"/>
    <n v="0"/>
    <s v="China"/>
    <s v="Shanghai"/>
    <s v=""/>
  </r>
  <r>
    <s v="E03894"/>
    <s v="Charlotte Chang"/>
    <x v="6"/>
    <x v="3"/>
    <s v="Research &amp; Development"/>
    <s v="Female"/>
    <s v="Asian"/>
    <x v="37"/>
    <d v="2000-05-07T00:00:00"/>
    <n v="106428"/>
    <n v="7.0000000000000007E-2"/>
    <n v="74.499600000000015"/>
    <s v="United States"/>
    <s v="Chicago"/>
    <s v=""/>
  </r>
  <r>
    <s v="E03106"/>
    <s v="Xavier Davis"/>
    <x v="2"/>
    <x v="2"/>
    <s v="Corporate"/>
    <s v="Male"/>
    <s v="Caucasian"/>
    <x v="9"/>
    <d v="2009-01-17T00:00:00"/>
    <n v="238236"/>
    <n v="0.31"/>
    <n v="738.53160000000003"/>
    <s v="United States"/>
    <s v="Seattle"/>
    <s v=""/>
  </r>
  <r>
    <s v="E01350"/>
    <s v="Natalie Carter"/>
    <x v="8"/>
    <x v="2"/>
    <s v="Corporate"/>
    <s v="Female"/>
    <s v="Caucasian"/>
    <x v="16"/>
    <d v="2012-12-21T00:00:00"/>
    <n v="153253"/>
    <n v="0.24"/>
    <n v="367.80720000000002"/>
    <s v="United States"/>
    <s v="Austin"/>
    <s v=""/>
  </r>
  <r>
    <s v="E02900"/>
    <s v="Elena Richardson"/>
    <x v="6"/>
    <x v="4"/>
    <s v="Manufacturing"/>
    <s v="Female"/>
    <s v="Caucasian"/>
    <x v="23"/>
    <d v="2014-10-03T00:00:00"/>
    <n v="103707"/>
    <n v="0.09"/>
    <n v="93.336299999999994"/>
    <s v="United States"/>
    <s v="Columbus"/>
    <s v=""/>
  </r>
  <r>
    <s v="E00116"/>
    <s v="Madelyn Mehta"/>
    <x v="7"/>
    <x v="3"/>
    <s v="Speciality Products"/>
    <s v="Female"/>
    <s v="Asian"/>
    <x v="16"/>
    <d v="2005-01-28T00:00:00"/>
    <n v="55369"/>
    <n v="0"/>
    <n v="0"/>
    <s v="United States"/>
    <s v="Phoenix"/>
    <s v=""/>
  </r>
  <r>
    <s v="E03880"/>
    <s v="Samantha Woods"/>
    <x v="7"/>
    <x v="4"/>
    <s v="Speciality Products"/>
    <s v="Female"/>
    <s v="Caucasian"/>
    <x v="17"/>
    <d v="2019-12-25T00:00:00"/>
    <n v="54829"/>
    <n v="0"/>
    <n v="0"/>
    <s v="United States"/>
    <s v="Phoenix"/>
    <s v=""/>
  </r>
  <r>
    <s v="E01722"/>
    <s v="Asher Huynh"/>
    <x v="6"/>
    <x v="0"/>
    <s v="Manufacturing"/>
    <s v="Male"/>
    <s v="Asian"/>
    <x v="10"/>
    <d v="2015-01-22T00:00:00"/>
    <n v="101288"/>
    <n v="0.1"/>
    <n v="101.28800000000001"/>
    <s v="United States"/>
    <s v="Phoenix"/>
    <s v=""/>
  </r>
  <r>
    <s v="E00436"/>
    <s v="Everly Walker"/>
    <x v="14"/>
    <x v="5"/>
    <s v="Speciality Products"/>
    <s v="Female"/>
    <s v="Caucasian"/>
    <x v="13"/>
    <d v="2009-10-23T00:00:00"/>
    <n v="54415"/>
    <n v="0"/>
    <n v="0"/>
    <s v="United States"/>
    <s v="Seattle"/>
    <d v="2014-01-22T00:00:00"/>
  </r>
  <r>
    <s v="E00640"/>
    <s v="Paisley Bryant"/>
    <x v="21"/>
    <x v="0"/>
    <s v="Manufacturing"/>
    <s v="Female"/>
    <s v="Black"/>
    <x v="26"/>
    <d v="2016-04-27T00:00:00"/>
    <n v="91400"/>
    <n v="0"/>
    <n v="0"/>
    <s v="United States"/>
    <s v="Chicago"/>
    <s v=""/>
  </r>
  <r>
    <s v="E02554"/>
    <s v="Joshua Ramirez"/>
    <x v="2"/>
    <x v="5"/>
    <s v="Corporate"/>
    <s v="Male"/>
    <s v="Latino"/>
    <x v="29"/>
    <d v="2007-09-10T00:00:00"/>
    <n v="181247"/>
    <n v="0.33"/>
    <n v="598.11509999999998"/>
    <s v="Brazil"/>
    <s v="Sao Paulo"/>
    <s v=""/>
  </r>
  <r>
    <s v="E03412"/>
    <s v="Joshua Martin"/>
    <x v="0"/>
    <x v="5"/>
    <s v="Research &amp; Development"/>
    <s v="Male"/>
    <s v="Black"/>
    <x v="36"/>
    <d v="2003-10-20T00:00:00"/>
    <n v="135558"/>
    <n v="0.14000000000000001"/>
    <n v="189.78120000000001"/>
    <s v="United States"/>
    <s v="Phoenix"/>
    <s v=""/>
  </r>
  <r>
    <s v="E03045"/>
    <s v="Andrew Huynh"/>
    <x v="18"/>
    <x v="5"/>
    <s v="Speciality Products"/>
    <s v="Male"/>
    <s v="Asian"/>
    <x v="4"/>
    <d v="1997-04-28T00:00:00"/>
    <n v="54051"/>
    <n v="0"/>
    <n v="0"/>
    <s v="United States"/>
    <s v="Miami"/>
    <d v="1998-10-11T00:00:00"/>
  </r>
  <r>
    <s v="E00311"/>
    <s v="Scarlett Figueroa"/>
    <x v="18"/>
    <x v="5"/>
    <s v="Speciality Products"/>
    <s v="Female"/>
    <s v="Latino"/>
    <x v="23"/>
    <d v="2016-10-21T00:00:00"/>
    <n v="52811"/>
    <n v="0"/>
    <n v="0"/>
    <s v="United States"/>
    <s v="Miami"/>
    <s v=""/>
  </r>
  <r>
    <s v="E03580"/>
    <s v="Maverick Medina"/>
    <x v="11"/>
    <x v="3"/>
    <s v="Manufacturing"/>
    <s v="Male"/>
    <s v="Latino"/>
    <x v="39"/>
    <d v="2007-05-27T00:00:00"/>
    <n v="51234"/>
    <n v="0"/>
    <n v="0"/>
    <s v="United States"/>
    <s v="Seattle"/>
    <s v=""/>
  </r>
  <r>
    <s v="E02221"/>
    <s v="Julian Delgado"/>
    <x v="28"/>
    <x v="0"/>
    <s v="Speciality Products"/>
    <s v="Male"/>
    <s v="Latino"/>
    <x v="7"/>
    <d v="2016-05-19T00:00:00"/>
    <n v="52693"/>
    <n v="0"/>
    <n v="0"/>
    <s v="Brazil"/>
    <s v="Rio de Janerio"/>
    <s v=""/>
  </r>
  <r>
    <s v="E01261"/>
    <s v="Connor Simmons"/>
    <x v="11"/>
    <x v="4"/>
    <s v="Speciality Products"/>
    <s v="Male"/>
    <s v="Caucasian"/>
    <x v="0"/>
    <d v="2007-04-05T00:00:00"/>
    <n v="52310"/>
    <n v="0"/>
    <n v="0"/>
    <s v="United States"/>
    <s v="Miami"/>
    <d v="2018-10-12T00:00:00"/>
  </r>
  <r>
    <s v="E03718"/>
    <s v="Zoe Zhou"/>
    <x v="6"/>
    <x v="2"/>
    <s v="Corporate"/>
    <s v="Female"/>
    <s v="Asian"/>
    <x v="21"/>
    <d v="2009-10-06T00:00:00"/>
    <n v="103096"/>
    <n v="7.0000000000000007E-2"/>
    <n v="72.167200000000008"/>
    <s v="China"/>
    <s v="Beijing"/>
    <s v=""/>
  </r>
  <r>
    <s v="E01749"/>
    <s v="Nathan Lee"/>
    <x v="7"/>
    <x v="4"/>
    <s v="Manufacturing"/>
    <s v="Male"/>
    <s v="Asian"/>
    <x v="7"/>
    <d v="2016-08-20T00:00:00"/>
    <n v="58703"/>
    <n v="0"/>
    <n v="0"/>
    <s v="United States"/>
    <s v="Columbus"/>
    <s v=""/>
  </r>
  <r>
    <s v="E04277"/>
    <s v="Zoe Do"/>
    <x v="11"/>
    <x v="3"/>
    <s v="Speciality Products"/>
    <s v="Female"/>
    <s v="Asian"/>
    <x v="34"/>
    <d v="2014-01-08T00:00:00"/>
    <n v="51877"/>
    <n v="0"/>
    <n v="0"/>
    <s v="China"/>
    <s v="Beijing"/>
    <s v=""/>
  </r>
  <r>
    <s v="E01338"/>
    <s v="Jaxson Coleman"/>
    <x v="6"/>
    <x v="2"/>
    <s v="Manufacturing"/>
    <s v="Male"/>
    <s v="Caucasian"/>
    <x v="22"/>
    <d v="2020-04-15T00:00:00"/>
    <n v="126671"/>
    <n v="0.09"/>
    <n v="114.00389999999999"/>
    <s v="United States"/>
    <s v="Miami"/>
    <s v=""/>
  </r>
  <r>
    <s v="E03000"/>
    <s v="Hailey Hong"/>
    <x v="5"/>
    <x v="3"/>
    <s v="Research &amp; Development"/>
    <s v="Female"/>
    <s v="Asian"/>
    <x v="27"/>
    <d v="2021-01-22T00:00:00"/>
    <n v="56405"/>
    <n v="0"/>
    <n v="0"/>
    <s v="United States"/>
    <s v="Chicago"/>
    <s v=""/>
  </r>
  <r>
    <s v="E02803"/>
    <s v="Eli Soto"/>
    <x v="7"/>
    <x v="1"/>
    <s v="Speciality Products"/>
    <s v="Male"/>
    <s v="Latino"/>
    <x v="2"/>
    <d v="2016-05-02T00:00:00"/>
    <n v="50784"/>
    <n v="0"/>
    <n v="0"/>
    <s v="Brazil"/>
    <s v="Rio de Janerio"/>
    <s v=""/>
  </r>
  <r>
    <s v="E02684"/>
    <s v="Aaron Maldonado"/>
    <x v="11"/>
    <x v="2"/>
    <s v="Manufacturing"/>
    <s v="Male"/>
    <s v="Latino"/>
    <x v="39"/>
    <d v="2008-09-17T00:00:00"/>
    <n v="62861"/>
    <n v="0"/>
    <n v="0"/>
    <s v="United States"/>
    <s v="Seattle"/>
    <s v=""/>
  </r>
  <r>
    <s v="E02561"/>
    <s v="Samantha Vargas"/>
    <x v="8"/>
    <x v="5"/>
    <s v="Corporate"/>
    <s v="Female"/>
    <s v="Latino"/>
    <x v="35"/>
    <d v="2006-07-21T00:00:00"/>
    <n v="151246"/>
    <n v="0.21"/>
    <n v="317.61660000000001"/>
    <s v="Brazil"/>
    <s v="Sao Paulo"/>
    <s v=""/>
  </r>
  <r>
    <s v="E03168"/>
    <s v="Nora Le"/>
    <x v="0"/>
    <x v="0"/>
    <s v="Manufacturing"/>
    <s v="Female"/>
    <s v="Asian"/>
    <x v="35"/>
    <d v="1997-04-12T00:00:00"/>
    <n v="154388"/>
    <n v="0.1"/>
    <n v="154.38800000000001"/>
    <s v="United States"/>
    <s v="Seattle"/>
    <s v=""/>
  </r>
  <r>
    <s v="E00758"/>
    <s v="Alice Roberts"/>
    <x v="8"/>
    <x v="5"/>
    <s v="Manufacturing"/>
    <s v="Female"/>
    <s v="Caucasian"/>
    <x v="15"/>
    <d v="1994-09-26T00:00:00"/>
    <n v="162978"/>
    <n v="0.17"/>
    <n v="277.06260000000003"/>
    <s v="United States"/>
    <s v="Miami"/>
    <d v="2004-05-24T00:00:00"/>
  </r>
  <r>
    <s v="E00671"/>
    <s v="Leonardo Dixon"/>
    <x v="7"/>
    <x v="3"/>
    <s v="Speciality Products"/>
    <s v="Male"/>
    <s v="Caucasian"/>
    <x v="26"/>
    <d v="2019-09-05T00:00:00"/>
    <n v="49998"/>
    <n v="0"/>
    <n v="0"/>
    <s v="United States"/>
    <s v="Seattle"/>
    <s v=""/>
  </r>
  <r>
    <s v="E01488"/>
    <s v="Stella Lai"/>
    <x v="4"/>
    <x v="4"/>
    <s v="Manufacturing"/>
    <s v="Female"/>
    <s v="Asian"/>
    <x v="29"/>
    <d v="2021-04-28T00:00:00"/>
    <n v="98520"/>
    <n v="0"/>
    <n v="0"/>
    <s v="United States"/>
    <s v="Miami"/>
    <s v=""/>
  </r>
  <r>
    <s v="E04415"/>
    <s v="Leonardo Luong"/>
    <x v="6"/>
    <x v="2"/>
    <s v="Manufacturing"/>
    <s v="Male"/>
    <s v="Asian"/>
    <x v="25"/>
    <d v="1999-12-29T00:00:00"/>
    <n v="116527"/>
    <n v="7.0000000000000007E-2"/>
    <n v="81.568899999999999"/>
    <s v="United States"/>
    <s v="Phoenix"/>
    <s v=""/>
  </r>
  <r>
    <s v="E03278"/>
    <s v="Nicholas Wong"/>
    <x v="8"/>
    <x v="3"/>
    <s v="Research &amp; Development"/>
    <s v="Male"/>
    <s v="Asian"/>
    <x v="5"/>
    <d v="2019-11-07T00:00:00"/>
    <n v="174607"/>
    <n v="0.28999999999999998"/>
    <n v="506.3603"/>
    <s v="United States"/>
    <s v="Columbus"/>
    <s v=""/>
  </r>
  <r>
    <s v="E00282"/>
    <s v="Jeremiah Castillo"/>
    <x v="11"/>
    <x v="4"/>
    <s v="Research &amp; Development"/>
    <s v="Male"/>
    <s v="Latino"/>
    <x v="33"/>
    <d v="2006-04-12T00:00:00"/>
    <n v="64202"/>
    <n v="0"/>
    <n v="0"/>
    <s v="United States"/>
    <s v="Columbus"/>
    <s v=""/>
  </r>
  <r>
    <s v="E03305"/>
    <s v="Cooper Jiang"/>
    <x v="11"/>
    <x v="4"/>
    <s v="Corporate"/>
    <s v="Male"/>
    <s v="Asian"/>
    <x v="38"/>
    <d v="2019-07-25T00:00:00"/>
    <n v="50883"/>
    <n v="0"/>
    <n v="0"/>
    <s v="China"/>
    <s v="Chongqing"/>
    <d v="2021-03-02T00:00:00"/>
  </r>
  <r>
    <s v="E01638"/>
    <s v="Elizabeth Huang"/>
    <x v="7"/>
    <x v="2"/>
    <s v="Speciality Products"/>
    <s v="Female"/>
    <s v="Asian"/>
    <x v="40"/>
    <d v="2002-09-20T00:00:00"/>
    <n v="49738"/>
    <n v="0"/>
    <n v="0"/>
    <s v="China"/>
    <s v="Beijing"/>
    <s v=""/>
  </r>
  <r>
    <s v="E02558"/>
    <s v="Jose Richardson"/>
    <x v="8"/>
    <x v="1"/>
    <s v="Research &amp; Development"/>
    <s v="Male"/>
    <s v="Caucasian"/>
    <x v="3"/>
    <d v="2019-10-15T00:00:00"/>
    <n v="151556"/>
    <n v="0.2"/>
    <n v="303.11200000000002"/>
    <s v="United States"/>
    <s v="Miami"/>
    <s v=""/>
  </r>
  <r>
    <s v="E00956"/>
    <s v="Eleanor Chau"/>
    <x v="25"/>
    <x v="6"/>
    <s v="Research &amp; Development"/>
    <s v="Female"/>
    <s v="Asian"/>
    <x v="26"/>
    <d v="2020-03-08T00:00:00"/>
    <n v="80659"/>
    <n v="0"/>
    <n v="0"/>
    <s v="United States"/>
    <s v="Phoenix"/>
    <s v=""/>
  </r>
  <r>
    <s v="E00671"/>
    <s v="Miles Cho"/>
    <x v="28"/>
    <x v="0"/>
    <s v="Speciality Products"/>
    <s v="Male"/>
    <s v="Asian"/>
    <x v="8"/>
    <d v="1999-03-10T00:00:00"/>
    <n v="49404"/>
    <n v="0"/>
    <n v="0"/>
    <s v="China"/>
    <s v="Beijing"/>
    <s v=""/>
  </r>
  <r>
    <s v="E03227"/>
    <s v="Eli Richardson"/>
    <x v="10"/>
    <x v="0"/>
    <s v="Speciality Products"/>
    <s v="Male"/>
    <s v="Caucasian"/>
    <x v="2"/>
    <d v="2015-04-19T00:00:00"/>
    <n v="48762"/>
    <n v="0"/>
    <n v="0"/>
    <s v="United States"/>
    <s v="Seattle"/>
    <s v=""/>
  </r>
  <r>
    <s v="E00126"/>
    <s v="Isabella Scott"/>
    <x v="32"/>
    <x v="0"/>
    <s v="Research &amp; Development"/>
    <s v="Female"/>
    <s v="Caucasian"/>
    <x v="33"/>
    <d v="2016-04-26T00:00:00"/>
    <n v="72045"/>
    <n v="0"/>
    <n v="0"/>
    <s v="United States"/>
    <s v="Phoenix"/>
    <s v=""/>
  </r>
  <r>
    <s v="E02627"/>
    <s v="Parker Avila"/>
    <x v="11"/>
    <x v="1"/>
    <s v="Manufacturing"/>
    <s v="Male"/>
    <s v="Latino"/>
    <x v="8"/>
    <d v="2005-11-28T00:00:00"/>
    <n v="62749"/>
    <n v="0"/>
    <n v="0"/>
    <s v="Brazil"/>
    <s v="Manaus"/>
    <s v=""/>
  </r>
  <r>
    <s v="E03571"/>
    <s v="Lincoln Henderson"/>
    <x v="18"/>
    <x v="5"/>
    <s v="Speciality Products"/>
    <s v="Male"/>
    <s v="Caucasian"/>
    <x v="20"/>
    <d v="2021-06-27T00:00:00"/>
    <n v="48510"/>
    <n v="0"/>
    <n v="0"/>
    <s v="United States"/>
    <s v="Chicago"/>
    <s v=""/>
  </r>
  <r>
    <s v="E00481"/>
    <s v="Jameson Nelson"/>
    <x v="22"/>
    <x v="0"/>
    <s v="Research &amp; Development"/>
    <s v="Male"/>
    <s v="Caucasian"/>
    <x v="21"/>
    <d v="2016-03-08T00:00:00"/>
    <n v="96566"/>
    <n v="0"/>
    <n v="0"/>
    <s v="United States"/>
    <s v="Columbus"/>
    <s v=""/>
  </r>
  <r>
    <s v="E02833"/>
    <s v="Adrian Fernandez"/>
    <x v="28"/>
    <x v="0"/>
    <s v="Research &amp; Development"/>
    <s v="Male"/>
    <s v="Latino"/>
    <x v="10"/>
    <d v="2001-08-23T00:00:00"/>
    <n v="54994"/>
    <n v="0"/>
    <n v="0"/>
    <s v="United States"/>
    <s v="Columbus"/>
    <s v=""/>
  </r>
  <r>
    <s v="E03902"/>
    <s v="Madison Hunter"/>
    <x v="32"/>
    <x v="0"/>
    <s v="Corporate"/>
    <s v="Female"/>
    <s v="Caucasian"/>
    <x v="18"/>
    <d v="2012-02-05T00:00:00"/>
    <n v="61523"/>
    <n v="0"/>
    <n v="0"/>
    <s v="United States"/>
    <s v="Columbus"/>
    <s v=""/>
  </r>
  <r>
    <s v="E02310"/>
    <s v="Jordan Phillips"/>
    <x v="2"/>
    <x v="5"/>
    <s v="Corporate"/>
    <s v="Male"/>
    <s v="Black"/>
    <x v="10"/>
    <d v="2010-12-12T00:00:00"/>
    <n v="190512"/>
    <n v="0.32"/>
    <n v="609.63840000000005"/>
    <s v="United States"/>
    <s v="Columbus"/>
    <s v=""/>
  </r>
  <r>
    <s v="E04041"/>
    <s v="Clara Huynh"/>
    <x v="10"/>
    <x v="0"/>
    <s v="Speciality Products"/>
    <s v="Female"/>
    <s v="Asian"/>
    <x v="39"/>
    <d v="2020-11-18T00:00:00"/>
    <n v="48415"/>
    <n v="0"/>
    <n v="0"/>
    <s v="China"/>
    <s v="Shanghai"/>
    <s v=""/>
  </r>
  <r>
    <s v="E00836"/>
    <s v="Wesley King"/>
    <x v="6"/>
    <x v="4"/>
    <s v="Manufacturing"/>
    <s v="Male"/>
    <s v="Caucasian"/>
    <x v="4"/>
    <d v="2019-01-19T00:00:00"/>
    <n v="101577"/>
    <n v="0.05"/>
    <n v="50.788500000000006"/>
    <s v="United States"/>
    <s v="Chicago"/>
    <s v=""/>
  </r>
  <r>
    <s v="E00682"/>
    <s v="Sofia Fernandez"/>
    <x v="6"/>
    <x v="4"/>
    <s v="Manufacturing"/>
    <s v="Female"/>
    <s v="Latino"/>
    <x v="29"/>
    <d v="2005-10-17T00:00:00"/>
    <n v="105223"/>
    <n v="0.1"/>
    <n v="105.22300000000001"/>
    <s v="United States"/>
    <s v="Phoenix"/>
    <s v=""/>
  </r>
  <r>
    <s v="E00287"/>
    <s v="Maverick Figueroa"/>
    <x v="30"/>
    <x v="0"/>
    <s v="Corporate"/>
    <s v="Male"/>
    <s v="Latino"/>
    <x v="32"/>
    <d v="2008-07-06T00:00:00"/>
    <n v="94815"/>
    <n v="0"/>
    <n v="0"/>
    <s v="United States"/>
    <s v="Chicago"/>
    <s v=""/>
  </r>
  <r>
    <s v="E00480"/>
    <s v="Hadley Yee"/>
    <x v="18"/>
    <x v="5"/>
    <s v="Speciality Products"/>
    <s v="Female"/>
    <s v="Asian"/>
    <x v="30"/>
    <d v="2018-03-12T00:00:00"/>
    <n v="47913"/>
    <n v="0"/>
    <n v="0"/>
    <s v="United States"/>
    <s v="Seattle"/>
    <s v=""/>
  </r>
  <r>
    <s v="E01909"/>
    <s v="Lillian Khan"/>
    <x v="7"/>
    <x v="2"/>
    <s v="Speciality Products"/>
    <s v="Female"/>
    <s v="Asian"/>
    <x v="29"/>
    <d v="2010-05-31T00:00:00"/>
    <n v="47387"/>
    <n v="0"/>
    <n v="0"/>
    <s v="China"/>
    <s v="Chengdu"/>
    <d v="2018-01-08T00:00:00"/>
  </r>
  <r>
    <s v="E02857"/>
    <s v="Valentina Davis"/>
    <x v="7"/>
    <x v="3"/>
    <s v="Speciality Products"/>
    <s v="Female"/>
    <s v="Caucasian"/>
    <x v="27"/>
    <d v="2014-04-13T00:00:00"/>
    <n v="46878"/>
    <n v="0"/>
    <n v="0"/>
    <s v="United States"/>
    <s v="Miami"/>
    <s v=""/>
  </r>
  <r>
    <s v="E01466"/>
    <s v="Connor Vang"/>
    <x v="7"/>
    <x v="3"/>
    <s v="Speciality Products"/>
    <s v="Male"/>
    <s v="Asian"/>
    <x v="6"/>
    <d v="2021-07-28T00:00:00"/>
    <n v="46845"/>
    <n v="0"/>
    <n v="0"/>
    <s v="United States"/>
    <s v="Miami"/>
    <s v=""/>
  </r>
  <r>
    <s v="E02191"/>
    <s v="Maria Sun"/>
    <x v="8"/>
    <x v="3"/>
    <s v="Corporate"/>
    <s v="Female"/>
    <s v="Asian"/>
    <x v="6"/>
    <d v="2021-12-19T00:00:00"/>
    <n v="150666"/>
    <n v="0.23"/>
    <n v="346.53179999999998"/>
    <s v="China"/>
    <s v="Chengdu"/>
    <s v=""/>
  </r>
  <r>
    <s v="E00156"/>
    <s v="Madelyn Scott"/>
    <x v="0"/>
    <x v="0"/>
    <s v="Research &amp; Development"/>
    <s v="Female"/>
    <s v="Caucasian"/>
    <x v="28"/>
    <d v="2002-01-09T00:00:00"/>
    <n v="148035"/>
    <n v="0.14000000000000001"/>
    <n v="207.24900000000002"/>
    <s v="United States"/>
    <s v="Phoenix"/>
    <s v=""/>
  </r>
  <r>
    <s v="E03349"/>
    <s v="Dylan Chin"/>
    <x v="8"/>
    <x v="2"/>
    <s v="Corporate"/>
    <s v="Male"/>
    <s v="Asian"/>
    <x v="34"/>
    <d v="2017-06-05T00:00:00"/>
    <n v="158898"/>
    <n v="0.18"/>
    <n v="286.01639999999998"/>
    <s v="United States"/>
    <s v="Miami"/>
    <s v=""/>
  </r>
  <r>
    <s v="E04032"/>
    <s v="Emery Zhang"/>
    <x v="15"/>
    <x v="6"/>
    <s v="Corporate"/>
    <s v="Female"/>
    <s v="Asian"/>
    <x v="10"/>
    <d v="2012-02-28T00:00:00"/>
    <n v="89659"/>
    <n v="0"/>
    <n v="0"/>
    <s v="China"/>
    <s v="Beijing"/>
    <s v=""/>
  </r>
  <r>
    <s v="E00203"/>
    <s v="Julia Doan"/>
    <x v="18"/>
    <x v="5"/>
    <s v="Speciality Products"/>
    <s v="Female"/>
    <s v="Asian"/>
    <x v="35"/>
    <d v="2017-09-07T00:00:00"/>
    <n v="46727"/>
    <n v="0"/>
    <n v="0"/>
    <s v="United States"/>
    <s v="Columbus"/>
    <d v="2018-05-31T00:00:00"/>
  </r>
  <r>
    <s v="E04354"/>
    <s v="Raelynn Rios"/>
    <x v="2"/>
    <x v="3"/>
    <s v="Manufacturing"/>
    <s v="Female"/>
    <s v="Latino"/>
    <x v="12"/>
    <d v="2016-08-21T00:00:00"/>
    <n v="258498"/>
    <n v="0.35"/>
    <n v="904.74299999999994"/>
    <s v="United States"/>
    <s v="Columbus"/>
    <s v=""/>
  </r>
  <r>
    <s v="E01578"/>
    <s v="Anthony Hong"/>
    <x v="0"/>
    <x v="0"/>
    <s v="Research &amp; Development"/>
    <s v="Male"/>
    <s v="Asian"/>
    <x v="26"/>
    <d v="2010-11-29T00:00:00"/>
    <n v="146961"/>
    <n v="0.11"/>
    <n v="161.65710000000001"/>
    <s v="United States"/>
    <s v="Columbus"/>
    <s v=""/>
  </r>
  <r>
    <s v="E03430"/>
    <s v="Leo Herrera"/>
    <x v="24"/>
    <x v="5"/>
    <s v="Research &amp; Development"/>
    <s v="Male"/>
    <s v="Latino"/>
    <x v="32"/>
    <d v="1998-04-22T00:00:00"/>
    <n v="85369"/>
    <n v="0"/>
    <n v="0"/>
    <s v="Brazil"/>
    <s v="Manaus"/>
    <d v="2004-11-27T00:00:00"/>
  </r>
  <r>
    <s v="E03058"/>
    <s v="Robert Wright"/>
    <x v="1"/>
    <x v="0"/>
    <s v="Manufacturing"/>
    <s v="Male"/>
    <s v="Caucasian"/>
    <x v="31"/>
    <d v="2015-06-14T00:00:00"/>
    <n v="67489"/>
    <n v="0"/>
    <n v="0"/>
    <s v="United States"/>
    <s v="Chicago"/>
    <s v=""/>
  </r>
  <r>
    <s v="E04762"/>
    <s v="Audrey Richardson"/>
    <x v="8"/>
    <x v="0"/>
    <s v="Manufacturing"/>
    <s v="Female"/>
    <s v="Caucasian"/>
    <x v="28"/>
    <d v="2018-10-06T00:00:00"/>
    <n v="166259"/>
    <n v="0.17"/>
    <n v="282.64030000000002"/>
    <s v="United States"/>
    <s v="Chicago"/>
    <s v=""/>
  </r>
  <r>
    <s v="E01148"/>
    <s v="Scarlett Kumar"/>
    <x v="28"/>
    <x v="0"/>
    <s v="Corporate"/>
    <s v="Female"/>
    <s v="Asian"/>
    <x v="0"/>
    <d v="2009-01-07T00:00:00"/>
    <n v="47032"/>
    <n v="0"/>
    <n v="0"/>
    <s v="United States"/>
    <s v="Columbus"/>
    <s v=""/>
  </r>
  <r>
    <s v="E03655"/>
    <s v="Samantha Rogers"/>
    <x v="7"/>
    <x v="1"/>
    <s v="Speciality Products"/>
    <s v="Female"/>
    <s v="Caucasian"/>
    <x v="20"/>
    <d v="2020-01-17T00:00:00"/>
    <n v="45061"/>
    <n v="0"/>
    <n v="0"/>
    <s v="United States"/>
    <s v="Miami"/>
    <s v=""/>
  </r>
  <r>
    <s v="E02798"/>
    <s v="Charles Henderson"/>
    <x v="28"/>
    <x v="0"/>
    <s v="Speciality Products"/>
    <s v="Male"/>
    <s v="Caucasian"/>
    <x v="32"/>
    <d v="2002-02-11T00:00:00"/>
    <n v="43080"/>
    <n v="0"/>
    <n v="0"/>
    <s v="United States"/>
    <s v="Austin"/>
    <s v=""/>
  </r>
  <r>
    <s v="E01388"/>
    <s v="Cooper Gupta"/>
    <x v="18"/>
    <x v="5"/>
    <s v="Speciality Products"/>
    <s v="Male"/>
    <s v="Asian"/>
    <x v="33"/>
    <d v="2014-06-20T00:00:00"/>
    <n v="41728"/>
    <n v="0"/>
    <n v="0"/>
    <s v="China"/>
    <s v="Chongqing"/>
    <s v=""/>
  </r>
  <r>
    <s v="E03928"/>
    <s v="Miles Dang"/>
    <x v="10"/>
    <x v="0"/>
    <s v="Speciality Products"/>
    <s v="Male"/>
    <s v="Asian"/>
    <x v="21"/>
    <d v="2000-09-24T00:00:00"/>
    <n v="40063"/>
    <n v="0"/>
    <n v="0"/>
    <s v="United States"/>
    <s v="Miami"/>
    <s v=""/>
  </r>
  <r>
    <s v="E03545"/>
    <s v="Sofia Cheng"/>
    <x v="2"/>
    <x v="4"/>
    <s v="Corporate"/>
    <s v="Female"/>
    <s v="Asian"/>
    <x v="19"/>
    <d v="2020-07-26T00:00:00"/>
    <n v="216195"/>
    <n v="0.31"/>
    <n v="670.20449999999994"/>
    <s v="United States"/>
    <s v="Miami"/>
    <s v=""/>
  </r>
  <r>
    <m/>
    <m/>
    <x v="33"/>
    <x v="7"/>
    <m/>
    <m/>
    <m/>
    <x v="4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1362F-ABA9-40EC-BF18-D0FA237FAA92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BD018-89E5-4613-AE5D-135DABC38BD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8" firstHeaderRow="1" firstDataRow="1" firstDataCol="1"/>
  <pivotFields count="15">
    <pivotField showAll="0"/>
    <pivotField showAll="0"/>
    <pivotField axis="axisRow" dataField="1" showAll="0">
      <items count="35">
        <item x="5"/>
        <item x="7"/>
        <item x="11"/>
        <item x="16"/>
        <item x="18"/>
        <item x="21"/>
        <item x="3"/>
        <item x="13"/>
        <item x="25"/>
        <item x="8"/>
        <item x="19"/>
        <item x="12"/>
        <item x="15"/>
        <item x="14"/>
        <item x="10"/>
        <item x="30"/>
        <item x="6"/>
        <item x="32"/>
        <item x="22"/>
        <item x="23"/>
        <item x="17"/>
        <item x="9"/>
        <item x="31"/>
        <item x="29"/>
        <item x="26"/>
        <item x="4"/>
        <item x="24"/>
        <item x="0"/>
        <item x="27"/>
        <item x="28"/>
        <item x="1"/>
        <item x="20"/>
        <item x="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Job Title" fld="2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16A62-A679-4DF3-9496-42BB4C21EEF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" firstHeaderRow="1" firstDataRow="1" firstDataCol="1"/>
  <pivotFields count="15">
    <pivotField showAll="0"/>
    <pivotField showAll="0"/>
    <pivotField showAll="0"/>
    <pivotField axis="axisRow" showAll="0">
      <items count="9">
        <item x="4"/>
        <item x="6"/>
        <item x="2"/>
        <item x="5"/>
        <item x="0"/>
        <item x="1"/>
        <item x="3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thnicity" fld="6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5">
  <sortState xmlns:xlrd2="http://schemas.microsoft.com/office/spreadsheetml/2017/richdata2" ref="A4:O1000">
    <sortCondition descending="1" ref="J1:J1001"/>
  </sortState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4"/>
    <tableColumn id="10" xr3:uid="{CA3B0D4F-FCC2-4967-BC8E-979F23AA32F2}" name="Annual Salary" dataDxfId="3"/>
    <tableColumn id="11" xr3:uid="{84DC6F9B-C840-4378-9E1C-BEB4EB18E284}" name="Bonus %" dataDxfId="2"/>
    <tableColumn id="19" xr3:uid="{3951113A-5946-4CD4-AF23-BACB6F1596BD}" name="Actual Bonus" dataDxfId="0">
      <calculatedColumnFormula>(TBL_Employees[[#This Row],[Annual Salary]]*TBL_Employees[[#This Row],[Bonus %]])/100</calculatedColumn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AAEE-C642-4DFB-A88C-27219A5C1643}">
  <dimension ref="A3:B10"/>
  <sheetViews>
    <sheetView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13" t="s">
        <v>1992</v>
      </c>
      <c r="B3" t="s">
        <v>2001</v>
      </c>
    </row>
    <row r="4" spans="1:2" x14ac:dyDescent="0.35">
      <c r="A4" s="7" t="s">
        <v>1995</v>
      </c>
      <c r="B4" s="14"/>
    </row>
    <row r="5" spans="1:2" x14ac:dyDescent="0.35">
      <c r="A5" s="7" t="s">
        <v>1996</v>
      </c>
      <c r="B5" s="14">
        <v>121</v>
      </c>
    </row>
    <row r="6" spans="1:2" x14ac:dyDescent="0.35">
      <c r="A6" s="7" t="s">
        <v>1997</v>
      </c>
      <c r="B6" s="14">
        <v>237</v>
      </c>
    </row>
    <row r="7" spans="1:2" x14ac:dyDescent="0.35">
      <c r="A7" s="7" t="s">
        <v>1998</v>
      </c>
      <c r="B7" s="14">
        <v>288</v>
      </c>
    </row>
    <row r="8" spans="1:2" x14ac:dyDescent="0.35">
      <c r="A8" s="7" t="s">
        <v>1999</v>
      </c>
      <c r="B8" s="14">
        <v>263</v>
      </c>
    </row>
    <row r="9" spans="1:2" x14ac:dyDescent="0.35">
      <c r="A9" s="7" t="s">
        <v>2000</v>
      </c>
      <c r="B9" s="14">
        <v>91</v>
      </c>
    </row>
    <row r="10" spans="1:2" x14ac:dyDescent="0.35">
      <c r="A10" s="7" t="s">
        <v>1994</v>
      </c>
      <c r="B10" s="1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C586-9DD4-4BF8-B125-80BBB5694A8B}">
  <dimension ref="A1:B1001"/>
  <sheetViews>
    <sheetView workbookViewId="0">
      <selection activeCell="B7" sqref="B7"/>
    </sheetView>
  </sheetViews>
  <sheetFormatPr defaultRowHeight="14.5" x14ac:dyDescent="0.35"/>
  <cols>
    <col min="1" max="1" width="10.7265625" bestFit="1" customWidth="1"/>
    <col min="2" max="2" width="23.08984375" bestFit="1" customWidth="1"/>
  </cols>
  <sheetData>
    <row r="1" spans="1:2" x14ac:dyDescent="0.35">
      <c r="A1" s="5" t="s">
        <v>10</v>
      </c>
    </row>
    <row r="2" spans="1:2" x14ac:dyDescent="0.35">
      <c r="A2" s="15">
        <v>0.15</v>
      </c>
    </row>
    <row r="3" spans="1:2" x14ac:dyDescent="0.35">
      <c r="A3" s="15">
        <v>0</v>
      </c>
      <c r="B3" s="12" t="s">
        <v>2002</v>
      </c>
    </row>
    <row r="4" spans="1:2" x14ac:dyDescent="0.35">
      <c r="A4" s="15">
        <v>0.36</v>
      </c>
      <c r="B4" s="16">
        <f>AVERAGEA(A2:A1001)*100</f>
        <v>8.8659999999999908</v>
      </c>
    </row>
    <row r="5" spans="1:2" x14ac:dyDescent="0.35">
      <c r="A5" s="15">
        <v>7.0000000000000007E-2</v>
      </c>
    </row>
    <row r="6" spans="1:2" x14ac:dyDescent="0.35">
      <c r="A6" s="15">
        <v>0</v>
      </c>
    </row>
    <row r="7" spans="1:2" x14ac:dyDescent="0.35">
      <c r="A7" s="15">
        <v>0</v>
      </c>
    </row>
    <row r="8" spans="1:2" x14ac:dyDescent="0.35">
      <c r="A8" s="15">
        <v>0.1</v>
      </c>
    </row>
    <row r="9" spans="1:2" x14ac:dyDescent="0.35">
      <c r="A9" s="15">
        <v>0</v>
      </c>
    </row>
    <row r="10" spans="1:2" x14ac:dyDescent="0.35">
      <c r="A10" s="15">
        <v>0.06</v>
      </c>
    </row>
    <row r="11" spans="1:2" x14ac:dyDescent="0.35">
      <c r="A11" s="15">
        <v>0.31</v>
      </c>
    </row>
    <row r="12" spans="1:2" x14ac:dyDescent="0.35">
      <c r="A12" s="15">
        <v>0.15</v>
      </c>
    </row>
    <row r="13" spans="1:2" x14ac:dyDescent="0.35">
      <c r="A13" s="15">
        <v>0.39</v>
      </c>
    </row>
    <row r="14" spans="1:2" x14ac:dyDescent="0.35">
      <c r="A14" s="15">
        <v>0.09</v>
      </c>
    </row>
    <row r="15" spans="1:2" x14ac:dyDescent="0.35">
      <c r="A15" s="15">
        <v>0.1</v>
      </c>
    </row>
    <row r="16" spans="1:2" x14ac:dyDescent="0.35">
      <c r="A16" s="15">
        <v>0.31</v>
      </c>
    </row>
    <row r="17" spans="1:1" x14ac:dyDescent="0.35">
      <c r="A17" s="15">
        <v>0.3</v>
      </c>
    </row>
    <row r="18" spans="1:1" x14ac:dyDescent="0.35">
      <c r="A18" s="15">
        <v>0.2</v>
      </c>
    </row>
    <row r="19" spans="1:1" x14ac:dyDescent="0.35">
      <c r="A19" s="15">
        <v>0.3</v>
      </c>
    </row>
    <row r="20" spans="1:1" x14ac:dyDescent="0.35">
      <c r="A20" s="15">
        <v>0.24</v>
      </c>
    </row>
    <row r="21" spans="1:1" x14ac:dyDescent="0.35">
      <c r="A21" s="15">
        <v>0.18</v>
      </c>
    </row>
    <row r="22" spans="1:1" x14ac:dyDescent="0.35">
      <c r="A22" s="15">
        <v>0.1</v>
      </c>
    </row>
    <row r="23" spans="1:1" x14ac:dyDescent="0.35">
      <c r="A23" s="15">
        <v>0.21</v>
      </c>
    </row>
    <row r="24" spans="1:1" x14ac:dyDescent="0.35">
      <c r="A24" s="15">
        <v>0.28000000000000003</v>
      </c>
    </row>
    <row r="25" spans="1:1" x14ac:dyDescent="0.35">
      <c r="A25" s="15">
        <v>0.36</v>
      </c>
    </row>
    <row r="26" spans="1:1" x14ac:dyDescent="0.35">
      <c r="A26" s="15">
        <v>0.33</v>
      </c>
    </row>
    <row r="27" spans="1:1" x14ac:dyDescent="0.35">
      <c r="A27" s="15">
        <v>0.31</v>
      </c>
    </row>
    <row r="28" spans="1:1" x14ac:dyDescent="0.35">
      <c r="A28" s="15">
        <v>0</v>
      </c>
    </row>
    <row r="29" spans="1:1" x14ac:dyDescent="0.35">
      <c r="A29" s="15">
        <v>0.37</v>
      </c>
    </row>
    <row r="30" spans="1:1" x14ac:dyDescent="0.35">
      <c r="A30" s="15">
        <v>0.31</v>
      </c>
    </row>
    <row r="31" spans="1:1" x14ac:dyDescent="0.35">
      <c r="A31" s="15">
        <v>0.34</v>
      </c>
    </row>
    <row r="32" spans="1:1" x14ac:dyDescent="0.35">
      <c r="A32" s="15">
        <v>0</v>
      </c>
    </row>
    <row r="33" spans="1:1" x14ac:dyDescent="0.35">
      <c r="A33" s="15">
        <v>0</v>
      </c>
    </row>
    <row r="34" spans="1:1" x14ac:dyDescent="0.35">
      <c r="A34" s="15">
        <v>0</v>
      </c>
    </row>
    <row r="35" spans="1:1" x14ac:dyDescent="0.35">
      <c r="A35" s="15">
        <v>0.39</v>
      </c>
    </row>
    <row r="36" spans="1:1" x14ac:dyDescent="0.35">
      <c r="A36" s="15">
        <v>0</v>
      </c>
    </row>
    <row r="37" spans="1:1" x14ac:dyDescent="0.35">
      <c r="A37" s="15">
        <v>0</v>
      </c>
    </row>
    <row r="38" spans="1:1" x14ac:dyDescent="0.35">
      <c r="A38" s="15">
        <v>0</v>
      </c>
    </row>
    <row r="39" spans="1:1" x14ac:dyDescent="0.35">
      <c r="A39" s="15">
        <v>0.3</v>
      </c>
    </row>
    <row r="40" spans="1:1" x14ac:dyDescent="0.35">
      <c r="A40" s="15">
        <v>0</v>
      </c>
    </row>
    <row r="41" spans="1:1" x14ac:dyDescent="0.35">
      <c r="A41" s="15">
        <v>0</v>
      </c>
    </row>
    <row r="42" spans="1:1" x14ac:dyDescent="0.35">
      <c r="A42" s="15">
        <v>0.37</v>
      </c>
    </row>
    <row r="43" spans="1:1" x14ac:dyDescent="0.35">
      <c r="A43" s="15">
        <v>0.34</v>
      </c>
    </row>
    <row r="44" spans="1:1" x14ac:dyDescent="0.35">
      <c r="A44" s="15">
        <v>0.3</v>
      </c>
    </row>
    <row r="45" spans="1:1" x14ac:dyDescent="0.35">
      <c r="A45" s="15">
        <v>0.39</v>
      </c>
    </row>
    <row r="46" spans="1:1" x14ac:dyDescent="0.35">
      <c r="A46" s="15">
        <v>0.12</v>
      </c>
    </row>
    <row r="47" spans="1:1" x14ac:dyDescent="0.35">
      <c r="A47" s="15">
        <v>0</v>
      </c>
    </row>
    <row r="48" spans="1:1" x14ac:dyDescent="0.35">
      <c r="A48" s="15">
        <v>0.05</v>
      </c>
    </row>
    <row r="49" spans="1:1" x14ac:dyDescent="0.35">
      <c r="A49" s="15">
        <v>0.2</v>
      </c>
    </row>
    <row r="50" spans="1:1" x14ac:dyDescent="0.35">
      <c r="A50" s="15">
        <v>0</v>
      </c>
    </row>
    <row r="51" spans="1:1" x14ac:dyDescent="0.35">
      <c r="A51" s="15">
        <v>0.2</v>
      </c>
    </row>
    <row r="52" spans="1:1" x14ac:dyDescent="0.35">
      <c r="A52" s="15">
        <v>0</v>
      </c>
    </row>
    <row r="53" spans="1:1" x14ac:dyDescent="0.35">
      <c r="A53" s="15">
        <v>0</v>
      </c>
    </row>
    <row r="54" spans="1:1" x14ac:dyDescent="0.35">
      <c r="A54" s="15">
        <v>0.11</v>
      </c>
    </row>
    <row r="55" spans="1:1" x14ac:dyDescent="0.35">
      <c r="A55" s="15">
        <v>0</v>
      </c>
    </row>
    <row r="56" spans="1:1" x14ac:dyDescent="0.35">
      <c r="A56" s="15">
        <v>0.28999999999999998</v>
      </c>
    </row>
    <row r="57" spans="1:1" x14ac:dyDescent="0.35">
      <c r="A57" s="15">
        <v>0</v>
      </c>
    </row>
    <row r="58" spans="1:1" x14ac:dyDescent="0.35">
      <c r="A58" s="15">
        <v>0</v>
      </c>
    </row>
    <row r="59" spans="1:1" x14ac:dyDescent="0.35">
      <c r="A59" s="15">
        <v>0</v>
      </c>
    </row>
    <row r="60" spans="1:1" x14ac:dyDescent="0.35">
      <c r="A60" s="15">
        <v>0</v>
      </c>
    </row>
    <row r="61" spans="1:1" x14ac:dyDescent="0.35">
      <c r="A61" s="15">
        <v>0.15</v>
      </c>
    </row>
    <row r="62" spans="1:1" x14ac:dyDescent="0.35">
      <c r="A62" s="15">
        <v>0.1</v>
      </c>
    </row>
    <row r="63" spans="1:1" x14ac:dyDescent="0.35">
      <c r="A63" s="15">
        <v>0</v>
      </c>
    </row>
    <row r="64" spans="1:1" x14ac:dyDescent="0.35">
      <c r="A64" s="15">
        <v>0.13</v>
      </c>
    </row>
    <row r="65" spans="1:1" x14ac:dyDescent="0.35">
      <c r="A65" s="15">
        <v>0.34</v>
      </c>
    </row>
    <row r="66" spans="1:1" x14ac:dyDescent="0.35">
      <c r="A66" s="15">
        <v>0</v>
      </c>
    </row>
    <row r="67" spans="1:1" x14ac:dyDescent="0.35">
      <c r="A67" s="15">
        <v>0</v>
      </c>
    </row>
    <row r="68" spans="1:1" x14ac:dyDescent="0.35">
      <c r="A68" s="15">
        <v>0.36</v>
      </c>
    </row>
    <row r="69" spans="1:1" x14ac:dyDescent="0.35">
      <c r="A69" s="15">
        <v>7.0000000000000007E-2</v>
      </c>
    </row>
    <row r="70" spans="1:1" x14ac:dyDescent="0.35">
      <c r="A70" s="15">
        <v>0.39</v>
      </c>
    </row>
    <row r="71" spans="1:1" x14ac:dyDescent="0.35">
      <c r="A71" s="15">
        <v>0.36</v>
      </c>
    </row>
    <row r="72" spans="1:1" x14ac:dyDescent="0.35">
      <c r="A72" s="15">
        <v>0</v>
      </c>
    </row>
    <row r="73" spans="1:1" x14ac:dyDescent="0.35">
      <c r="A73" s="15">
        <v>0.35</v>
      </c>
    </row>
    <row r="74" spans="1:1" x14ac:dyDescent="0.35">
      <c r="A74" s="15">
        <v>0.31</v>
      </c>
    </row>
    <row r="75" spans="1:1" x14ac:dyDescent="0.35">
      <c r="A75" s="15">
        <v>0</v>
      </c>
    </row>
    <row r="76" spans="1:1" x14ac:dyDescent="0.35">
      <c r="A76" s="15">
        <v>0.4</v>
      </c>
    </row>
    <row r="77" spans="1:1" x14ac:dyDescent="0.35">
      <c r="A77" s="15">
        <v>0</v>
      </c>
    </row>
    <row r="78" spans="1:1" x14ac:dyDescent="0.35">
      <c r="A78" s="15">
        <v>0</v>
      </c>
    </row>
    <row r="79" spans="1:1" x14ac:dyDescent="0.35">
      <c r="A79" s="15">
        <v>0.08</v>
      </c>
    </row>
    <row r="80" spans="1:1" x14ac:dyDescent="0.35">
      <c r="A80" s="15">
        <v>0</v>
      </c>
    </row>
    <row r="81" spans="1:1" x14ac:dyDescent="0.35">
      <c r="A81" s="15">
        <v>0.15</v>
      </c>
    </row>
    <row r="82" spans="1:1" x14ac:dyDescent="0.35">
      <c r="A82" s="15">
        <v>0</v>
      </c>
    </row>
    <row r="83" spans="1:1" x14ac:dyDescent="0.35">
      <c r="A83" s="15">
        <v>0.11</v>
      </c>
    </row>
    <row r="84" spans="1:1" x14ac:dyDescent="0.35">
      <c r="A84" s="15">
        <v>0.32</v>
      </c>
    </row>
    <row r="85" spans="1:1" x14ac:dyDescent="0.35">
      <c r="A85" s="15">
        <v>0.28000000000000003</v>
      </c>
    </row>
    <row r="86" spans="1:1" x14ac:dyDescent="0.35">
      <c r="A86" s="15">
        <v>0.32</v>
      </c>
    </row>
    <row r="87" spans="1:1" x14ac:dyDescent="0.35">
      <c r="A87" s="15">
        <v>0</v>
      </c>
    </row>
    <row r="88" spans="1:1" x14ac:dyDescent="0.35">
      <c r="A88" s="15">
        <v>0.3</v>
      </c>
    </row>
    <row r="89" spans="1:1" x14ac:dyDescent="0.35">
      <c r="A89" s="15">
        <v>0</v>
      </c>
    </row>
    <row r="90" spans="1:1" x14ac:dyDescent="0.35">
      <c r="A90" s="15">
        <v>0</v>
      </c>
    </row>
    <row r="91" spans="1:1" x14ac:dyDescent="0.35">
      <c r="A91" s="15">
        <v>0</v>
      </c>
    </row>
    <row r="92" spans="1:1" x14ac:dyDescent="0.35">
      <c r="A92" s="15">
        <v>0.1</v>
      </c>
    </row>
    <row r="93" spans="1:1" x14ac:dyDescent="0.35">
      <c r="A93" s="15">
        <v>0.22</v>
      </c>
    </row>
    <row r="94" spans="1:1" x14ac:dyDescent="0.35">
      <c r="A94" s="15">
        <v>0</v>
      </c>
    </row>
    <row r="95" spans="1:1" x14ac:dyDescent="0.35">
      <c r="A95" s="15">
        <v>0</v>
      </c>
    </row>
    <row r="96" spans="1:1" x14ac:dyDescent="0.35">
      <c r="A96" s="15">
        <v>0</v>
      </c>
    </row>
    <row r="97" spans="1:1" x14ac:dyDescent="0.35">
      <c r="A97" s="15">
        <v>0.13</v>
      </c>
    </row>
    <row r="98" spans="1:1" x14ac:dyDescent="0.35">
      <c r="A98" s="15">
        <v>0.17</v>
      </c>
    </row>
    <row r="99" spans="1:1" x14ac:dyDescent="0.35">
      <c r="A99" s="15">
        <v>0</v>
      </c>
    </row>
    <row r="100" spans="1:1" x14ac:dyDescent="0.35">
      <c r="A100" s="15">
        <v>0.08</v>
      </c>
    </row>
    <row r="101" spans="1:1" x14ac:dyDescent="0.35">
      <c r="A101" s="15">
        <v>0.3</v>
      </c>
    </row>
    <row r="102" spans="1:1" x14ac:dyDescent="0.35">
      <c r="A102" s="15">
        <v>0</v>
      </c>
    </row>
    <row r="103" spans="1:1" x14ac:dyDescent="0.35">
      <c r="A103" s="15">
        <v>0.2</v>
      </c>
    </row>
    <row r="104" spans="1:1" x14ac:dyDescent="0.35">
      <c r="A104" s="15">
        <v>0.21</v>
      </c>
    </row>
    <row r="105" spans="1:1" x14ac:dyDescent="0.35">
      <c r="A105" s="15">
        <v>0.16</v>
      </c>
    </row>
    <row r="106" spans="1:1" x14ac:dyDescent="0.35">
      <c r="A106" s="15">
        <v>0.36</v>
      </c>
    </row>
    <row r="107" spans="1:1" x14ac:dyDescent="0.35">
      <c r="A107" s="15">
        <v>0.31</v>
      </c>
    </row>
    <row r="108" spans="1:1" x14ac:dyDescent="0.35">
      <c r="A108" s="15">
        <v>0</v>
      </c>
    </row>
    <row r="109" spans="1:1" x14ac:dyDescent="0.35">
      <c r="A109" s="15">
        <v>0</v>
      </c>
    </row>
    <row r="110" spans="1:1" x14ac:dyDescent="0.35">
      <c r="A110" s="15">
        <v>0</v>
      </c>
    </row>
    <row r="111" spans="1:1" x14ac:dyDescent="0.35">
      <c r="A111" s="15">
        <v>0.26</v>
      </c>
    </row>
    <row r="112" spans="1:1" x14ac:dyDescent="0.35">
      <c r="A112" s="15">
        <v>0</v>
      </c>
    </row>
    <row r="113" spans="1:1" x14ac:dyDescent="0.35">
      <c r="A113" s="15">
        <v>0.15</v>
      </c>
    </row>
    <row r="114" spans="1:1" x14ac:dyDescent="0.35">
      <c r="A114" s="15">
        <v>0</v>
      </c>
    </row>
    <row r="115" spans="1:1" x14ac:dyDescent="0.35">
      <c r="A115" s="15">
        <v>0.21</v>
      </c>
    </row>
    <row r="116" spans="1:1" x14ac:dyDescent="0.35">
      <c r="A116" s="15">
        <v>0.37</v>
      </c>
    </row>
    <row r="117" spans="1:1" x14ac:dyDescent="0.35">
      <c r="A117" s="15">
        <v>0.15</v>
      </c>
    </row>
    <row r="118" spans="1:1" x14ac:dyDescent="0.35">
      <c r="A118" s="15">
        <v>0.14000000000000001</v>
      </c>
    </row>
    <row r="119" spans="1:1" x14ac:dyDescent="0.35">
      <c r="A119" s="15">
        <v>0</v>
      </c>
    </row>
    <row r="120" spans="1:1" x14ac:dyDescent="0.35">
      <c r="A120" s="15">
        <v>0</v>
      </c>
    </row>
    <row r="121" spans="1:1" x14ac:dyDescent="0.35">
      <c r="A121" s="15">
        <v>7.0000000000000007E-2</v>
      </c>
    </row>
    <row r="122" spans="1:1" x14ac:dyDescent="0.35">
      <c r="A122" s="15">
        <v>0</v>
      </c>
    </row>
    <row r="123" spans="1:1" x14ac:dyDescent="0.35">
      <c r="A123" s="15">
        <v>0.37</v>
      </c>
    </row>
    <row r="124" spans="1:1" x14ac:dyDescent="0.35">
      <c r="A124" s="15">
        <v>0.33</v>
      </c>
    </row>
    <row r="125" spans="1:1" x14ac:dyDescent="0.35">
      <c r="A125" s="15">
        <v>0.1</v>
      </c>
    </row>
    <row r="126" spans="1:1" x14ac:dyDescent="0.35">
      <c r="A126" s="15">
        <v>0</v>
      </c>
    </row>
    <row r="127" spans="1:1" x14ac:dyDescent="0.35">
      <c r="A127" s="15">
        <v>0</v>
      </c>
    </row>
    <row r="128" spans="1:1" x14ac:dyDescent="0.35">
      <c r="A128" s="15">
        <v>0</v>
      </c>
    </row>
    <row r="129" spans="1:1" x14ac:dyDescent="0.35">
      <c r="A129" s="15">
        <v>0</v>
      </c>
    </row>
    <row r="130" spans="1:1" x14ac:dyDescent="0.35">
      <c r="A130" s="15">
        <v>0.23</v>
      </c>
    </row>
    <row r="131" spans="1:1" x14ac:dyDescent="0.35">
      <c r="A131" s="15">
        <v>0.33</v>
      </c>
    </row>
    <row r="132" spans="1:1" x14ac:dyDescent="0.35">
      <c r="A132" s="15">
        <v>0.12</v>
      </c>
    </row>
    <row r="133" spans="1:1" x14ac:dyDescent="0.35">
      <c r="A133" s="15">
        <v>0.24</v>
      </c>
    </row>
    <row r="134" spans="1:1" x14ac:dyDescent="0.35">
      <c r="A134" s="15">
        <v>0.28000000000000003</v>
      </c>
    </row>
    <row r="135" spans="1:1" x14ac:dyDescent="0.35">
      <c r="A135" s="15">
        <v>0</v>
      </c>
    </row>
    <row r="136" spans="1:1" x14ac:dyDescent="0.35">
      <c r="A136" s="15">
        <v>0.4</v>
      </c>
    </row>
    <row r="137" spans="1:1" x14ac:dyDescent="0.35">
      <c r="A137" s="15">
        <v>0</v>
      </c>
    </row>
    <row r="138" spans="1:1" x14ac:dyDescent="0.35">
      <c r="A138" s="15">
        <v>0.37</v>
      </c>
    </row>
    <row r="139" spans="1:1" x14ac:dyDescent="0.35">
      <c r="A139" s="15">
        <v>0.3</v>
      </c>
    </row>
    <row r="140" spans="1:1" x14ac:dyDescent="0.35">
      <c r="A140" s="15">
        <v>0.18</v>
      </c>
    </row>
    <row r="141" spans="1:1" x14ac:dyDescent="0.35">
      <c r="A141" s="15">
        <v>0</v>
      </c>
    </row>
    <row r="142" spans="1:1" x14ac:dyDescent="0.35">
      <c r="A142" s="15">
        <v>0.34</v>
      </c>
    </row>
    <row r="143" spans="1:1" x14ac:dyDescent="0.35">
      <c r="A143" s="15">
        <v>0.3</v>
      </c>
    </row>
    <row r="144" spans="1:1" x14ac:dyDescent="0.35">
      <c r="A144" s="15">
        <v>0.33</v>
      </c>
    </row>
    <row r="145" spans="1:1" x14ac:dyDescent="0.35">
      <c r="A145" s="15">
        <v>0.18</v>
      </c>
    </row>
    <row r="146" spans="1:1" x14ac:dyDescent="0.35">
      <c r="A146" s="15">
        <v>0</v>
      </c>
    </row>
    <row r="147" spans="1:1" x14ac:dyDescent="0.35">
      <c r="A147" s="15">
        <v>0.08</v>
      </c>
    </row>
    <row r="148" spans="1:1" x14ac:dyDescent="0.35">
      <c r="A148" s="15">
        <v>0.14000000000000001</v>
      </c>
    </row>
    <row r="149" spans="1:1" x14ac:dyDescent="0.35">
      <c r="A149" s="15">
        <v>0.28999999999999998</v>
      </c>
    </row>
    <row r="150" spans="1:1" x14ac:dyDescent="0.35">
      <c r="A150" s="15">
        <v>0</v>
      </c>
    </row>
    <row r="151" spans="1:1" x14ac:dyDescent="0.35">
      <c r="A151" s="15">
        <v>0</v>
      </c>
    </row>
    <row r="152" spans="1:1" x14ac:dyDescent="0.35">
      <c r="A152" s="15">
        <v>0</v>
      </c>
    </row>
    <row r="153" spans="1:1" x14ac:dyDescent="0.35">
      <c r="A153" s="15">
        <v>0.22</v>
      </c>
    </row>
    <row r="154" spans="1:1" x14ac:dyDescent="0.35">
      <c r="A154" s="15">
        <v>0</v>
      </c>
    </row>
    <row r="155" spans="1:1" x14ac:dyDescent="0.35">
      <c r="A155" s="15">
        <v>0</v>
      </c>
    </row>
    <row r="156" spans="1:1" x14ac:dyDescent="0.35">
      <c r="A156" s="15">
        <v>0.3</v>
      </c>
    </row>
    <row r="157" spans="1:1" x14ac:dyDescent="0.35">
      <c r="A157" s="15">
        <v>0</v>
      </c>
    </row>
    <row r="158" spans="1:1" x14ac:dyDescent="0.35">
      <c r="A158" s="15">
        <v>0.1</v>
      </c>
    </row>
    <row r="159" spans="1:1" x14ac:dyDescent="0.35">
      <c r="A159" s="15">
        <v>0.28000000000000003</v>
      </c>
    </row>
    <row r="160" spans="1:1" x14ac:dyDescent="0.35">
      <c r="A160" s="15">
        <v>0.05</v>
      </c>
    </row>
    <row r="161" spans="1:1" x14ac:dyDescent="0.35">
      <c r="A161" s="15">
        <v>0</v>
      </c>
    </row>
    <row r="162" spans="1:1" x14ac:dyDescent="0.35">
      <c r="A162" s="15">
        <v>0.3</v>
      </c>
    </row>
    <row r="163" spans="1:1" x14ac:dyDescent="0.35">
      <c r="A163" s="15">
        <v>0</v>
      </c>
    </row>
    <row r="164" spans="1:1" x14ac:dyDescent="0.35">
      <c r="A164" s="15">
        <v>0.23</v>
      </c>
    </row>
    <row r="165" spans="1:1" x14ac:dyDescent="0.35">
      <c r="A165" s="15">
        <v>0</v>
      </c>
    </row>
    <row r="166" spans="1:1" x14ac:dyDescent="0.35">
      <c r="A166" s="15">
        <v>0.27</v>
      </c>
    </row>
    <row r="167" spans="1:1" x14ac:dyDescent="0.35">
      <c r="A167" s="15">
        <v>0.27</v>
      </c>
    </row>
    <row r="168" spans="1:1" x14ac:dyDescent="0.35">
      <c r="A168" s="15">
        <v>0.15</v>
      </c>
    </row>
    <row r="169" spans="1:1" x14ac:dyDescent="0.35">
      <c r="A169" s="15">
        <v>0</v>
      </c>
    </row>
    <row r="170" spans="1:1" x14ac:dyDescent="0.35">
      <c r="A170" s="15">
        <v>0.4</v>
      </c>
    </row>
    <row r="171" spans="1:1" x14ac:dyDescent="0.35">
      <c r="A171" s="15">
        <v>0.14000000000000001</v>
      </c>
    </row>
    <row r="172" spans="1:1" x14ac:dyDescent="0.35">
      <c r="A172" s="15">
        <v>0</v>
      </c>
    </row>
    <row r="173" spans="1:1" x14ac:dyDescent="0.35">
      <c r="A173" s="15">
        <v>0</v>
      </c>
    </row>
    <row r="174" spans="1:1" x14ac:dyDescent="0.35">
      <c r="A174" s="15">
        <v>0.39</v>
      </c>
    </row>
    <row r="175" spans="1:1" x14ac:dyDescent="0.35">
      <c r="A175" s="15">
        <v>0.21</v>
      </c>
    </row>
    <row r="176" spans="1:1" x14ac:dyDescent="0.35">
      <c r="A176" s="15">
        <v>0.16</v>
      </c>
    </row>
    <row r="177" spans="1:1" x14ac:dyDescent="0.35">
      <c r="A177" s="15">
        <v>0.05</v>
      </c>
    </row>
    <row r="178" spans="1:1" x14ac:dyDescent="0.35">
      <c r="A178" s="15">
        <v>0.1</v>
      </c>
    </row>
    <row r="179" spans="1:1" x14ac:dyDescent="0.35">
      <c r="A179" s="15">
        <v>0.25</v>
      </c>
    </row>
    <row r="180" spans="1:1" x14ac:dyDescent="0.35">
      <c r="A180" s="15">
        <v>0</v>
      </c>
    </row>
    <row r="181" spans="1:1" x14ac:dyDescent="0.35">
      <c r="A181" s="15">
        <v>0.08</v>
      </c>
    </row>
    <row r="182" spans="1:1" x14ac:dyDescent="0.35">
      <c r="A182" s="15">
        <v>0</v>
      </c>
    </row>
    <row r="183" spans="1:1" x14ac:dyDescent="0.35">
      <c r="A183" s="15">
        <v>0.15</v>
      </c>
    </row>
    <row r="184" spans="1:1" x14ac:dyDescent="0.35">
      <c r="A184" s="15">
        <v>0</v>
      </c>
    </row>
    <row r="185" spans="1:1" x14ac:dyDescent="0.35">
      <c r="A185" s="15">
        <v>0</v>
      </c>
    </row>
    <row r="186" spans="1:1" x14ac:dyDescent="0.35">
      <c r="A186" s="15">
        <v>0</v>
      </c>
    </row>
    <row r="187" spans="1:1" x14ac:dyDescent="0.35">
      <c r="A187" s="15">
        <v>0.26</v>
      </c>
    </row>
    <row r="188" spans="1:1" x14ac:dyDescent="0.35">
      <c r="A188" s="15">
        <v>0</v>
      </c>
    </row>
    <row r="189" spans="1:1" x14ac:dyDescent="0.35">
      <c r="A189" s="15">
        <v>0.23</v>
      </c>
    </row>
    <row r="190" spans="1:1" x14ac:dyDescent="0.35">
      <c r="A190" s="15">
        <v>0.15</v>
      </c>
    </row>
    <row r="191" spans="1:1" x14ac:dyDescent="0.35">
      <c r="A191" s="15">
        <v>0</v>
      </c>
    </row>
    <row r="192" spans="1:1" x14ac:dyDescent="0.35">
      <c r="A192" s="15">
        <v>0.18</v>
      </c>
    </row>
    <row r="193" spans="1:1" x14ac:dyDescent="0.35">
      <c r="A193" s="15">
        <v>0</v>
      </c>
    </row>
    <row r="194" spans="1:1" x14ac:dyDescent="0.35">
      <c r="A194" s="15">
        <v>0.1</v>
      </c>
    </row>
    <row r="195" spans="1:1" x14ac:dyDescent="0.35">
      <c r="A195" s="15">
        <v>0.3</v>
      </c>
    </row>
    <row r="196" spans="1:1" x14ac:dyDescent="0.35">
      <c r="A196" s="15">
        <v>0</v>
      </c>
    </row>
    <row r="197" spans="1:1" x14ac:dyDescent="0.35">
      <c r="A197" s="15">
        <v>0.06</v>
      </c>
    </row>
    <row r="198" spans="1:1" x14ac:dyDescent="0.35">
      <c r="A198" s="15">
        <v>0</v>
      </c>
    </row>
    <row r="199" spans="1:1" x14ac:dyDescent="0.35">
      <c r="A199" s="15">
        <v>0.3</v>
      </c>
    </row>
    <row r="200" spans="1:1" x14ac:dyDescent="0.35">
      <c r="A200" s="15">
        <v>0</v>
      </c>
    </row>
    <row r="201" spans="1:1" x14ac:dyDescent="0.35">
      <c r="A201" s="15">
        <v>0.32</v>
      </c>
    </row>
    <row r="202" spans="1:1" x14ac:dyDescent="0.35">
      <c r="A202" s="15">
        <v>0</v>
      </c>
    </row>
    <row r="203" spans="1:1" x14ac:dyDescent="0.35">
      <c r="A203" s="15">
        <v>0</v>
      </c>
    </row>
    <row r="204" spans="1:1" x14ac:dyDescent="0.35">
      <c r="A204" s="15">
        <v>0.39</v>
      </c>
    </row>
    <row r="205" spans="1:1" x14ac:dyDescent="0.35">
      <c r="A205" s="15">
        <v>0</v>
      </c>
    </row>
    <row r="206" spans="1:1" x14ac:dyDescent="0.35">
      <c r="A206" s="15">
        <v>0.27</v>
      </c>
    </row>
    <row r="207" spans="1:1" x14ac:dyDescent="0.35">
      <c r="A207" s="15">
        <v>0</v>
      </c>
    </row>
    <row r="208" spans="1:1" x14ac:dyDescent="0.35">
      <c r="A208" s="15">
        <v>0.26</v>
      </c>
    </row>
    <row r="209" spans="1:1" x14ac:dyDescent="0.35">
      <c r="A209" s="15">
        <v>7.0000000000000007E-2</v>
      </c>
    </row>
    <row r="210" spans="1:1" x14ac:dyDescent="0.35">
      <c r="A210" s="15">
        <v>0</v>
      </c>
    </row>
    <row r="211" spans="1:1" x14ac:dyDescent="0.35">
      <c r="A211" s="15">
        <v>0.4</v>
      </c>
    </row>
    <row r="212" spans="1:1" x14ac:dyDescent="0.35">
      <c r="A212" s="15">
        <v>0.2</v>
      </c>
    </row>
    <row r="213" spans="1:1" x14ac:dyDescent="0.35">
      <c r="A213" s="15">
        <v>0.15</v>
      </c>
    </row>
    <row r="214" spans="1:1" x14ac:dyDescent="0.35">
      <c r="A214" s="15">
        <v>0.25</v>
      </c>
    </row>
    <row r="215" spans="1:1" x14ac:dyDescent="0.35">
      <c r="A215" s="15">
        <v>0.05</v>
      </c>
    </row>
    <row r="216" spans="1:1" x14ac:dyDescent="0.35">
      <c r="A216" s="15">
        <v>0</v>
      </c>
    </row>
    <row r="217" spans="1:1" x14ac:dyDescent="0.35">
      <c r="A217" s="15">
        <v>0</v>
      </c>
    </row>
    <row r="218" spans="1:1" x14ac:dyDescent="0.35">
      <c r="A218" s="15">
        <v>0</v>
      </c>
    </row>
    <row r="219" spans="1:1" x14ac:dyDescent="0.35">
      <c r="A219" s="15">
        <v>0.2</v>
      </c>
    </row>
    <row r="220" spans="1:1" x14ac:dyDescent="0.35">
      <c r="A220" s="15">
        <v>0</v>
      </c>
    </row>
    <row r="221" spans="1:1" x14ac:dyDescent="0.35">
      <c r="A221" s="15">
        <v>0.28999999999999998</v>
      </c>
    </row>
    <row r="222" spans="1:1" x14ac:dyDescent="0.35">
      <c r="A222" s="15">
        <v>0.36</v>
      </c>
    </row>
    <row r="223" spans="1:1" x14ac:dyDescent="0.35">
      <c r="A223" s="15">
        <v>0</v>
      </c>
    </row>
    <row r="224" spans="1:1" x14ac:dyDescent="0.35">
      <c r="A224" s="15">
        <v>0</v>
      </c>
    </row>
    <row r="225" spans="1:1" x14ac:dyDescent="0.35">
      <c r="A225" s="15">
        <v>0</v>
      </c>
    </row>
    <row r="226" spans="1:1" x14ac:dyDescent="0.35">
      <c r="A226" s="15">
        <v>0</v>
      </c>
    </row>
    <row r="227" spans="1:1" x14ac:dyDescent="0.35">
      <c r="A227" s="15">
        <v>0</v>
      </c>
    </row>
    <row r="228" spans="1:1" x14ac:dyDescent="0.35">
      <c r="A228" s="15">
        <v>0.19</v>
      </c>
    </row>
    <row r="229" spans="1:1" x14ac:dyDescent="0.35">
      <c r="A229" s="15">
        <v>0.15</v>
      </c>
    </row>
    <row r="230" spans="1:1" x14ac:dyDescent="0.35">
      <c r="A230" s="15">
        <v>0</v>
      </c>
    </row>
    <row r="231" spans="1:1" x14ac:dyDescent="0.35">
      <c r="A231" s="15">
        <v>0.09</v>
      </c>
    </row>
    <row r="232" spans="1:1" x14ac:dyDescent="0.35">
      <c r="A232" s="15">
        <v>0</v>
      </c>
    </row>
    <row r="233" spans="1:1" x14ac:dyDescent="0.35">
      <c r="A233" s="15">
        <v>0</v>
      </c>
    </row>
    <row r="234" spans="1:1" x14ac:dyDescent="0.35">
      <c r="A234" s="15">
        <v>0.4</v>
      </c>
    </row>
    <row r="235" spans="1:1" x14ac:dyDescent="0.35">
      <c r="A235" s="15">
        <v>0.1</v>
      </c>
    </row>
    <row r="236" spans="1:1" x14ac:dyDescent="0.35">
      <c r="A236" s="15">
        <v>0.31</v>
      </c>
    </row>
    <row r="237" spans="1:1" x14ac:dyDescent="0.35">
      <c r="A237" s="15">
        <v>0</v>
      </c>
    </row>
    <row r="238" spans="1:1" x14ac:dyDescent="0.35">
      <c r="A238" s="15">
        <v>0</v>
      </c>
    </row>
    <row r="239" spans="1:1" x14ac:dyDescent="0.35">
      <c r="A239" s="15">
        <v>0</v>
      </c>
    </row>
    <row r="240" spans="1:1" x14ac:dyDescent="0.35">
      <c r="A240" s="15">
        <v>0.14000000000000001</v>
      </c>
    </row>
    <row r="241" spans="1:1" x14ac:dyDescent="0.35">
      <c r="A241" s="15">
        <v>0</v>
      </c>
    </row>
    <row r="242" spans="1:1" x14ac:dyDescent="0.35">
      <c r="A242" s="15">
        <v>0.15</v>
      </c>
    </row>
    <row r="243" spans="1:1" x14ac:dyDescent="0.35">
      <c r="A243" s="15">
        <v>0</v>
      </c>
    </row>
    <row r="244" spans="1:1" x14ac:dyDescent="0.35">
      <c r="A244" s="15">
        <v>0.22</v>
      </c>
    </row>
    <row r="245" spans="1:1" x14ac:dyDescent="0.35">
      <c r="A245" s="15">
        <v>0.3</v>
      </c>
    </row>
    <row r="246" spans="1:1" x14ac:dyDescent="0.35">
      <c r="A246" s="15">
        <v>0.1</v>
      </c>
    </row>
    <row r="247" spans="1:1" x14ac:dyDescent="0.35">
      <c r="A247" s="15">
        <v>0.11</v>
      </c>
    </row>
    <row r="248" spans="1:1" x14ac:dyDescent="0.35">
      <c r="A248" s="15">
        <v>0.06</v>
      </c>
    </row>
    <row r="249" spans="1:1" x14ac:dyDescent="0.35">
      <c r="A249" s="15">
        <v>0.12</v>
      </c>
    </row>
    <row r="250" spans="1:1" x14ac:dyDescent="0.35">
      <c r="A250" s="15">
        <v>0.16</v>
      </c>
    </row>
    <row r="251" spans="1:1" x14ac:dyDescent="0.35">
      <c r="A251" s="15">
        <v>0.35</v>
      </c>
    </row>
    <row r="252" spans="1:1" x14ac:dyDescent="0.35">
      <c r="A252" s="15">
        <v>0.18</v>
      </c>
    </row>
    <row r="253" spans="1:1" x14ac:dyDescent="0.35">
      <c r="A253" s="15">
        <v>0.1</v>
      </c>
    </row>
    <row r="254" spans="1:1" x14ac:dyDescent="0.35">
      <c r="A254" s="15">
        <v>0.11</v>
      </c>
    </row>
    <row r="255" spans="1:1" x14ac:dyDescent="0.35">
      <c r="A255" s="15">
        <v>0</v>
      </c>
    </row>
    <row r="256" spans="1:1" x14ac:dyDescent="0.35">
      <c r="A256" s="15">
        <v>0.24</v>
      </c>
    </row>
    <row r="257" spans="1:1" x14ac:dyDescent="0.35">
      <c r="A257" s="15">
        <v>0</v>
      </c>
    </row>
    <row r="258" spans="1:1" x14ac:dyDescent="0.35">
      <c r="A258" s="15">
        <v>0</v>
      </c>
    </row>
    <row r="259" spans="1:1" x14ac:dyDescent="0.35">
      <c r="A259" s="15">
        <v>0.14000000000000001</v>
      </c>
    </row>
    <row r="260" spans="1:1" x14ac:dyDescent="0.35">
      <c r="A260" s="15">
        <v>0</v>
      </c>
    </row>
    <row r="261" spans="1:1" x14ac:dyDescent="0.35">
      <c r="A261" s="15">
        <v>0</v>
      </c>
    </row>
    <row r="262" spans="1:1" x14ac:dyDescent="0.35">
      <c r="A262" s="15">
        <v>0.33</v>
      </c>
    </row>
    <row r="263" spans="1:1" x14ac:dyDescent="0.35">
      <c r="A263" s="15">
        <v>0.14000000000000001</v>
      </c>
    </row>
    <row r="264" spans="1:1" x14ac:dyDescent="0.35">
      <c r="A264" s="15">
        <v>0</v>
      </c>
    </row>
    <row r="265" spans="1:1" x14ac:dyDescent="0.35">
      <c r="A265" s="15">
        <v>0.38</v>
      </c>
    </row>
    <row r="266" spans="1:1" x14ac:dyDescent="0.35">
      <c r="A266" s="15">
        <v>0.1</v>
      </c>
    </row>
    <row r="267" spans="1:1" x14ac:dyDescent="0.35">
      <c r="A267" s="15">
        <v>0.28999999999999998</v>
      </c>
    </row>
    <row r="268" spans="1:1" x14ac:dyDescent="0.35">
      <c r="A268" s="15">
        <v>0.14000000000000001</v>
      </c>
    </row>
    <row r="269" spans="1:1" x14ac:dyDescent="0.35">
      <c r="A269" s="15">
        <v>0.1</v>
      </c>
    </row>
    <row r="270" spans="1:1" x14ac:dyDescent="0.35">
      <c r="A270" s="15">
        <v>0</v>
      </c>
    </row>
    <row r="271" spans="1:1" x14ac:dyDescent="0.35">
      <c r="A271" s="15">
        <v>0.09</v>
      </c>
    </row>
    <row r="272" spans="1:1" x14ac:dyDescent="0.35">
      <c r="A272" s="15">
        <v>0.28999999999999998</v>
      </c>
    </row>
    <row r="273" spans="1:1" x14ac:dyDescent="0.35">
      <c r="A273" s="15">
        <v>0</v>
      </c>
    </row>
    <row r="274" spans="1:1" x14ac:dyDescent="0.35">
      <c r="A274" s="15">
        <v>0.3</v>
      </c>
    </row>
    <row r="275" spans="1:1" x14ac:dyDescent="0.35">
      <c r="A275" s="15">
        <v>0.13</v>
      </c>
    </row>
    <row r="276" spans="1:1" x14ac:dyDescent="0.35">
      <c r="A276" s="15">
        <v>0</v>
      </c>
    </row>
    <row r="277" spans="1:1" x14ac:dyDescent="0.35">
      <c r="A277" s="15">
        <v>0.23</v>
      </c>
    </row>
    <row r="278" spans="1:1" x14ac:dyDescent="0.35">
      <c r="A278" s="15">
        <v>0.15</v>
      </c>
    </row>
    <row r="279" spans="1:1" x14ac:dyDescent="0.35">
      <c r="A279" s="15">
        <v>0</v>
      </c>
    </row>
    <row r="280" spans="1:1" x14ac:dyDescent="0.35">
      <c r="A280" s="15">
        <v>0.15</v>
      </c>
    </row>
    <row r="281" spans="1:1" x14ac:dyDescent="0.35">
      <c r="A281" s="15">
        <v>0</v>
      </c>
    </row>
    <row r="282" spans="1:1" x14ac:dyDescent="0.35">
      <c r="A282" s="15">
        <v>0</v>
      </c>
    </row>
    <row r="283" spans="1:1" x14ac:dyDescent="0.35">
      <c r="A283" s="15">
        <v>0.31</v>
      </c>
    </row>
    <row r="284" spans="1:1" x14ac:dyDescent="0.35">
      <c r="A284" s="15">
        <v>0</v>
      </c>
    </row>
    <row r="285" spans="1:1" x14ac:dyDescent="0.35">
      <c r="A285" s="15">
        <v>0</v>
      </c>
    </row>
    <row r="286" spans="1:1" x14ac:dyDescent="0.35">
      <c r="A286" s="15">
        <v>0.2</v>
      </c>
    </row>
    <row r="287" spans="1:1" x14ac:dyDescent="0.35">
      <c r="A287" s="15">
        <v>0</v>
      </c>
    </row>
    <row r="288" spans="1:1" x14ac:dyDescent="0.35">
      <c r="A288" s="15">
        <v>0</v>
      </c>
    </row>
    <row r="289" spans="1:1" x14ac:dyDescent="0.35">
      <c r="A289" s="15">
        <v>0</v>
      </c>
    </row>
    <row r="290" spans="1:1" x14ac:dyDescent="0.35">
      <c r="A290" s="15">
        <v>0.27</v>
      </c>
    </row>
    <row r="291" spans="1:1" x14ac:dyDescent="0.35">
      <c r="A291" s="15">
        <v>0</v>
      </c>
    </row>
    <row r="292" spans="1:1" x14ac:dyDescent="0.35">
      <c r="A292" s="15">
        <v>0.15</v>
      </c>
    </row>
    <row r="293" spans="1:1" x14ac:dyDescent="0.35">
      <c r="A293" s="15">
        <v>0</v>
      </c>
    </row>
    <row r="294" spans="1:1" x14ac:dyDescent="0.35">
      <c r="A294" s="15">
        <v>0.17</v>
      </c>
    </row>
    <row r="295" spans="1:1" x14ac:dyDescent="0.35">
      <c r="A295" s="15">
        <v>0</v>
      </c>
    </row>
    <row r="296" spans="1:1" x14ac:dyDescent="0.35">
      <c r="A296" s="15">
        <v>0.24</v>
      </c>
    </row>
    <row r="297" spans="1:1" x14ac:dyDescent="0.35">
      <c r="A297" s="15">
        <v>0.23</v>
      </c>
    </row>
    <row r="298" spans="1:1" x14ac:dyDescent="0.35">
      <c r="A298" s="15">
        <v>0.14000000000000001</v>
      </c>
    </row>
    <row r="299" spans="1:1" x14ac:dyDescent="0.35">
      <c r="A299" s="15">
        <v>7.0000000000000007E-2</v>
      </c>
    </row>
    <row r="300" spans="1:1" x14ac:dyDescent="0.35">
      <c r="A300" s="15">
        <v>0</v>
      </c>
    </row>
    <row r="301" spans="1:1" x14ac:dyDescent="0.35">
      <c r="A301" s="15">
        <v>0.23</v>
      </c>
    </row>
    <row r="302" spans="1:1" x14ac:dyDescent="0.35">
      <c r="A302" s="15">
        <v>0</v>
      </c>
    </row>
    <row r="303" spans="1:1" x14ac:dyDescent="0.35">
      <c r="A303" s="15">
        <v>0</v>
      </c>
    </row>
    <row r="304" spans="1:1" x14ac:dyDescent="0.35">
      <c r="A304" s="15">
        <v>0.15</v>
      </c>
    </row>
    <row r="305" spans="1:1" x14ac:dyDescent="0.35">
      <c r="A305" s="15">
        <v>0</v>
      </c>
    </row>
    <row r="306" spans="1:1" x14ac:dyDescent="0.35">
      <c r="A306" s="15">
        <v>0</v>
      </c>
    </row>
    <row r="307" spans="1:1" x14ac:dyDescent="0.35">
      <c r="A307" s="15">
        <v>0.15</v>
      </c>
    </row>
    <row r="308" spans="1:1" x14ac:dyDescent="0.35">
      <c r="A308" s="15">
        <v>0.15</v>
      </c>
    </row>
    <row r="309" spans="1:1" x14ac:dyDescent="0.35">
      <c r="A309" s="15">
        <v>0.16</v>
      </c>
    </row>
    <row r="310" spans="1:1" x14ac:dyDescent="0.35">
      <c r="A310" s="15">
        <v>0.1</v>
      </c>
    </row>
    <row r="311" spans="1:1" x14ac:dyDescent="0.35">
      <c r="A311" s="15">
        <v>0</v>
      </c>
    </row>
    <row r="312" spans="1:1" x14ac:dyDescent="0.35">
      <c r="A312" s="15">
        <v>0</v>
      </c>
    </row>
    <row r="313" spans="1:1" x14ac:dyDescent="0.35">
      <c r="A313" s="15">
        <v>0.14000000000000001</v>
      </c>
    </row>
    <row r="314" spans="1:1" x14ac:dyDescent="0.35">
      <c r="A314" s="15">
        <v>0.15</v>
      </c>
    </row>
    <row r="315" spans="1:1" x14ac:dyDescent="0.35">
      <c r="A315" s="15">
        <v>0.22</v>
      </c>
    </row>
    <row r="316" spans="1:1" x14ac:dyDescent="0.35">
      <c r="A316" s="15">
        <v>0.06</v>
      </c>
    </row>
    <row r="317" spans="1:1" x14ac:dyDescent="0.35">
      <c r="A317" s="15">
        <v>0.1</v>
      </c>
    </row>
    <row r="318" spans="1:1" x14ac:dyDescent="0.35">
      <c r="A318" s="15">
        <v>0.12</v>
      </c>
    </row>
    <row r="319" spans="1:1" x14ac:dyDescent="0.35">
      <c r="A319" s="15">
        <v>0.36</v>
      </c>
    </row>
    <row r="320" spans="1:1" x14ac:dyDescent="0.35">
      <c r="A320" s="15">
        <v>0.33</v>
      </c>
    </row>
    <row r="321" spans="1:1" x14ac:dyDescent="0.35">
      <c r="A321" s="15">
        <v>0.15</v>
      </c>
    </row>
    <row r="322" spans="1:1" x14ac:dyDescent="0.35">
      <c r="A322" s="15">
        <v>0</v>
      </c>
    </row>
    <row r="323" spans="1:1" x14ac:dyDescent="0.35">
      <c r="A323" s="15">
        <v>0.06</v>
      </c>
    </row>
    <row r="324" spans="1:1" x14ac:dyDescent="0.35">
      <c r="A324" s="15">
        <v>0</v>
      </c>
    </row>
    <row r="325" spans="1:1" x14ac:dyDescent="0.35">
      <c r="A325" s="15">
        <v>0.12</v>
      </c>
    </row>
    <row r="326" spans="1:1" x14ac:dyDescent="0.35">
      <c r="A326" s="15">
        <v>0.39</v>
      </c>
    </row>
    <row r="327" spans="1:1" x14ac:dyDescent="0.35">
      <c r="A327" s="15">
        <v>0</v>
      </c>
    </row>
    <row r="328" spans="1:1" x14ac:dyDescent="0.35">
      <c r="A328" s="15">
        <v>0</v>
      </c>
    </row>
    <row r="329" spans="1:1" x14ac:dyDescent="0.35">
      <c r="A329" s="15">
        <v>0.28999999999999998</v>
      </c>
    </row>
    <row r="330" spans="1:1" x14ac:dyDescent="0.35">
      <c r="A330" s="15">
        <v>0.15</v>
      </c>
    </row>
    <row r="331" spans="1:1" x14ac:dyDescent="0.35">
      <c r="A331" s="15">
        <v>0</v>
      </c>
    </row>
    <row r="332" spans="1:1" x14ac:dyDescent="0.35">
      <c r="A332" s="15">
        <v>0</v>
      </c>
    </row>
    <row r="333" spans="1:1" x14ac:dyDescent="0.35">
      <c r="A333" s="15">
        <v>0.2</v>
      </c>
    </row>
    <row r="334" spans="1:1" x14ac:dyDescent="0.35">
      <c r="A334" s="15">
        <v>0.12</v>
      </c>
    </row>
    <row r="335" spans="1:1" x14ac:dyDescent="0.35">
      <c r="A335" s="15">
        <v>0.13</v>
      </c>
    </row>
    <row r="336" spans="1:1" x14ac:dyDescent="0.35">
      <c r="A336" s="15">
        <v>0</v>
      </c>
    </row>
    <row r="337" spans="1:1" x14ac:dyDescent="0.35">
      <c r="A337" s="15">
        <v>0</v>
      </c>
    </row>
    <row r="338" spans="1:1" x14ac:dyDescent="0.35">
      <c r="A338" s="15">
        <v>0.11</v>
      </c>
    </row>
    <row r="339" spans="1:1" x14ac:dyDescent="0.35">
      <c r="A339" s="15">
        <v>7.0000000000000007E-2</v>
      </c>
    </row>
    <row r="340" spans="1:1" x14ac:dyDescent="0.35">
      <c r="A340" s="15">
        <v>0</v>
      </c>
    </row>
    <row r="341" spans="1:1" x14ac:dyDescent="0.35">
      <c r="A341" s="15">
        <v>0</v>
      </c>
    </row>
    <row r="342" spans="1:1" x14ac:dyDescent="0.35">
      <c r="A342" s="15">
        <v>0</v>
      </c>
    </row>
    <row r="343" spans="1:1" x14ac:dyDescent="0.35">
      <c r="A343" s="15">
        <v>0.1</v>
      </c>
    </row>
    <row r="344" spans="1:1" x14ac:dyDescent="0.35">
      <c r="A344" s="15">
        <v>0.13</v>
      </c>
    </row>
    <row r="345" spans="1:1" x14ac:dyDescent="0.35">
      <c r="A345" s="15">
        <v>0.34</v>
      </c>
    </row>
    <row r="346" spans="1:1" x14ac:dyDescent="0.35">
      <c r="A346" s="15">
        <v>0.35</v>
      </c>
    </row>
    <row r="347" spans="1:1" x14ac:dyDescent="0.35">
      <c r="A347" s="15">
        <v>0</v>
      </c>
    </row>
    <row r="348" spans="1:1" x14ac:dyDescent="0.35">
      <c r="A348" s="15">
        <v>0</v>
      </c>
    </row>
    <row r="349" spans="1:1" x14ac:dyDescent="0.35">
      <c r="A349" s="15">
        <v>0</v>
      </c>
    </row>
    <row r="350" spans="1:1" x14ac:dyDescent="0.35">
      <c r="A350" s="15">
        <v>0.28000000000000003</v>
      </c>
    </row>
    <row r="351" spans="1:1" x14ac:dyDescent="0.35">
      <c r="A351" s="15">
        <v>0.19</v>
      </c>
    </row>
    <row r="352" spans="1:1" x14ac:dyDescent="0.35">
      <c r="A352" s="15">
        <v>0.14000000000000001</v>
      </c>
    </row>
    <row r="353" spans="1:1" x14ac:dyDescent="0.35">
      <c r="A353" s="15">
        <v>0.28999999999999998</v>
      </c>
    </row>
    <row r="354" spans="1:1" x14ac:dyDescent="0.35">
      <c r="A354" s="15">
        <v>0.15</v>
      </c>
    </row>
    <row r="355" spans="1:1" x14ac:dyDescent="0.35">
      <c r="A355" s="15">
        <v>0</v>
      </c>
    </row>
    <row r="356" spans="1:1" x14ac:dyDescent="0.35">
      <c r="A356" s="15">
        <v>0</v>
      </c>
    </row>
    <row r="357" spans="1:1" x14ac:dyDescent="0.35">
      <c r="A357" s="15">
        <v>0.11</v>
      </c>
    </row>
    <row r="358" spans="1:1" x14ac:dyDescent="0.35">
      <c r="A358" s="15">
        <v>0</v>
      </c>
    </row>
    <row r="359" spans="1:1" x14ac:dyDescent="0.35">
      <c r="A359" s="15">
        <v>0.11</v>
      </c>
    </row>
    <row r="360" spans="1:1" x14ac:dyDescent="0.35">
      <c r="A360" s="15">
        <v>7.0000000000000007E-2</v>
      </c>
    </row>
    <row r="361" spans="1:1" x14ac:dyDescent="0.35">
      <c r="A361" s="15">
        <v>0.05</v>
      </c>
    </row>
    <row r="362" spans="1:1" x14ac:dyDescent="0.35">
      <c r="A362" s="15">
        <v>0</v>
      </c>
    </row>
    <row r="363" spans="1:1" x14ac:dyDescent="0.35">
      <c r="A363" s="15">
        <v>0.32</v>
      </c>
    </row>
    <row r="364" spans="1:1" x14ac:dyDescent="0.35">
      <c r="A364" s="15">
        <v>0.11</v>
      </c>
    </row>
    <row r="365" spans="1:1" x14ac:dyDescent="0.35">
      <c r="A365" s="15">
        <v>0.2</v>
      </c>
    </row>
    <row r="366" spans="1:1" x14ac:dyDescent="0.35">
      <c r="A366" s="15">
        <v>0.15</v>
      </c>
    </row>
    <row r="367" spans="1:1" x14ac:dyDescent="0.35">
      <c r="A367" s="15">
        <v>0.22</v>
      </c>
    </row>
    <row r="368" spans="1:1" x14ac:dyDescent="0.35">
      <c r="A368" s="15">
        <v>0</v>
      </c>
    </row>
    <row r="369" spans="1:1" x14ac:dyDescent="0.35">
      <c r="A369" s="15">
        <v>0</v>
      </c>
    </row>
    <row r="370" spans="1:1" x14ac:dyDescent="0.35">
      <c r="A370" s="15">
        <v>0</v>
      </c>
    </row>
    <row r="371" spans="1:1" x14ac:dyDescent="0.35">
      <c r="A371" s="15">
        <v>0.12</v>
      </c>
    </row>
    <row r="372" spans="1:1" x14ac:dyDescent="0.35">
      <c r="A372" s="15">
        <v>0</v>
      </c>
    </row>
    <row r="373" spans="1:1" x14ac:dyDescent="0.35">
      <c r="A373" s="15">
        <v>0</v>
      </c>
    </row>
    <row r="374" spans="1:1" x14ac:dyDescent="0.35">
      <c r="A374" s="15">
        <v>0.1</v>
      </c>
    </row>
    <row r="375" spans="1:1" x14ac:dyDescent="0.35">
      <c r="A375" s="15">
        <v>0.32</v>
      </c>
    </row>
    <row r="376" spans="1:1" x14ac:dyDescent="0.35">
      <c r="A376" s="15">
        <v>0.28999999999999998</v>
      </c>
    </row>
    <row r="377" spans="1:1" x14ac:dyDescent="0.35">
      <c r="A377" s="15">
        <v>0.12</v>
      </c>
    </row>
    <row r="378" spans="1:1" x14ac:dyDescent="0.35">
      <c r="A378" s="15">
        <v>0</v>
      </c>
    </row>
    <row r="379" spans="1:1" x14ac:dyDescent="0.35">
      <c r="A379" s="15">
        <v>0.09</v>
      </c>
    </row>
    <row r="380" spans="1:1" x14ac:dyDescent="0.35">
      <c r="A380" s="15">
        <v>0</v>
      </c>
    </row>
    <row r="381" spans="1:1" x14ac:dyDescent="0.35">
      <c r="A381" s="15">
        <v>0.13</v>
      </c>
    </row>
    <row r="382" spans="1:1" x14ac:dyDescent="0.35">
      <c r="A382" s="15">
        <v>0</v>
      </c>
    </row>
    <row r="383" spans="1:1" x14ac:dyDescent="0.35">
      <c r="A383" s="15">
        <v>0.12</v>
      </c>
    </row>
    <row r="384" spans="1:1" x14ac:dyDescent="0.35">
      <c r="A384" s="15">
        <v>0.19</v>
      </c>
    </row>
    <row r="385" spans="1:1" x14ac:dyDescent="0.35">
      <c r="A385" s="15">
        <v>7.0000000000000007E-2</v>
      </c>
    </row>
    <row r="386" spans="1:1" x14ac:dyDescent="0.35">
      <c r="A386" s="15">
        <v>7.0000000000000007E-2</v>
      </c>
    </row>
    <row r="387" spans="1:1" x14ac:dyDescent="0.35">
      <c r="A387" s="15">
        <v>0</v>
      </c>
    </row>
    <row r="388" spans="1:1" x14ac:dyDescent="0.35">
      <c r="A388" s="15">
        <v>0.1</v>
      </c>
    </row>
    <row r="389" spans="1:1" x14ac:dyDescent="0.35">
      <c r="A389" s="15">
        <v>0.13</v>
      </c>
    </row>
    <row r="390" spans="1:1" x14ac:dyDescent="0.35">
      <c r="A390" s="15">
        <v>0.12</v>
      </c>
    </row>
    <row r="391" spans="1:1" x14ac:dyDescent="0.35">
      <c r="A391" s="15">
        <v>0.25</v>
      </c>
    </row>
    <row r="392" spans="1:1" x14ac:dyDescent="0.35">
      <c r="A392" s="15">
        <v>0.05</v>
      </c>
    </row>
    <row r="393" spans="1:1" x14ac:dyDescent="0.35">
      <c r="A393" s="15">
        <v>0</v>
      </c>
    </row>
    <row r="394" spans="1:1" x14ac:dyDescent="0.35">
      <c r="A394" s="15">
        <v>0.12</v>
      </c>
    </row>
    <row r="395" spans="1:1" x14ac:dyDescent="0.35">
      <c r="A395" s="15">
        <v>0</v>
      </c>
    </row>
    <row r="396" spans="1:1" x14ac:dyDescent="0.35">
      <c r="A396" s="15">
        <v>0</v>
      </c>
    </row>
    <row r="397" spans="1:1" x14ac:dyDescent="0.35">
      <c r="A397" s="15">
        <v>0.34</v>
      </c>
    </row>
    <row r="398" spans="1:1" x14ac:dyDescent="0.35">
      <c r="A398" s="15">
        <v>0.21</v>
      </c>
    </row>
    <row r="399" spans="1:1" x14ac:dyDescent="0.35">
      <c r="A399" s="15">
        <v>0.12</v>
      </c>
    </row>
    <row r="400" spans="1:1" x14ac:dyDescent="0.35">
      <c r="A400" s="15">
        <v>0.11</v>
      </c>
    </row>
    <row r="401" spans="1:1" x14ac:dyDescent="0.35">
      <c r="A401" s="15">
        <v>0</v>
      </c>
    </row>
    <row r="402" spans="1:1" x14ac:dyDescent="0.35">
      <c r="A402" s="15">
        <v>0.13</v>
      </c>
    </row>
    <row r="403" spans="1:1" x14ac:dyDescent="0.35">
      <c r="A403" s="15">
        <v>0.21</v>
      </c>
    </row>
    <row r="404" spans="1:1" x14ac:dyDescent="0.35">
      <c r="A404" s="15">
        <v>0</v>
      </c>
    </row>
    <row r="405" spans="1:1" x14ac:dyDescent="0.35">
      <c r="A405" s="15">
        <v>0</v>
      </c>
    </row>
    <row r="406" spans="1:1" x14ac:dyDescent="0.35">
      <c r="A406" s="15">
        <v>0</v>
      </c>
    </row>
    <row r="407" spans="1:1" x14ac:dyDescent="0.35">
      <c r="A407" s="15">
        <v>0</v>
      </c>
    </row>
    <row r="408" spans="1:1" x14ac:dyDescent="0.35">
      <c r="A408" s="15">
        <v>0</v>
      </c>
    </row>
    <row r="409" spans="1:1" x14ac:dyDescent="0.35">
      <c r="A409" s="15">
        <v>0</v>
      </c>
    </row>
    <row r="410" spans="1:1" x14ac:dyDescent="0.35">
      <c r="A410" s="15">
        <v>0</v>
      </c>
    </row>
    <row r="411" spans="1:1" x14ac:dyDescent="0.35">
      <c r="A411" s="15">
        <v>0</v>
      </c>
    </row>
    <row r="412" spans="1:1" x14ac:dyDescent="0.35">
      <c r="A412" s="15">
        <v>0</v>
      </c>
    </row>
    <row r="413" spans="1:1" x14ac:dyDescent="0.35">
      <c r="A413" s="15">
        <v>0.4</v>
      </c>
    </row>
    <row r="414" spans="1:1" x14ac:dyDescent="0.35">
      <c r="A414" s="15">
        <v>0</v>
      </c>
    </row>
    <row r="415" spans="1:1" x14ac:dyDescent="0.35">
      <c r="A415" s="15">
        <v>0.34</v>
      </c>
    </row>
    <row r="416" spans="1:1" x14ac:dyDescent="0.35">
      <c r="A416" s="15">
        <v>0</v>
      </c>
    </row>
    <row r="417" spans="1:1" x14ac:dyDescent="0.35">
      <c r="A417" s="15">
        <v>0</v>
      </c>
    </row>
    <row r="418" spans="1:1" x14ac:dyDescent="0.35">
      <c r="A418" s="15">
        <v>0.11</v>
      </c>
    </row>
    <row r="419" spans="1:1" x14ac:dyDescent="0.35">
      <c r="A419" s="15">
        <v>0.1</v>
      </c>
    </row>
    <row r="420" spans="1:1" x14ac:dyDescent="0.35">
      <c r="A420" s="15">
        <v>0.09</v>
      </c>
    </row>
    <row r="421" spans="1:1" x14ac:dyDescent="0.35">
      <c r="A421" s="15">
        <v>0</v>
      </c>
    </row>
    <row r="422" spans="1:1" x14ac:dyDescent="0.35">
      <c r="A422" s="15">
        <v>0.06</v>
      </c>
    </row>
    <row r="423" spans="1:1" x14ac:dyDescent="0.35">
      <c r="A423" s="15">
        <v>0</v>
      </c>
    </row>
    <row r="424" spans="1:1" x14ac:dyDescent="0.35">
      <c r="A424" s="15">
        <v>0</v>
      </c>
    </row>
    <row r="425" spans="1:1" x14ac:dyDescent="0.35">
      <c r="A425" s="15">
        <v>0.09</v>
      </c>
    </row>
    <row r="426" spans="1:1" x14ac:dyDescent="0.35">
      <c r="A426" s="15">
        <v>0</v>
      </c>
    </row>
    <row r="427" spans="1:1" x14ac:dyDescent="0.35">
      <c r="A427" s="15">
        <v>0.12</v>
      </c>
    </row>
    <row r="428" spans="1:1" x14ac:dyDescent="0.35">
      <c r="A428" s="15">
        <v>0.15</v>
      </c>
    </row>
    <row r="429" spans="1:1" x14ac:dyDescent="0.35">
      <c r="A429" s="15">
        <v>0.08</v>
      </c>
    </row>
    <row r="430" spans="1:1" x14ac:dyDescent="0.35">
      <c r="A430" s="15">
        <v>7.0000000000000007E-2</v>
      </c>
    </row>
    <row r="431" spans="1:1" x14ac:dyDescent="0.35">
      <c r="A431" s="15">
        <v>0</v>
      </c>
    </row>
    <row r="432" spans="1:1" x14ac:dyDescent="0.35">
      <c r="A432" s="15">
        <v>0.12</v>
      </c>
    </row>
    <row r="433" spans="1:1" x14ac:dyDescent="0.35">
      <c r="A433" s="15">
        <v>0.14000000000000001</v>
      </c>
    </row>
    <row r="434" spans="1:1" x14ac:dyDescent="0.35">
      <c r="A434" s="15">
        <v>0</v>
      </c>
    </row>
    <row r="435" spans="1:1" x14ac:dyDescent="0.35">
      <c r="A435" s="15">
        <v>0</v>
      </c>
    </row>
    <row r="436" spans="1:1" x14ac:dyDescent="0.35">
      <c r="A436" s="15">
        <v>0</v>
      </c>
    </row>
    <row r="437" spans="1:1" x14ac:dyDescent="0.35">
      <c r="A437" s="15">
        <v>0</v>
      </c>
    </row>
    <row r="438" spans="1:1" x14ac:dyDescent="0.35">
      <c r="A438" s="15">
        <v>0.23</v>
      </c>
    </row>
    <row r="439" spans="1:1" x14ac:dyDescent="0.35">
      <c r="A439" s="15">
        <v>0.36</v>
      </c>
    </row>
    <row r="440" spans="1:1" x14ac:dyDescent="0.35">
      <c r="A440" s="15">
        <v>7.0000000000000007E-2</v>
      </c>
    </row>
    <row r="441" spans="1:1" x14ac:dyDescent="0.35">
      <c r="A441" s="15">
        <v>0</v>
      </c>
    </row>
    <row r="442" spans="1:1" x14ac:dyDescent="0.35">
      <c r="A442" s="15">
        <v>0.09</v>
      </c>
    </row>
    <row r="443" spans="1:1" x14ac:dyDescent="0.35">
      <c r="A443" s="15">
        <v>0.08</v>
      </c>
    </row>
    <row r="444" spans="1:1" x14ac:dyDescent="0.35">
      <c r="A444" s="15">
        <v>0</v>
      </c>
    </row>
    <row r="445" spans="1:1" x14ac:dyDescent="0.35">
      <c r="A445" s="15">
        <v>0</v>
      </c>
    </row>
    <row r="446" spans="1:1" x14ac:dyDescent="0.35">
      <c r="A446" s="15">
        <v>0.36</v>
      </c>
    </row>
    <row r="447" spans="1:1" x14ac:dyDescent="0.35">
      <c r="A447" s="15">
        <v>0</v>
      </c>
    </row>
    <row r="448" spans="1:1" x14ac:dyDescent="0.35">
      <c r="A448" s="15">
        <v>0</v>
      </c>
    </row>
    <row r="449" spans="1:1" x14ac:dyDescent="0.35">
      <c r="A449" s="15">
        <v>7.0000000000000007E-2</v>
      </c>
    </row>
    <row r="450" spans="1:1" x14ac:dyDescent="0.35">
      <c r="A450" s="15">
        <v>0</v>
      </c>
    </row>
    <row r="451" spans="1:1" x14ac:dyDescent="0.35">
      <c r="A451" s="15">
        <v>0.38</v>
      </c>
    </row>
    <row r="452" spans="1:1" x14ac:dyDescent="0.35">
      <c r="A452" s="15">
        <v>0.15</v>
      </c>
    </row>
    <row r="453" spans="1:1" x14ac:dyDescent="0.35">
      <c r="A453" s="15">
        <v>0</v>
      </c>
    </row>
    <row r="454" spans="1:1" x14ac:dyDescent="0.35">
      <c r="A454" s="15">
        <v>0.15</v>
      </c>
    </row>
    <row r="455" spans="1:1" x14ac:dyDescent="0.35">
      <c r="A455" s="15">
        <v>0.05</v>
      </c>
    </row>
    <row r="456" spans="1:1" x14ac:dyDescent="0.35">
      <c r="A456" s="15">
        <v>0</v>
      </c>
    </row>
    <row r="457" spans="1:1" x14ac:dyDescent="0.35">
      <c r="A457" s="15">
        <v>7.0000000000000007E-2</v>
      </c>
    </row>
    <row r="458" spans="1:1" x14ac:dyDescent="0.35">
      <c r="A458" s="15">
        <v>0</v>
      </c>
    </row>
    <row r="459" spans="1:1" x14ac:dyDescent="0.35">
      <c r="A459" s="15">
        <v>0</v>
      </c>
    </row>
    <row r="460" spans="1:1" x14ac:dyDescent="0.35">
      <c r="A460" s="15">
        <v>0.24</v>
      </c>
    </row>
    <row r="461" spans="1:1" x14ac:dyDescent="0.35">
      <c r="A461" s="15">
        <v>0</v>
      </c>
    </row>
    <row r="462" spans="1:1" x14ac:dyDescent="0.35">
      <c r="A462" s="15">
        <v>0.15</v>
      </c>
    </row>
    <row r="463" spans="1:1" x14ac:dyDescent="0.35">
      <c r="A463" s="15">
        <v>0</v>
      </c>
    </row>
    <row r="464" spans="1:1" x14ac:dyDescent="0.35">
      <c r="A464" s="15">
        <v>0.38</v>
      </c>
    </row>
    <row r="465" spans="1:1" x14ac:dyDescent="0.35">
      <c r="A465" s="15">
        <v>0.3</v>
      </c>
    </row>
    <row r="466" spans="1:1" x14ac:dyDescent="0.35">
      <c r="A466" s="15">
        <v>0.23</v>
      </c>
    </row>
    <row r="467" spans="1:1" x14ac:dyDescent="0.35">
      <c r="A467" s="15">
        <v>0</v>
      </c>
    </row>
    <row r="468" spans="1:1" x14ac:dyDescent="0.35">
      <c r="A468" s="15">
        <v>0.06</v>
      </c>
    </row>
    <row r="469" spans="1:1" x14ac:dyDescent="0.35">
      <c r="A469" s="15">
        <v>0.24</v>
      </c>
    </row>
    <row r="470" spans="1:1" x14ac:dyDescent="0.35">
      <c r="A470" s="15">
        <v>0</v>
      </c>
    </row>
    <row r="471" spans="1:1" x14ac:dyDescent="0.35">
      <c r="A471" s="15">
        <v>0.08</v>
      </c>
    </row>
    <row r="472" spans="1:1" x14ac:dyDescent="0.35">
      <c r="A472" s="15">
        <v>0</v>
      </c>
    </row>
    <row r="473" spans="1:1" x14ac:dyDescent="0.35">
      <c r="A473" s="15">
        <v>0.12</v>
      </c>
    </row>
    <row r="474" spans="1:1" x14ac:dyDescent="0.35">
      <c r="A474" s="15">
        <v>0</v>
      </c>
    </row>
    <row r="475" spans="1:1" x14ac:dyDescent="0.35">
      <c r="A475" s="15">
        <v>0</v>
      </c>
    </row>
    <row r="476" spans="1:1" x14ac:dyDescent="0.35">
      <c r="A476" s="15">
        <v>0.14000000000000001</v>
      </c>
    </row>
    <row r="477" spans="1:1" x14ac:dyDescent="0.35">
      <c r="A477" s="15">
        <v>0</v>
      </c>
    </row>
    <row r="478" spans="1:1" x14ac:dyDescent="0.35">
      <c r="A478" s="15">
        <v>0.11</v>
      </c>
    </row>
    <row r="479" spans="1:1" x14ac:dyDescent="0.35">
      <c r="A479" s="15">
        <v>0.05</v>
      </c>
    </row>
    <row r="480" spans="1:1" x14ac:dyDescent="0.35">
      <c r="A480" s="15">
        <v>0.09</v>
      </c>
    </row>
    <row r="481" spans="1:1" x14ac:dyDescent="0.35">
      <c r="A481" s="15">
        <v>0</v>
      </c>
    </row>
    <row r="482" spans="1:1" x14ac:dyDescent="0.35">
      <c r="A482" s="15">
        <v>0</v>
      </c>
    </row>
    <row r="483" spans="1:1" x14ac:dyDescent="0.35">
      <c r="A483" s="15">
        <v>0.05</v>
      </c>
    </row>
    <row r="484" spans="1:1" x14ac:dyDescent="0.35">
      <c r="A484" s="15">
        <v>0</v>
      </c>
    </row>
    <row r="485" spans="1:1" x14ac:dyDescent="0.35">
      <c r="A485" s="15">
        <v>0.34</v>
      </c>
    </row>
    <row r="486" spans="1:1" x14ac:dyDescent="0.35">
      <c r="A486" s="15">
        <v>0.15</v>
      </c>
    </row>
    <row r="487" spans="1:1" x14ac:dyDescent="0.35">
      <c r="A487" s="15">
        <v>0</v>
      </c>
    </row>
    <row r="488" spans="1:1" x14ac:dyDescent="0.35">
      <c r="A488" s="15">
        <v>0</v>
      </c>
    </row>
    <row r="489" spans="1:1" x14ac:dyDescent="0.35">
      <c r="A489" s="15">
        <v>0</v>
      </c>
    </row>
    <row r="490" spans="1:1" x14ac:dyDescent="0.35">
      <c r="A490" s="15">
        <v>0</v>
      </c>
    </row>
    <row r="491" spans="1:1" x14ac:dyDescent="0.35">
      <c r="A491" s="15">
        <v>0.39</v>
      </c>
    </row>
    <row r="492" spans="1:1" x14ac:dyDescent="0.35">
      <c r="A492" s="15">
        <v>0</v>
      </c>
    </row>
    <row r="493" spans="1:1" x14ac:dyDescent="0.35">
      <c r="A493" s="15">
        <v>0.09</v>
      </c>
    </row>
    <row r="494" spans="1:1" x14ac:dyDescent="0.35">
      <c r="A494" s="15">
        <v>0</v>
      </c>
    </row>
    <row r="495" spans="1:1" x14ac:dyDescent="0.35">
      <c r="A495" s="15">
        <v>0.11</v>
      </c>
    </row>
    <row r="496" spans="1:1" x14ac:dyDescent="0.35">
      <c r="A496" s="15">
        <v>0</v>
      </c>
    </row>
    <row r="497" spans="1:1" x14ac:dyDescent="0.35">
      <c r="A497" s="15">
        <v>0.24</v>
      </c>
    </row>
    <row r="498" spans="1:1" x14ac:dyDescent="0.35">
      <c r="A498" s="15">
        <v>0.1</v>
      </c>
    </row>
    <row r="499" spans="1:1" x14ac:dyDescent="0.35">
      <c r="A499" s="15">
        <v>0.1</v>
      </c>
    </row>
    <row r="500" spans="1:1" x14ac:dyDescent="0.35">
      <c r="A500" s="15">
        <v>0</v>
      </c>
    </row>
    <row r="501" spans="1:1" x14ac:dyDescent="0.35">
      <c r="A501" s="15">
        <v>0</v>
      </c>
    </row>
    <row r="502" spans="1:1" x14ac:dyDescent="0.35">
      <c r="A502" s="15">
        <v>0</v>
      </c>
    </row>
    <row r="503" spans="1:1" x14ac:dyDescent="0.35">
      <c r="A503" s="15">
        <v>0</v>
      </c>
    </row>
    <row r="504" spans="1:1" x14ac:dyDescent="0.35">
      <c r="A504" s="15">
        <v>0.06</v>
      </c>
    </row>
    <row r="505" spans="1:1" x14ac:dyDescent="0.35">
      <c r="A505" s="15">
        <v>0</v>
      </c>
    </row>
    <row r="506" spans="1:1" x14ac:dyDescent="0.35">
      <c r="A506" s="15">
        <v>0</v>
      </c>
    </row>
    <row r="507" spans="1:1" x14ac:dyDescent="0.35">
      <c r="A507" s="15">
        <v>0.11</v>
      </c>
    </row>
    <row r="508" spans="1:1" x14ac:dyDescent="0.35">
      <c r="A508" s="15">
        <v>0.15</v>
      </c>
    </row>
    <row r="509" spans="1:1" x14ac:dyDescent="0.35">
      <c r="A509" s="15">
        <v>0</v>
      </c>
    </row>
    <row r="510" spans="1:1" x14ac:dyDescent="0.35">
      <c r="A510" s="15">
        <v>0.09</v>
      </c>
    </row>
    <row r="511" spans="1:1" x14ac:dyDescent="0.35">
      <c r="A511" s="15">
        <v>0</v>
      </c>
    </row>
    <row r="512" spans="1:1" x14ac:dyDescent="0.35">
      <c r="A512" s="15">
        <v>7.0000000000000007E-2</v>
      </c>
    </row>
    <row r="513" spans="1:1" x14ac:dyDescent="0.35">
      <c r="A513" s="15">
        <v>0</v>
      </c>
    </row>
    <row r="514" spans="1:1" x14ac:dyDescent="0.35">
      <c r="A514" s="15">
        <v>0.3</v>
      </c>
    </row>
    <row r="515" spans="1:1" x14ac:dyDescent="0.35">
      <c r="A515" s="15">
        <v>0</v>
      </c>
    </row>
    <row r="516" spans="1:1" x14ac:dyDescent="0.35">
      <c r="A516" s="15">
        <v>0.1</v>
      </c>
    </row>
    <row r="517" spans="1:1" x14ac:dyDescent="0.35">
      <c r="A517" s="15">
        <v>0.05</v>
      </c>
    </row>
    <row r="518" spans="1:1" x14ac:dyDescent="0.35">
      <c r="A518" s="15">
        <v>0.15</v>
      </c>
    </row>
    <row r="519" spans="1:1" x14ac:dyDescent="0.35">
      <c r="A519" s="15">
        <v>0</v>
      </c>
    </row>
    <row r="520" spans="1:1" x14ac:dyDescent="0.35">
      <c r="A520" s="15">
        <v>0.36</v>
      </c>
    </row>
    <row r="521" spans="1:1" x14ac:dyDescent="0.35">
      <c r="A521" s="15">
        <v>0</v>
      </c>
    </row>
    <row r="522" spans="1:1" x14ac:dyDescent="0.35">
      <c r="A522" s="15">
        <v>0.06</v>
      </c>
    </row>
    <row r="523" spans="1:1" x14ac:dyDescent="0.35">
      <c r="A523" s="15">
        <v>0.31</v>
      </c>
    </row>
    <row r="524" spans="1:1" x14ac:dyDescent="0.35">
      <c r="A524" s="15">
        <v>0.09</v>
      </c>
    </row>
    <row r="525" spans="1:1" x14ac:dyDescent="0.35">
      <c r="A525" s="15">
        <v>0.1</v>
      </c>
    </row>
    <row r="526" spans="1:1" x14ac:dyDescent="0.35">
      <c r="A526" s="15">
        <v>0.05</v>
      </c>
    </row>
    <row r="527" spans="1:1" x14ac:dyDescent="0.35">
      <c r="A527" s="15">
        <v>0</v>
      </c>
    </row>
    <row r="528" spans="1:1" x14ac:dyDescent="0.35">
      <c r="A528" s="15">
        <v>0.06</v>
      </c>
    </row>
    <row r="529" spans="1:1" x14ac:dyDescent="0.35">
      <c r="A529" s="15">
        <v>0</v>
      </c>
    </row>
    <row r="530" spans="1:1" x14ac:dyDescent="0.35">
      <c r="A530" s="15">
        <v>0.09</v>
      </c>
    </row>
    <row r="531" spans="1:1" x14ac:dyDescent="0.35">
      <c r="A531" s="15">
        <v>0.09</v>
      </c>
    </row>
    <row r="532" spans="1:1" x14ac:dyDescent="0.35">
      <c r="A532" s="15">
        <v>0</v>
      </c>
    </row>
    <row r="533" spans="1:1" x14ac:dyDescent="0.35">
      <c r="A533" s="15">
        <v>0.32</v>
      </c>
    </row>
    <row r="534" spans="1:1" x14ac:dyDescent="0.35">
      <c r="A534" s="15">
        <v>0.11</v>
      </c>
    </row>
    <row r="535" spans="1:1" x14ac:dyDescent="0.35">
      <c r="A535" s="15">
        <v>0.3</v>
      </c>
    </row>
    <row r="536" spans="1:1" x14ac:dyDescent="0.35">
      <c r="A536" s="15">
        <v>0</v>
      </c>
    </row>
    <row r="537" spans="1:1" x14ac:dyDescent="0.35">
      <c r="A537" s="15">
        <v>0</v>
      </c>
    </row>
    <row r="538" spans="1:1" x14ac:dyDescent="0.35">
      <c r="A538" s="15">
        <v>0.08</v>
      </c>
    </row>
    <row r="539" spans="1:1" x14ac:dyDescent="0.35">
      <c r="A539" s="15">
        <v>0</v>
      </c>
    </row>
    <row r="540" spans="1:1" x14ac:dyDescent="0.35">
      <c r="A540" s="15">
        <v>0.24</v>
      </c>
    </row>
    <row r="541" spans="1:1" x14ac:dyDescent="0.35">
      <c r="A541" s="15">
        <v>0.33</v>
      </c>
    </row>
    <row r="542" spans="1:1" x14ac:dyDescent="0.35">
      <c r="A542" s="15">
        <v>0</v>
      </c>
    </row>
    <row r="543" spans="1:1" x14ac:dyDescent="0.35">
      <c r="A543" s="15">
        <v>0.09</v>
      </c>
    </row>
    <row r="544" spans="1:1" x14ac:dyDescent="0.35">
      <c r="A544" s="15">
        <v>0.12</v>
      </c>
    </row>
    <row r="545" spans="1:1" x14ac:dyDescent="0.35">
      <c r="A545" s="15">
        <v>0.05</v>
      </c>
    </row>
    <row r="546" spans="1:1" x14ac:dyDescent="0.35">
      <c r="A546" s="15">
        <v>0.06</v>
      </c>
    </row>
    <row r="547" spans="1:1" x14ac:dyDescent="0.35">
      <c r="A547" s="15">
        <v>0.05</v>
      </c>
    </row>
    <row r="548" spans="1:1" x14ac:dyDescent="0.35">
      <c r="A548" s="15">
        <v>0.05</v>
      </c>
    </row>
    <row r="549" spans="1:1" x14ac:dyDescent="0.35">
      <c r="A549" s="15">
        <v>0.06</v>
      </c>
    </row>
    <row r="550" spans="1:1" x14ac:dyDescent="0.35">
      <c r="A550" s="15">
        <v>0.13</v>
      </c>
    </row>
    <row r="551" spans="1:1" x14ac:dyDescent="0.35">
      <c r="A551" s="15">
        <v>0.35</v>
      </c>
    </row>
    <row r="552" spans="1:1" x14ac:dyDescent="0.35">
      <c r="A552" s="15">
        <v>0</v>
      </c>
    </row>
    <row r="553" spans="1:1" x14ac:dyDescent="0.35">
      <c r="A553" s="15">
        <v>0</v>
      </c>
    </row>
    <row r="554" spans="1:1" x14ac:dyDescent="0.35">
      <c r="A554" s="15">
        <v>0</v>
      </c>
    </row>
    <row r="555" spans="1:1" x14ac:dyDescent="0.35">
      <c r="A555" s="15">
        <v>0.2</v>
      </c>
    </row>
    <row r="556" spans="1:1" x14ac:dyDescent="0.35">
      <c r="A556" s="15">
        <v>0</v>
      </c>
    </row>
    <row r="557" spans="1:1" x14ac:dyDescent="0.35">
      <c r="A557" s="15">
        <v>0.12</v>
      </c>
    </row>
    <row r="558" spans="1:1" x14ac:dyDescent="0.35">
      <c r="A558" s="15">
        <v>7.0000000000000007E-2</v>
      </c>
    </row>
    <row r="559" spans="1:1" x14ac:dyDescent="0.35">
      <c r="A559" s="15">
        <v>0</v>
      </c>
    </row>
    <row r="560" spans="1:1" x14ac:dyDescent="0.35">
      <c r="A560" s="15">
        <v>0</v>
      </c>
    </row>
    <row r="561" spans="1:1" x14ac:dyDescent="0.35">
      <c r="A561" s="15">
        <v>0</v>
      </c>
    </row>
    <row r="562" spans="1:1" x14ac:dyDescent="0.35">
      <c r="A562" s="15">
        <v>0.08</v>
      </c>
    </row>
    <row r="563" spans="1:1" x14ac:dyDescent="0.35">
      <c r="A563" s="15">
        <v>0.26</v>
      </c>
    </row>
    <row r="564" spans="1:1" x14ac:dyDescent="0.35">
      <c r="A564" s="15">
        <v>0.17</v>
      </c>
    </row>
    <row r="565" spans="1:1" x14ac:dyDescent="0.35">
      <c r="A565" s="15">
        <v>0.1</v>
      </c>
    </row>
    <row r="566" spans="1:1" x14ac:dyDescent="0.35">
      <c r="A566" s="15">
        <v>0</v>
      </c>
    </row>
    <row r="567" spans="1:1" x14ac:dyDescent="0.35">
      <c r="A567" s="15">
        <v>0</v>
      </c>
    </row>
    <row r="568" spans="1:1" x14ac:dyDescent="0.35">
      <c r="A568" s="15">
        <v>0</v>
      </c>
    </row>
    <row r="569" spans="1:1" x14ac:dyDescent="0.35">
      <c r="A569" s="15">
        <v>0.12</v>
      </c>
    </row>
    <row r="570" spans="1:1" x14ac:dyDescent="0.35">
      <c r="A570" s="15">
        <v>0</v>
      </c>
    </row>
    <row r="571" spans="1:1" x14ac:dyDescent="0.35">
      <c r="A571" s="15">
        <v>0</v>
      </c>
    </row>
    <row r="572" spans="1:1" x14ac:dyDescent="0.35">
      <c r="A572" s="15">
        <v>0</v>
      </c>
    </row>
    <row r="573" spans="1:1" x14ac:dyDescent="0.35">
      <c r="A573" s="15">
        <v>0</v>
      </c>
    </row>
    <row r="574" spans="1:1" x14ac:dyDescent="0.35">
      <c r="A574" s="15">
        <v>0.37</v>
      </c>
    </row>
    <row r="575" spans="1:1" x14ac:dyDescent="0.35">
      <c r="A575" s="15">
        <v>0</v>
      </c>
    </row>
    <row r="576" spans="1:1" x14ac:dyDescent="0.35">
      <c r="A576" s="15">
        <v>0</v>
      </c>
    </row>
    <row r="577" spans="1:1" x14ac:dyDescent="0.35">
      <c r="A577" s="15">
        <v>0.28000000000000003</v>
      </c>
    </row>
    <row r="578" spans="1:1" x14ac:dyDescent="0.35">
      <c r="A578" s="15">
        <v>0</v>
      </c>
    </row>
    <row r="579" spans="1:1" x14ac:dyDescent="0.35">
      <c r="A579" s="15">
        <v>0.06</v>
      </c>
    </row>
    <row r="580" spans="1:1" x14ac:dyDescent="0.35">
      <c r="A580" s="15">
        <v>0</v>
      </c>
    </row>
    <row r="581" spans="1:1" x14ac:dyDescent="0.35">
      <c r="A581" s="15">
        <v>0</v>
      </c>
    </row>
    <row r="582" spans="1:1" x14ac:dyDescent="0.35">
      <c r="A582" s="15">
        <v>0</v>
      </c>
    </row>
    <row r="583" spans="1:1" x14ac:dyDescent="0.35">
      <c r="A583" s="15">
        <v>0</v>
      </c>
    </row>
    <row r="584" spans="1:1" x14ac:dyDescent="0.35">
      <c r="A584" s="15">
        <v>0</v>
      </c>
    </row>
    <row r="585" spans="1:1" x14ac:dyDescent="0.35">
      <c r="A585" s="15">
        <v>0</v>
      </c>
    </row>
    <row r="586" spans="1:1" x14ac:dyDescent="0.35">
      <c r="A586" s="15">
        <v>7.0000000000000007E-2</v>
      </c>
    </row>
    <row r="587" spans="1:1" x14ac:dyDescent="0.35">
      <c r="A587" s="15">
        <v>7.0000000000000007E-2</v>
      </c>
    </row>
    <row r="588" spans="1:1" x14ac:dyDescent="0.35">
      <c r="A588" s="15">
        <v>0</v>
      </c>
    </row>
    <row r="589" spans="1:1" x14ac:dyDescent="0.35">
      <c r="A589" s="15">
        <v>0</v>
      </c>
    </row>
    <row r="590" spans="1:1" x14ac:dyDescent="0.35">
      <c r="A590" s="15">
        <v>0</v>
      </c>
    </row>
    <row r="591" spans="1:1" x14ac:dyDescent="0.35">
      <c r="A591" s="15">
        <v>0</v>
      </c>
    </row>
    <row r="592" spans="1:1" x14ac:dyDescent="0.35">
      <c r="A592" s="15">
        <v>0.23</v>
      </c>
    </row>
    <row r="593" spans="1:1" x14ac:dyDescent="0.35">
      <c r="A593" s="15">
        <v>0.39</v>
      </c>
    </row>
    <row r="594" spans="1:1" x14ac:dyDescent="0.35">
      <c r="A594" s="15">
        <v>0.11</v>
      </c>
    </row>
    <row r="595" spans="1:1" x14ac:dyDescent="0.35">
      <c r="A595" s="15">
        <v>0</v>
      </c>
    </row>
    <row r="596" spans="1:1" x14ac:dyDescent="0.35">
      <c r="A596" s="15">
        <v>0.31</v>
      </c>
    </row>
    <row r="597" spans="1:1" x14ac:dyDescent="0.35">
      <c r="A597" s="15">
        <v>0</v>
      </c>
    </row>
    <row r="598" spans="1:1" x14ac:dyDescent="0.35">
      <c r="A598" s="15">
        <v>0</v>
      </c>
    </row>
    <row r="599" spans="1:1" x14ac:dyDescent="0.35">
      <c r="A599" s="15">
        <v>0.13</v>
      </c>
    </row>
    <row r="600" spans="1:1" x14ac:dyDescent="0.35">
      <c r="A600" s="15">
        <v>0</v>
      </c>
    </row>
    <row r="601" spans="1:1" x14ac:dyDescent="0.35">
      <c r="A601" s="15">
        <v>0</v>
      </c>
    </row>
    <row r="602" spans="1:1" x14ac:dyDescent="0.35">
      <c r="A602" s="15">
        <v>0.21</v>
      </c>
    </row>
    <row r="603" spans="1:1" x14ac:dyDescent="0.35">
      <c r="A603" s="15">
        <v>0</v>
      </c>
    </row>
    <row r="604" spans="1:1" x14ac:dyDescent="0.35">
      <c r="A604" s="15">
        <v>7.0000000000000007E-2</v>
      </c>
    </row>
    <row r="605" spans="1:1" x14ac:dyDescent="0.35">
      <c r="A605" s="15">
        <v>0</v>
      </c>
    </row>
    <row r="606" spans="1:1" x14ac:dyDescent="0.35">
      <c r="A606" s="15">
        <v>0</v>
      </c>
    </row>
    <row r="607" spans="1:1" x14ac:dyDescent="0.35">
      <c r="A607" s="15">
        <v>0.28000000000000003</v>
      </c>
    </row>
    <row r="608" spans="1:1" x14ac:dyDescent="0.35">
      <c r="A608" s="15">
        <v>0</v>
      </c>
    </row>
    <row r="609" spans="1:1" x14ac:dyDescent="0.35">
      <c r="A609" s="15">
        <v>0.12</v>
      </c>
    </row>
    <row r="610" spans="1:1" x14ac:dyDescent="0.35">
      <c r="A610" s="15">
        <v>0.13</v>
      </c>
    </row>
    <row r="611" spans="1:1" x14ac:dyDescent="0.35">
      <c r="A611" s="15">
        <v>0</v>
      </c>
    </row>
    <row r="612" spans="1:1" x14ac:dyDescent="0.35">
      <c r="A612" s="15">
        <v>0.39</v>
      </c>
    </row>
    <row r="613" spans="1:1" x14ac:dyDescent="0.35">
      <c r="A613" s="15">
        <v>0</v>
      </c>
    </row>
    <row r="614" spans="1:1" x14ac:dyDescent="0.35">
      <c r="A614" s="15">
        <v>0.1</v>
      </c>
    </row>
    <row r="615" spans="1:1" x14ac:dyDescent="0.35">
      <c r="A615" s="15">
        <v>0</v>
      </c>
    </row>
    <row r="616" spans="1:1" x14ac:dyDescent="0.35">
      <c r="A616" s="15">
        <v>0</v>
      </c>
    </row>
    <row r="617" spans="1:1" x14ac:dyDescent="0.35">
      <c r="A617" s="15">
        <v>0</v>
      </c>
    </row>
    <row r="618" spans="1:1" x14ac:dyDescent="0.35">
      <c r="A618" s="15">
        <v>0</v>
      </c>
    </row>
    <row r="619" spans="1:1" x14ac:dyDescent="0.35">
      <c r="A619" s="15">
        <v>0</v>
      </c>
    </row>
    <row r="620" spans="1:1" x14ac:dyDescent="0.35">
      <c r="A620" s="15">
        <v>0</v>
      </c>
    </row>
    <row r="621" spans="1:1" x14ac:dyDescent="0.35">
      <c r="A621" s="15">
        <v>0.15</v>
      </c>
    </row>
    <row r="622" spans="1:1" x14ac:dyDescent="0.35">
      <c r="A622" s="15">
        <v>0</v>
      </c>
    </row>
    <row r="623" spans="1:1" x14ac:dyDescent="0.35">
      <c r="A623" s="15">
        <v>0.32</v>
      </c>
    </row>
    <row r="624" spans="1:1" x14ac:dyDescent="0.35">
      <c r="A624" s="15">
        <v>0</v>
      </c>
    </row>
    <row r="625" spans="1:1" x14ac:dyDescent="0.35">
      <c r="A625" s="15">
        <v>0</v>
      </c>
    </row>
    <row r="626" spans="1:1" x14ac:dyDescent="0.35">
      <c r="A626" s="15">
        <v>0</v>
      </c>
    </row>
    <row r="627" spans="1:1" x14ac:dyDescent="0.35">
      <c r="A627" s="15">
        <v>0</v>
      </c>
    </row>
    <row r="628" spans="1:1" x14ac:dyDescent="0.35">
      <c r="A628" s="15">
        <v>0</v>
      </c>
    </row>
    <row r="629" spans="1:1" x14ac:dyDescent="0.35">
      <c r="A629" s="15">
        <v>0</v>
      </c>
    </row>
    <row r="630" spans="1:1" x14ac:dyDescent="0.35">
      <c r="A630" s="15">
        <v>0.15</v>
      </c>
    </row>
    <row r="631" spans="1:1" x14ac:dyDescent="0.35">
      <c r="A631" s="15">
        <v>0</v>
      </c>
    </row>
    <row r="632" spans="1:1" x14ac:dyDescent="0.35">
      <c r="A632" s="15">
        <v>0.11</v>
      </c>
    </row>
    <row r="633" spans="1:1" x14ac:dyDescent="0.35">
      <c r="A633" s="15">
        <v>0.25</v>
      </c>
    </row>
    <row r="634" spans="1:1" x14ac:dyDescent="0.35">
      <c r="A634" s="15">
        <v>0.11</v>
      </c>
    </row>
    <row r="635" spans="1:1" x14ac:dyDescent="0.35">
      <c r="A635" s="15">
        <v>0</v>
      </c>
    </row>
    <row r="636" spans="1:1" x14ac:dyDescent="0.35">
      <c r="A636" s="15">
        <v>0</v>
      </c>
    </row>
    <row r="637" spans="1:1" x14ac:dyDescent="0.35">
      <c r="A637" s="15">
        <v>0</v>
      </c>
    </row>
    <row r="638" spans="1:1" x14ac:dyDescent="0.35">
      <c r="A638" s="15">
        <v>0</v>
      </c>
    </row>
    <row r="639" spans="1:1" x14ac:dyDescent="0.35">
      <c r="A639" s="15">
        <v>7.0000000000000007E-2</v>
      </c>
    </row>
    <row r="640" spans="1:1" x14ac:dyDescent="0.35">
      <c r="A640" s="15">
        <v>0</v>
      </c>
    </row>
    <row r="641" spans="1:1" x14ac:dyDescent="0.35">
      <c r="A641" s="15">
        <v>0</v>
      </c>
    </row>
    <row r="642" spans="1:1" x14ac:dyDescent="0.35">
      <c r="A642" s="15">
        <v>0</v>
      </c>
    </row>
    <row r="643" spans="1:1" x14ac:dyDescent="0.35">
      <c r="A643" s="15">
        <v>0</v>
      </c>
    </row>
    <row r="644" spans="1:1" x14ac:dyDescent="0.35">
      <c r="A644" s="15">
        <v>0</v>
      </c>
    </row>
    <row r="645" spans="1:1" x14ac:dyDescent="0.35">
      <c r="A645" s="15">
        <v>0.16</v>
      </c>
    </row>
    <row r="646" spans="1:1" x14ac:dyDescent="0.35">
      <c r="A646" s="15">
        <v>0.1</v>
      </c>
    </row>
    <row r="647" spans="1:1" x14ac:dyDescent="0.35">
      <c r="A647" s="15">
        <v>0</v>
      </c>
    </row>
    <row r="648" spans="1:1" x14ac:dyDescent="0.35">
      <c r="A648" s="15">
        <v>0</v>
      </c>
    </row>
    <row r="649" spans="1:1" x14ac:dyDescent="0.35">
      <c r="A649" s="15">
        <v>0</v>
      </c>
    </row>
    <row r="650" spans="1:1" x14ac:dyDescent="0.35">
      <c r="A650" s="15">
        <v>0</v>
      </c>
    </row>
    <row r="651" spans="1:1" x14ac:dyDescent="0.35">
      <c r="A651" s="15">
        <v>0</v>
      </c>
    </row>
    <row r="652" spans="1:1" x14ac:dyDescent="0.35">
      <c r="A652" s="15">
        <v>0</v>
      </c>
    </row>
    <row r="653" spans="1:1" x14ac:dyDescent="0.35">
      <c r="A653" s="15">
        <v>0</v>
      </c>
    </row>
    <row r="654" spans="1:1" x14ac:dyDescent="0.35">
      <c r="A654" s="15">
        <v>0</v>
      </c>
    </row>
    <row r="655" spans="1:1" x14ac:dyDescent="0.35">
      <c r="A655" s="15">
        <v>0</v>
      </c>
    </row>
    <row r="656" spans="1:1" x14ac:dyDescent="0.35">
      <c r="A656" s="15">
        <v>0</v>
      </c>
    </row>
    <row r="657" spans="1:1" x14ac:dyDescent="0.35">
      <c r="A657" s="15">
        <v>0</v>
      </c>
    </row>
    <row r="658" spans="1:1" x14ac:dyDescent="0.35">
      <c r="A658" s="15">
        <v>0</v>
      </c>
    </row>
    <row r="659" spans="1:1" x14ac:dyDescent="0.35">
      <c r="A659" s="15">
        <v>0.39</v>
      </c>
    </row>
    <row r="660" spans="1:1" x14ac:dyDescent="0.35">
      <c r="A660" s="15">
        <v>0.05</v>
      </c>
    </row>
    <row r="661" spans="1:1" x14ac:dyDescent="0.35">
      <c r="A661" s="15">
        <v>0.08</v>
      </c>
    </row>
    <row r="662" spans="1:1" x14ac:dyDescent="0.35">
      <c r="A662" s="15">
        <v>0</v>
      </c>
    </row>
    <row r="663" spans="1:1" x14ac:dyDescent="0.35">
      <c r="A663" s="15">
        <v>0.33</v>
      </c>
    </row>
    <row r="664" spans="1:1" x14ac:dyDescent="0.35">
      <c r="A664" s="15">
        <v>0</v>
      </c>
    </row>
    <row r="665" spans="1:1" x14ac:dyDescent="0.35">
      <c r="A665" s="15">
        <v>0.05</v>
      </c>
    </row>
    <row r="666" spans="1:1" x14ac:dyDescent="0.35">
      <c r="A666" s="15">
        <v>0.17</v>
      </c>
    </row>
    <row r="667" spans="1:1" x14ac:dyDescent="0.35">
      <c r="A667" s="15">
        <v>0</v>
      </c>
    </row>
    <row r="668" spans="1:1" x14ac:dyDescent="0.35">
      <c r="A668" s="15">
        <v>0</v>
      </c>
    </row>
    <row r="669" spans="1:1" x14ac:dyDescent="0.35">
      <c r="A669" s="15">
        <v>0</v>
      </c>
    </row>
    <row r="670" spans="1:1" x14ac:dyDescent="0.35">
      <c r="A670" s="15">
        <v>0</v>
      </c>
    </row>
    <row r="671" spans="1:1" x14ac:dyDescent="0.35">
      <c r="A671" s="15">
        <v>0</v>
      </c>
    </row>
    <row r="672" spans="1:1" x14ac:dyDescent="0.35">
      <c r="A672" s="15">
        <v>0</v>
      </c>
    </row>
    <row r="673" spans="1:1" x14ac:dyDescent="0.35">
      <c r="A673" s="15">
        <v>0</v>
      </c>
    </row>
    <row r="674" spans="1:1" x14ac:dyDescent="0.35">
      <c r="A674" s="15">
        <v>0.4</v>
      </c>
    </row>
    <row r="675" spans="1:1" x14ac:dyDescent="0.35">
      <c r="A675" s="15">
        <v>0</v>
      </c>
    </row>
    <row r="676" spans="1:1" x14ac:dyDescent="0.35">
      <c r="A676" s="15">
        <v>0</v>
      </c>
    </row>
    <row r="677" spans="1:1" x14ac:dyDescent="0.35">
      <c r="A677" s="15">
        <v>0</v>
      </c>
    </row>
    <row r="678" spans="1:1" x14ac:dyDescent="0.35">
      <c r="A678" s="15">
        <v>0.06</v>
      </c>
    </row>
    <row r="679" spans="1:1" x14ac:dyDescent="0.35">
      <c r="A679" s="15">
        <v>0.2</v>
      </c>
    </row>
    <row r="680" spans="1:1" x14ac:dyDescent="0.35">
      <c r="A680" s="15">
        <v>0</v>
      </c>
    </row>
    <row r="681" spans="1:1" x14ac:dyDescent="0.35">
      <c r="A681" s="15">
        <v>0.09</v>
      </c>
    </row>
    <row r="682" spans="1:1" x14ac:dyDescent="0.35">
      <c r="A682" s="15">
        <v>0.05</v>
      </c>
    </row>
    <row r="683" spans="1:1" x14ac:dyDescent="0.35">
      <c r="A683" s="15">
        <v>0</v>
      </c>
    </row>
    <row r="684" spans="1:1" x14ac:dyDescent="0.35">
      <c r="A684" s="15">
        <v>0</v>
      </c>
    </row>
    <row r="685" spans="1:1" x14ac:dyDescent="0.35">
      <c r="A685" s="15">
        <v>0</v>
      </c>
    </row>
    <row r="686" spans="1:1" x14ac:dyDescent="0.35">
      <c r="A686" s="15">
        <v>0.1</v>
      </c>
    </row>
    <row r="687" spans="1:1" x14ac:dyDescent="0.35">
      <c r="A687" s="15">
        <v>0</v>
      </c>
    </row>
    <row r="688" spans="1:1" x14ac:dyDescent="0.35">
      <c r="A688" s="15">
        <v>0.08</v>
      </c>
    </row>
    <row r="689" spans="1:1" x14ac:dyDescent="0.35">
      <c r="A689" s="15">
        <v>0</v>
      </c>
    </row>
    <row r="690" spans="1:1" x14ac:dyDescent="0.35">
      <c r="A690" s="15">
        <v>0.14000000000000001</v>
      </c>
    </row>
    <row r="691" spans="1:1" x14ac:dyDescent="0.35">
      <c r="A691" s="15">
        <v>0</v>
      </c>
    </row>
    <row r="692" spans="1:1" x14ac:dyDescent="0.35">
      <c r="A692" s="15">
        <v>0</v>
      </c>
    </row>
    <row r="693" spans="1:1" x14ac:dyDescent="0.35">
      <c r="A693" s="15">
        <v>0.32</v>
      </c>
    </row>
    <row r="694" spans="1:1" x14ac:dyDescent="0.35">
      <c r="A694" s="15">
        <v>0.06</v>
      </c>
    </row>
    <row r="695" spans="1:1" x14ac:dyDescent="0.35">
      <c r="A695" s="15">
        <v>0</v>
      </c>
    </row>
    <row r="696" spans="1:1" x14ac:dyDescent="0.35">
      <c r="A696" s="15">
        <v>0.28999999999999998</v>
      </c>
    </row>
    <row r="697" spans="1:1" x14ac:dyDescent="0.35">
      <c r="A697" s="15">
        <v>0.11</v>
      </c>
    </row>
    <row r="698" spans="1:1" x14ac:dyDescent="0.35">
      <c r="A698" s="15">
        <v>0</v>
      </c>
    </row>
    <row r="699" spans="1:1" x14ac:dyDescent="0.35">
      <c r="A699" s="15">
        <v>0.32</v>
      </c>
    </row>
    <row r="700" spans="1:1" x14ac:dyDescent="0.35">
      <c r="A700" s="15">
        <v>0</v>
      </c>
    </row>
    <row r="701" spans="1:1" x14ac:dyDescent="0.35">
      <c r="A701" s="15">
        <v>0</v>
      </c>
    </row>
    <row r="702" spans="1:1" x14ac:dyDescent="0.35">
      <c r="A702" s="15">
        <v>0.1</v>
      </c>
    </row>
    <row r="703" spans="1:1" x14ac:dyDescent="0.35">
      <c r="A703" s="15">
        <v>0.09</v>
      </c>
    </row>
    <row r="704" spans="1:1" x14ac:dyDescent="0.35">
      <c r="A704" s="15">
        <v>0</v>
      </c>
    </row>
    <row r="705" spans="1:1" x14ac:dyDescent="0.35">
      <c r="A705" s="15">
        <v>0.09</v>
      </c>
    </row>
    <row r="706" spans="1:1" x14ac:dyDescent="0.35">
      <c r="A706" s="15">
        <v>0</v>
      </c>
    </row>
    <row r="707" spans="1:1" x14ac:dyDescent="0.35">
      <c r="A707" s="15">
        <v>0.14000000000000001</v>
      </c>
    </row>
    <row r="708" spans="1:1" x14ac:dyDescent="0.35">
      <c r="A708" s="15">
        <v>0</v>
      </c>
    </row>
    <row r="709" spans="1:1" x14ac:dyDescent="0.35">
      <c r="A709" s="15">
        <v>0</v>
      </c>
    </row>
    <row r="710" spans="1:1" x14ac:dyDescent="0.35">
      <c r="A710" s="15">
        <v>0</v>
      </c>
    </row>
    <row r="711" spans="1:1" x14ac:dyDescent="0.35">
      <c r="A711" s="15">
        <v>0.06</v>
      </c>
    </row>
    <row r="712" spans="1:1" x14ac:dyDescent="0.35">
      <c r="A712" s="15">
        <v>0</v>
      </c>
    </row>
    <row r="713" spans="1:1" x14ac:dyDescent="0.35">
      <c r="A713" s="15">
        <v>0.06</v>
      </c>
    </row>
    <row r="714" spans="1:1" x14ac:dyDescent="0.35">
      <c r="A714" s="15">
        <v>0</v>
      </c>
    </row>
    <row r="715" spans="1:1" x14ac:dyDescent="0.35">
      <c r="A715" s="15">
        <v>0</v>
      </c>
    </row>
    <row r="716" spans="1:1" x14ac:dyDescent="0.35">
      <c r="A716" s="15">
        <v>0</v>
      </c>
    </row>
    <row r="717" spans="1:1" x14ac:dyDescent="0.35">
      <c r="A717" s="15">
        <v>0</v>
      </c>
    </row>
    <row r="718" spans="1:1" x14ac:dyDescent="0.35">
      <c r="A718" s="15">
        <v>0.32</v>
      </c>
    </row>
    <row r="719" spans="1:1" x14ac:dyDescent="0.35">
      <c r="A719" s="15">
        <v>0.13</v>
      </c>
    </row>
    <row r="720" spans="1:1" x14ac:dyDescent="0.35">
      <c r="A720" s="15">
        <v>7.0000000000000007E-2</v>
      </c>
    </row>
    <row r="721" spans="1:1" x14ac:dyDescent="0.35">
      <c r="A721" s="15">
        <v>0.37</v>
      </c>
    </row>
    <row r="722" spans="1:1" x14ac:dyDescent="0.35">
      <c r="A722" s="15">
        <v>0.09</v>
      </c>
    </row>
    <row r="723" spans="1:1" x14ac:dyDescent="0.35">
      <c r="A723" s="15">
        <v>0</v>
      </c>
    </row>
    <row r="724" spans="1:1" x14ac:dyDescent="0.35">
      <c r="A724" s="15">
        <v>0</v>
      </c>
    </row>
    <row r="725" spans="1:1" x14ac:dyDescent="0.35">
      <c r="A725" s="15">
        <v>0</v>
      </c>
    </row>
    <row r="726" spans="1:1" x14ac:dyDescent="0.35">
      <c r="A726" s="15">
        <v>0</v>
      </c>
    </row>
    <row r="727" spans="1:1" x14ac:dyDescent="0.35">
      <c r="A727" s="15">
        <v>0</v>
      </c>
    </row>
    <row r="728" spans="1:1" x14ac:dyDescent="0.35">
      <c r="A728" s="15">
        <v>0.11</v>
      </c>
    </row>
    <row r="729" spans="1:1" x14ac:dyDescent="0.35">
      <c r="A729" s="15">
        <v>0</v>
      </c>
    </row>
    <row r="730" spans="1:1" x14ac:dyDescent="0.35">
      <c r="A730" s="15">
        <v>0</v>
      </c>
    </row>
    <row r="731" spans="1:1" x14ac:dyDescent="0.35">
      <c r="A731" s="15">
        <v>0</v>
      </c>
    </row>
    <row r="732" spans="1:1" x14ac:dyDescent="0.35">
      <c r="A732" s="15">
        <v>0.32</v>
      </c>
    </row>
    <row r="733" spans="1:1" x14ac:dyDescent="0.35">
      <c r="A733" s="15">
        <v>0.09</v>
      </c>
    </row>
    <row r="734" spans="1:1" x14ac:dyDescent="0.35">
      <c r="A734" s="15">
        <v>0</v>
      </c>
    </row>
    <row r="735" spans="1:1" x14ac:dyDescent="0.35">
      <c r="A735" s="15">
        <v>0.28000000000000003</v>
      </c>
    </row>
    <row r="736" spans="1:1" x14ac:dyDescent="0.35">
      <c r="A736" s="15">
        <v>0</v>
      </c>
    </row>
    <row r="737" spans="1:1" x14ac:dyDescent="0.35">
      <c r="A737" s="15">
        <v>0.33</v>
      </c>
    </row>
    <row r="738" spans="1:1" x14ac:dyDescent="0.35">
      <c r="A738" s="15">
        <v>0</v>
      </c>
    </row>
    <row r="739" spans="1:1" x14ac:dyDescent="0.35">
      <c r="A739" s="15">
        <v>0.08</v>
      </c>
    </row>
    <row r="740" spans="1:1" x14ac:dyDescent="0.35">
      <c r="A740" s="15">
        <v>0.28000000000000003</v>
      </c>
    </row>
    <row r="741" spans="1:1" x14ac:dyDescent="0.35">
      <c r="A741" s="15">
        <v>0</v>
      </c>
    </row>
    <row r="742" spans="1:1" x14ac:dyDescent="0.35">
      <c r="A742" s="15">
        <v>0.28000000000000003</v>
      </c>
    </row>
    <row r="743" spans="1:1" x14ac:dyDescent="0.35">
      <c r="A743" s="15">
        <v>0</v>
      </c>
    </row>
    <row r="744" spans="1:1" x14ac:dyDescent="0.35">
      <c r="A744" s="15">
        <v>0</v>
      </c>
    </row>
    <row r="745" spans="1:1" x14ac:dyDescent="0.35">
      <c r="A745" s="15">
        <v>0</v>
      </c>
    </row>
    <row r="746" spans="1:1" x14ac:dyDescent="0.35">
      <c r="A746" s="15">
        <v>0</v>
      </c>
    </row>
    <row r="747" spans="1:1" x14ac:dyDescent="0.35">
      <c r="A747" s="15">
        <v>0</v>
      </c>
    </row>
    <row r="748" spans="1:1" x14ac:dyDescent="0.35">
      <c r="A748" s="15">
        <v>0</v>
      </c>
    </row>
    <row r="749" spans="1:1" x14ac:dyDescent="0.35">
      <c r="A749" s="15">
        <v>0</v>
      </c>
    </row>
    <row r="750" spans="1:1" x14ac:dyDescent="0.35">
      <c r="A750" s="15">
        <v>0</v>
      </c>
    </row>
    <row r="751" spans="1:1" x14ac:dyDescent="0.35">
      <c r="A751" s="15">
        <v>0</v>
      </c>
    </row>
    <row r="752" spans="1:1" x14ac:dyDescent="0.35">
      <c r="A752" s="15">
        <v>0</v>
      </c>
    </row>
    <row r="753" spans="1:1" x14ac:dyDescent="0.35">
      <c r="A753" s="15">
        <v>0</v>
      </c>
    </row>
    <row r="754" spans="1:1" x14ac:dyDescent="0.35">
      <c r="A754" s="15">
        <v>0</v>
      </c>
    </row>
    <row r="755" spans="1:1" x14ac:dyDescent="0.35">
      <c r="A755" s="15">
        <v>0.15</v>
      </c>
    </row>
    <row r="756" spans="1:1" x14ac:dyDescent="0.35">
      <c r="A756" s="15">
        <v>0</v>
      </c>
    </row>
    <row r="757" spans="1:1" x14ac:dyDescent="0.35">
      <c r="A757" s="15">
        <v>0.26</v>
      </c>
    </row>
    <row r="758" spans="1:1" x14ac:dyDescent="0.35">
      <c r="A758" s="15">
        <v>0</v>
      </c>
    </row>
    <row r="759" spans="1:1" x14ac:dyDescent="0.35">
      <c r="A759" s="15">
        <v>0</v>
      </c>
    </row>
    <row r="760" spans="1:1" x14ac:dyDescent="0.35">
      <c r="A760" s="15">
        <v>0</v>
      </c>
    </row>
    <row r="761" spans="1:1" x14ac:dyDescent="0.35">
      <c r="A761" s="15">
        <v>0</v>
      </c>
    </row>
    <row r="762" spans="1:1" x14ac:dyDescent="0.35">
      <c r="A762" s="15">
        <v>0</v>
      </c>
    </row>
    <row r="763" spans="1:1" x14ac:dyDescent="0.35">
      <c r="A763" s="15">
        <v>0.08</v>
      </c>
    </row>
    <row r="764" spans="1:1" x14ac:dyDescent="0.35">
      <c r="A764" s="15">
        <v>0</v>
      </c>
    </row>
    <row r="765" spans="1:1" x14ac:dyDescent="0.35">
      <c r="A765" s="15">
        <v>7.0000000000000007E-2</v>
      </c>
    </row>
    <row r="766" spans="1:1" x14ac:dyDescent="0.35">
      <c r="A766" s="15">
        <v>7.0000000000000007E-2</v>
      </c>
    </row>
    <row r="767" spans="1:1" x14ac:dyDescent="0.35">
      <c r="A767" s="15">
        <v>0</v>
      </c>
    </row>
    <row r="768" spans="1:1" x14ac:dyDescent="0.35">
      <c r="A768" s="15">
        <v>0.09</v>
      </c>
    </row>
    <row r="769" spans="1:1" x14ac:dyDescent="0.35">
      <c r="A769" s="15">
        <v>0</v>
      </c>
    </row>
    <row r="770" spans="1:1" x14ac:dyDescent="0.35">
      <c r="A770" s="15">
        <v>0.26</v>
      </c>
    </row>
    <row r="771" spans="1:1" x14ac:dyDescent="0.35">
      <c r="A771" s="15">
        <v>0.13</v>
      </c>
    </row>
    <row r="772" spans="1:1" x14ac:dyDescent="0.35">
      <c r="A772" s="15">
        <v>0</v>
      </c>
    </row>
    <row r="773" spans="1:1" x14ac:dyDescent="0.35">
      <c r="A773" s="15">
        <v>0</v>
      </c>
    </row>
    <row r="774" spans="1:1" x14ac:dyDescent="0.35">
      <c r="A774" s="15">
        <v>0.08</v>
      </c>
    </row>
    <row r="775" spans="1:1" x14ac:dyDescent="0.35">
      <c r="A775" s="15">
        <v>0</v>
      </c>
    </row>
    <row r="776" spans="1:1" x14ac:dyDescent="0.35">
      <c r="A776" s="15">
        <v>0.1</v>
      </c>
    </row>
    <row r="777" spans="1:1" x14ac:dyDescent="0.35">
      <c r="A777" s="15">
        <v>0</v>
      </c>
    </row>
    <row r="778" spans="1:1" x14ac:dyDescent="0.35">
      <c r="A778" s="15">
        <v>0</v>
      </c>
    </row>
    <row r="779" spans="1:1" x14ac:dyDescent="0.35">
      <c r="A779" s="15">
        <v>0</v>
      </c>
    </row>
    <row r="780" spans="1:1" x14ac:dyDescent="0.35">
      <c r="A780" s="15">
        <v>0</v>
      </c>
    </row>
    <row r="781" spans="1:1" x14ac:dyDescent="0.35">
      <c r="A781" s="15">
        <v>0</v>
      </c>
    </row>
    <row r="782" spans="1:1" x14ac:dyDescent="0.35">
      <c r="A782" s="15">
        <v>0</v>
      </c>
    </row>
    <row r="783" spans="1:1" x14ac:dyDescent="0.35">
      <c r="A783" s="15">
        <v>0</v>
      </c>
    </row>
    <row r="784" spans="1:1" x14ac:dyDescent="0.35">
      <c r="A784" s="15">
        <v>0</v>
      </c>
    </row>
    <row r="785" spans="1:1" x14ac:dyDescent="0.35">
      <c r="A785" s="15">
        <v>0</v>
      </c>
    </row>
    <row r="786" spans="1:1" x14ac:dyDescent="0.35">
      <c r="A786" s="15">
        <v>0</v>
      </c>
    </row>
    <row r="787" spans="1:1" x14ac:dyDescent="0.35">
      <c r="A787" s="15">
        <v>0</v>
      </c>
    </row>
    <row r="788" spans="1:1" x14ac:dyDescent="0.35">
      <c r="A788" s="15">
        <v>0</v>
      </c>
    </row>
    <row r="789" spans="1:1" x14ac:dyDescent="0.35">
      <c r="A789" s="15">
        <v>0</v>
      </c>
    </row>
    <row r="790" spans="1:1" x14ac:dyDescent="0.35">
      <c r="A790" s="15">
        <v>0.06</v>
      </c>
    </row>
    <row r="791" spans="1:1" x14ac:dyDescent="0.35">
      <c r="A791" s="15">
        <v>0</v>
      </c>
    </row>
    <row r="792" spans="1:1" x14ac:dyDescent="0.35">
      <c r="A792" s="15">
        <v>0</v>
      </c>
    </row>
    <row r="793" spans="1:1" x14ac:dyDescent="0.35">
      <c r="A793" s="15">
        <v>0.13</v>
      </c>
    </row>
    <row r="794" spans="1:1" x14ac:dyDescent="0.35">
      <c r="A794" s="15">
        <v>0.2</v>
      </c>
    </row>
    <row r="795" spans="1:1" x14ac:dyDescent="0.35">
      <c r="A795" s="15">
        <v>0</v>
      </c>
    </row>
    <row r="796" spans="1:1" x14ac:dyDescent="0.35">
      <c r="A796" s="15">
        <v>0</v>
      </c>
    </row>
    <row r="797" spans="1:1" x14ac:dyDescent="0.35">
      <c r="A797" s="15">
        <v>0</v>
      </c>
    </row>
    <row r="798" spans="1:1" x14ac:dyDescent="0.35">
      <c r="A798" s="15">
        <v>0</v>
      </c>
    </row>
    <row r="799" spans="1:1" x14ac:dyDescent="0.35">
      <c r="A799" s="15">
        <v>0.05</v>
      </c>
    </row>
    <row r="800" spans="1:1" x14ac:dyDescent="0.35">
      <c r="A800" s="15">
        <v>0</v>
      </c>
    </row>
    <row r="801" spans="1:1" x14ac:dyDescent="0.35">
      <c r="A801" s="15">
        <v>0</v>
      </c>
    </row>
    <row r="802" spans="1:1" x14ac:dyDescent="0.35">
      <c r="A802" s="15">
        <v>0</v>
      </c>
    </row>
    <row r="803" spans="1:1" x14ac:dyDescent="0.35">
      <c r="A803" s="15">
        <v>0.15</v>
      </c>
    </row>
    <row r="804" spans="1:1" x14ac:dyDescent="0.35">
      <c r="A804" s="15">
        <v>0</v>
      </c>
    </row>
    <row r="805" spans="1:1" x14ac:dyDescent="0.35">
      <c r="A805" s="15">
        <v>0.4</v>
      </c>
    </row>
    <row r="806" spans="1:1" x14ac:dyDescent="0.35">
      <c r="A806" s="15">
        <v>0</v>
      </c>
    </row>
    <row r="807" spans="1:1" x14ac:dyDescent="0.35">
      <c r="A807" s="15">
        <v>0</v>
      </c>
    </row>
    <row r="808" spans="1:1" x14ac:dyDescent="0.35">
      <c r="A808" s="15">
        <v>0.33</v>
      </c>
    </row>
    <row r="809" spans="1:1" x14ac:dyDescent="0.35">
      <c r="A809" s="15">
        <v>0.24</v>
      </c>
    </row>
    <row r="810" spans="1:1" x14ac:dyDescent="0.35">
      <c r="A810" s="15">
        <v>0</v>
      </c>
    </row>
    <row r="811" spans="1:1" x14ac:dyDescent="0.35">
      <c r="A811" s="15">
        <v>0</v>
      </c>
    </row>
    <row r="812" spans="1:1" x14ac:dyDescent="0.35">
      <c r="A812" s="15">
        <v>0.13</v>
      </c>
    </row>
    <row r="813" spans="1:1" x14ac:dyDescent="0.35">
      <c r="A813" s="15">
        <v>0.12</v>
      </c>
    </row>
    <row r="814" spans="1:1" x14ac:dyDescent="0.35">
      <c r="A814" s="15">
        <v>0.28000000000000003</v>
      </c>
    </row>
    <row r="815" spans="1:1" x14ac:dyDescent="0.35">
      <c r="A815" s="15">
        <v>0</v>
      </c>
    </row>
    <row r="816" spans="1:1" x14ac:dyDescent="0.35">
      <c r="A816" s="15">
        <v>0</v>
      </c>
    </row>
    <row r="817" spans="1:1" x14ac:dyDescent="0.35">
      <c r="A817" s="15">
        <v>0.12</v>
      </c>
    </row>
    <row r="818" spans="1:1" x14ac:dyDescent="0.35">
      <c r="A818" s="15">
        <v>0</v>
      </c>
    </row>
    <row r="819" spans="1:1" x14ac:dyDescent="0.35">
      <c r="A819" s="15">
        <v>0</v>
      </c>
    </row>
    <row r="820" spans="1:1" x14ac:dyDescent="0.35">
      <c r="A820" s="15">
        <v>0</v>
      </c>
    </row>
    <row r="821" spans="1:1" x14ac:dyDescent="0.35">
      <c r="A821" s="15">
        <v>0.28999999999999998</v>
      </c>
    </row>
    <row r="822" spans="1:1" x14ac:dyDescent="0.35">
      <c r="A822" s="15">
        <v>0</v>
      </c>
    </row>
    <row r="823" spans="1:1" x14ac:dyDescent="0.35">
      <c r="A823" s="15">
        <v>0.08</v>
      </c>
    </row>
    <row r="824" spans="1:1" x14ac:dyDescent="0.35">
      <c r="A824" s="15">
        <v>0</v>
      </c>
    </row>
    <row r="825" spans="1:1" x14ac:dyDescent="0.35">
      <c r="A825" s="15">
        <v>0</v>
      </c>
    </row>
    <row r="826" spans="1:1" x14ac:dyDescent="0.35">
      <c r="A826" s="15">
        <v>0.05</v>
      </c>
    </row>
    <row r="827" spans="1:1" x14ac:dyDescent="0.35">
      <c r="A827" s="15">
        <v>0</v>
      </c>
    </row>
    <row r="828" spans="1:1" x14ac:dyDescent="0.35">
      <c r="A828" s="15">
        <v>0</v>
      </c>
    </row>
    <row r="829" spans="1:1" x14ac:dyDescent="0.35">
      <c r="A829" s="15">
        <v>0</v>
      </c>
    </row>
    <row r="830" spans="1:1" x14ac:dyDescent="0.35">
      <c r="A830" s="15">
        <v>0</v>
      </c>
    </row>
    <row r="831" spans="1:1" x14ac:dyDescent="0.35">
      <c r="A831" s="15">
        <v>0.12</v>
      </c>
    </row>
    <row r="832" spans="1:1" x14ac:dyDescent="0.35">
      <c r="A832" s="15">
        <v>0</v>
      </c>
    </row>
    <row r="833" spans="1:1" x14ac:dyDescent="0.35">
      <c r="A833" s="15">
        <v>0</v>
      </c>
    </row>
    <row r="834" spans="1:1" x14ac:dyDescent="0.35">
      <c r="A834" s="15">
        <v>0</v>
      </c>
    </row>
    <row r="835" spans="1:1" x14ac:dyDescent="0.35">
      <c r="A835" s="15">
        <v>0</v>
      </c>
    </row>
    <row r="836" spans="1:1" x14ac:dyDescent="0.35">
      <c r="A836" s="15">
        <v>0</v>
      </c>
    </row>
    <row r="837" spans="1:1" x14ac:dyDescent="0.35">
      <c r="A837" s="15">
        <v>0.14000000000000001</v>
      </c>
    </row>
    <row r="838" spans="1:1" x14ac:dyDescent="0.35">
      <c r="A838" s="15">
        <v>0</v>
      </c>
    </row>
    <row r="839" spans="1:1" x14ac:dyDescent="0.35">
      <c r="A839" s="15">
        <v>0</v>
      </c>
    </row>
    <row r="840" spans="1:1" x14ac:dyDescent="0.35">
      <c r="A840" s="15">
        <v>0.06</v>
      </c>
    </row>
    <row r="841" spans="1:1" x14ac:dyDescent="0.35">
      <c r="A841" s="15">
        <v>0</v>
      </c>
    </row>
    <row r="842" spans="1:1" x14ac:dyDescent="0.35">
      <c r="A842" s="15">
        <v>0</v>
      </c>
    </row>
    <row r="843" spans="1:1" x14ac:dyDescent="0.35">
      <c r="A843" s="15">
        <v>0</v>
      </c>
    </row>
    <row r="844" spans="1:1" x14ac:dyDescent="0.35">
      <c r="A844" s="15">
        <v>0</v>
      </c>
    </row>
    <row r="845" spans="1:1" x14ac:dyDescent="0.35">
      <c r="A845" s="15">
        <v>0</v>
      </c>
    </row>
    <row r="846" spans="1:1" x14ac:dyDescent="0.35">
      <c r="A846" s="15">
        <v>0</v>
      </c>
    </row>
    <row r="847" spans="1:1" x14ac:dyDescent="0.35">
      <c r="A847" s="15">
        <v>0.3</v>
      </c>
    </row>
    <row r="848" spans="1:1" x14ac:dyDescent="0.35">
      <c r="A848" s="15">
        <v>0.11</v>
      </c>
    </row>
    <row r="849" spans="1:1" x14ac:dyDescent="0.35">
      <c r="A849" s="15">
        <v>0</v>
      </c>
    </row>
    <row r="850" spans="1:1" x14ac:dyDescent="0.35">
      <c r="A850" s="15">
        <v>0</v>
      </c>
    </row>
    <row r="851" spans="1:1" x14ac:dyDescent="0.35">
      <c r="A851" s="15">
        <v>0.16</v>
      </c>
    </row>
    <row r="852" spans="1:1" x14ac:dyDescent="0.35">
      <c r="A852" s="15">
        <v>0.32</v>
      </c>
    </row>
    <row r="853" spans="1:1" x14ac:dyDescent="0.35">
      <c r="A853" s="15">
        <v>0</v>
      </c>
    </row>
    <row r="854" spans="1:1" x14ac:dyDescent="0.35">
      <c r="A854" s="15">
        <v>0</v>
      </c>
    </row>
    <row r="855" spans="1:1" x14ac:dyDescent="0.35">
      <c r="A855" s="15">
        <v>0</v>
      </c>
    </row>
    <row r="856" spans="1:1" x14ac:dyDescent="0.35">
      <c r="A856" s="15">
        <v>0</v>
      </c>
    </row>
    <row r="857" spans="1:1" x14ac:dyDescent="0.35">
      <c r="A857" s="15">
        <v>0.25</v>
      </c>
    </row>
    <row r="858" spans="1:1" x14ac:dyDescent="0.35">
      <c r="A858" s="15">
        <v>0</v>
      </c>
    </row>
    <row r="859" spans="1:1" x14ac:dyDescent="0.35">
      <c r="A859" s="15">
        <v>0.12</v>
      </c>
    </row>
    <row r="860" spans="1:1" x14ac:dyDescent="0.35">
      <c r="A860" s="15">
        <v>0</v>
      </c>
    </row>
    <row r="861" spans="1:1" x14ac:dyDescent="0.35">
      <c r="A861" s="15">
        <v>0</v>
      </c>
    </row>
    <row r="862" spans="1:1" x14ac:dyDescent="0.35">
      <c r="A862" s="15">
        <v>0</v>
      </c>
    </row>
    <row r="863" spans="1:1" x14ac:dyDescent="0.35">
      <c r="A863" s="15">
        <v>0</v>
      </c>
    </row>
    <row r="864" spans="1:1" x14ac:dyDescent="0.35">
      <c r="A864" s="15">
        <v>0.27</v>
      </c>
    </row>
    <row r="865" spans="1:1" x14ac:dyDescent="0.35">
      <c r="A865" s="15">
        <v>0.34</v>
      </c>
    </row>
    <row r="866" spans="1:1" x14ac:dyDescent="0.35">
      <c r="A866" s="15">
        <v>0.11</v>
      </c>
    </row>
    <row r="867" spans="1:1" x14ac:dyDescent="0.35">
      <c r="A867" s="15">
        <v>0</v>
      </c>
    </row>
    <row r="868" spans="1:1" x14ac:dyDescent="0.35">
      <c r="A868" s="15">
        <v>0</v>
      </c>
    </row>
    <row r="869" spans="1:1" x14ac:dyDescent="0.35">
      <c r="A869" s="15">
        <v>0</v>
      </c>
    </row>
    <row r="870" spans="1:1" x14ac:dyDescent="0.35">
      <c r="A870" s="15">
        <v>0.14000000000000001</v>
      </c>
    </row>
    <row r="871" spans="1:1" x14ac:dyDescent="0.35">
      <c r="A871" s="15">
        <v>0</v>
      </c>
    </row>
    <row r="872" spans="1:1" x14ac:dyDescent="0.35">
      <c r="A872" s="15">
        <v>0</v>
      </c>
    </row>
    <row r="873" spans="1:1" x14ac:dyDescent="0.35">
      <c r="A873" s="15">
        <v>0</v>
      </c>
    </row>
    <row r="874" spans="1:1" x14ac:dyDescent="0.35">
      <c r="A874" s="15">
        <v>0</v>
      </c>
    </row>
    <row r="875" spans="1:1" x14ac:dyDescent="0.35">
      <c r="A875" s="15">
        <v>0.1</v>
      </c>
    </row>
    <row r="876" spans="1:1" x14ac:dyDescent="0.35">
      <c r="A876" s="15">
        <v>0</v>
      </c>
    </row>
    <row r="877" spans="1:1" x14ac:dyDescent="0.35">
      <c r="A877" s="15">
        <v>0</v>
      </c>
    </row>
    <row r="878" spans="1:1" x14ac:dyDescent="0.35">
      <c r="A878" s="15">
        <v>0.16</v>
      </c>
    </row>
    <row r="879" spans="1:1" x14ac:dyDescent="0.35">
      <c r="A879" s="15">
        <v>0</v>
      </c>
    </row>
    <row r="880" spans="1:1" x14ac:dyDescent="0.35">
      <c r="A880" s="15">
        <v>0</v>
      </c>
    </row>
    <row r="881" spans="1:1" x14ac:dyDescent="0.35">
      <c r="A881" s="15">
        <v>0</v>
      </c>
    </row>
    <row r="882" spans="1:1" x14ac:dyDescent="0.35">
      <c r="A882" s="15">
        <v>0</v>
      </c>
    </row>
    <row r="883" spans="1:1" x14ac:dyDescent="0.35">
      <c r="A883" s="15">
        <v>0.11</v>
      </c>
    </row>
    <row r="884" spans="1:1" x14ac:dyDescent="0.35">
      <c r="A884" s="15">
        <v>0</v>
      </c>
    </row>
    <row r="885" spans="1:1" x14ac:dyDescent="0.35">
      <c r="A885" s="15">
        <v>0</v>
      </c>
    </row>
    <row r="886" spans="1:1" x14ac:dyDescent="0.35">
      <c r="A886" s="15">
        <v>0.36</v>
      </c>
    </row>
    <row r="887" spans="1:1" x14ac:dyDescent="0.35">
      <c r="A887" s="15">
        <v>0.23</v>
      </c>
    </row>
    <row r="888" spans="1:1" x14ac:dyDescent="0.35">
      <c r="A888" s="15">
        <v>0</v>
      </c>
    </row>
    <row r="889" spans="1:1" x14ac:dyDescent="0.35">
      <c r="A889" s="15">
        <v>0</v>
      </c>
    </row>
    <row r="890" spans="1:1" x14ac:dyDescent="0.35">
      <c r="A890" s="15">
        <v>0</v>
      </c>
    </row>
    <row r="891" spans="1:1" x14ac:dyDescent="0.35">
      <c r="A891" s="15">
        <v>0.25</v>
      </c>
    </row>
    <row r="892" spans="1:1" x14ac:dyDescent="0.35">
      <c r="A892" s="15">
        <v>7.0000000000000007E-2</v>
      </c>
    </row>
    <row r="893" spans="1:1" x14ac:dyDescent="0.35">
      <c r="A893" s="15">
        <v>0</v>
      </c>
    </row>
    <row r="894" spans="1:1" x14ac:dyDescent="0.35">
      <c r="A894" s="15">
        <v>0</v>
      </c>
    </row>
    <row r="895" spans="1:1" x14ac:dyDescent="0.35">
      <c r="A895" s="15">
        <v>0</v>
      </c>
    </row>
    <row r="896" spans="1:1" x14ac:dyDescent="0.35">
      <c r="A896" s="15">
        <v>0</v>
      </c>
    </row>
    <row r="897" spans="1:1" x14ac:dyDescent="0.35">
      <c r="A897" s="15">
        <v>0</v>
      </c>
    </row>
    <row r="898" spans="1:1" x14ac:dyDescent="0.35">
      <c r="A898" s="15">
        <v>0</v>
      </c>
    </row>
    <row r="899" spans="1:1" x14ac:dyDescent="0.35">
      <c r="A899" s="15">
        <v>0</v>
      </c>
    </row>
    <row r="900" spans="1:1" x14ac:dyDescent="0.35">
      <c r="A900" s="15">
        <v>0</v>
      </c>
    </row>
    <row r="901" spans="1:1" x14ac:dyDescent="0.35">
      <c r="A901" s="15">
        <v>0</v>
      </c>
    </row>
    <row r="902" spans="1:1" x14ac:dyDescent="0.35">
      <c r="A902" s="15">
        <v>0.3</v>
      </c>
    </row>
    <row r="903" spans="1:1" x14ac:dyDescent="0.35">
      <c r="A903" s="15">
        <v>0</v>
      </c>
    </row>
    <row r="904" spans="1:1" x14ac:dyDescent="0.35">
      <c r="A904" s="15">
        <v>0</v>
      </c>
    </row>
    <row r="905" spans="1:1" x14ac:dyDescent="0.35">
      <c r="A905" s="15">
        <v>0.12</v>
      </c>
    </row>
    <row r="906" spans="1:1" x14ac:dyDescent="0.35">
      <c r="A906" s="15">
        <v>0</v>
      </c>
    </row>
    <row r="907" spans="1:1" x14ac:dyDescent="0.35">
      <c r="A907" s="15">
        <v>0</v>
      </c>
    </row>
    <row r="908" spans="1:1" x14ac:dyDescent="0.35">
      <c r="A908" s="15">
        <v>0.12</v>
      </c>
    </row>
    <row r="909" spans="1:1" x14ac:dyDescent="0.35">
      <c r="A909" s="15">
        <v>0</v>
      </c>
    </row>
    <row r="910" spans="1:1" x14ac:dyDescent="0.35">
      <c r="A910" s="15">
        <v>0</v>
      </c>
    </row>
    <row r="911" spans="1:1" x14ac:dyDescent="0.35">
      <c r="A911" s="15">
        <v>0.06</v>
      </c>
    </row>
    <row r="912" spans="1:1" x14ac:dyDescent="0.35">
      <c r="A912" s="15">
        <v>0</v>
      </c>
    </row>
    <row r="913" spans="1:1" x14ac:dyDescent="0.35">
      <c r="A913" s="15">
        <v>0</v>
      </c>
    </row>
    <row r="914" spans="1:1" x14ac:dyDescent="0.35">
      <c r="A914" s="15">
        <v>0</v>
      </c>
    </row>
    <row r="915" spans="1:1" x14ac:dyDescent="0.35">
      <c r="A915" s="15">
        <v>0</v>
      </c>
    </row>
    <row r="916" spans="1:1" x14ac:dyDescent="0.35">
      <c r="A916" s="15">
        <v>0</v>
      </c>
    </row>
    <row r="917" spans="1:1" x14ac:dyDescent="0.35">
      <c r="A917" s="15">
        <v>0</v>
      </c>
    </row>
    <row r="918" spans="1:1" x14ac:dyDescent="0.35">
      <c r="A918" s="15">
        <v>0</v>
      </c>
    </row>
    <row r="919" spans="1:1" x14ac:dyDescent="0.35">
      <c r="A919" s="15">
        <v>0</v>
      </c>
    </row>
    <row r="920" spans="1:1" x14ac:dyDescent="0.35">
      <c r="A920" s="15">
        <v>0</v>
      </c>
    </row>
    <row r="921" spans="1:1" x14ac:dyDescent="0.35">
      <c r="A921" s="15">
        <v>0</v>
      </c>
    </row>
    <row r="922" spans="1:1" x14ac:dyDescent="0.35">
      <c r="A922" s="15">
        <v>0</v>
      </c>
    </row>
    <row r="923" spans="1:1" x14ac:dyDescent="0.35">
      <c r="A923" s="15">
        <v>0.28000000000000003</v>
      </c>
    </row>
    <row r="924" spans="1:1" x14ac:dyDescent="0.35">
      <c r="A924" s="15">
        <v>0.23</v>
      </c>
    </row>
    <row r="925" spans="1:1" x14ac:dyDescent="0.35">
      <c r="A925" s="15">
        <v>0</v>
      </c>
    </row>
    <row r="926" spans="1:1" x14ac:dyDescent="0.35">
      <c r="A926" s="15">
        <v>0</v>
      </c>
    </row>
    <row r="927" spans="1:1" x14ac:dyDescent="0.35">
      <c r="A927" s="15">
        <v>0.13</v>
      </c>
    </row>
    <row r="928" spans="1:1" x14ac:dyDescent="0.35">
      <c r="A928" s="15">
        <v>0</v>
      </c>
    </row>
    <row r="929" spans="1:1" x14ac:dyDescent="0.35">
      <c r="A929" s="15">
        <v>0</v>
      </c>
    </row>
    <row r="930" spans="1:1" x14ac:dyDescent="0.35">
      <c r="A930" s="15">
        <v>0.13</v>
      </c>
    </row>
    <row r="931" spans="1:1" x14ac:dyDescent="0.35">
      <c r="A931" s="15">
        <v>0.09</v>
      </c>
    </row>
    <row r="932" spans="1:1" x14ac:dyDescent="0.35">
      <c r="A932" s="15">
        <v>0.12</v>
      </c>
    </row>
    <row r="933" spans="1:1" x14ac:dyDescent="0.35">
      <c r="A933" s="15">
        <v>0</v>
      </c>
    </row>
    <row r="934" spans="1:1" x14ac:dyDescent="0.35">
      <c r="A934" s="15">
        <v>7.0000000000000007E-2</v>
      </c>
    </row>
    <row r="935" spans="1:1" x14ac:dyDescent="0.35">
      <c r="A935" s="15">
        <v>0.31</v>
      </c>
    </row>
    <row r="936" spans="1:1" x14ac:dyDescent="0.35">
      <c r="A936" s="15">
        <v>0.24</v>
      </c>
    </row>
    <row r="937" spans="1:1" x14ac:dyDescent="0.35">
      <c r="A937" s="15">
        <v>0.09</v>
      </c>
    </row>
    <row r="938" spans="1:1" x14ac:dyDescent="0.35">
      <c r="A938" s="15">
        <v>0</v>
      </c>
    </row>
    <row r="939" spans="1:1" x14ac:dyDescent="0.35">
      <c r="A939" s="15">
        <v>0</v>
      </c>
    </row>
    <row r="940" spans="1:1" x14ac:dyDescent="0.35">
      <c r="A940" s="15">
        <v>0.1</v>
      </c>
    </row>
    <row r="941" spans="1:1" x14ac:dyDescent="0.35">
      <c r="A941" s="15">
        <v>0</v>
      </c>
    </row>
    <row r="942" spans="1:1" x14ac:dyDescent="0.35">
      <c r="A942" s="15">
        <v>0</v>
      </c>
    </row>
    <row r="943" spans="1:1" x14ac:dyDescent="0.35">
      <c r="A943" s="15">
        <v>0.33</v>
      </c>
    </row>
    <row r="944" spans="1:1" x14ac:dyDescent="0.35">
      <c r="A944" s="15">
        <v>0.14000000000000001</v>
      </c>
    </row>
    <row r="945" spans="1:1" x14ac:dyDescent="0.35">
      <c r="A945" s="15">
        <v>0</v>
      </c>
    </row>
    <row r="946" spans="1:1" x14ac:dyDescent="0.35">
      <c r="A946" s="15">
        <v>0</v>
      </c>
    </row>
    <row r="947" spans="1:1" x14ac:dyDescent="0.35">
      <c r="A947" s="15">
        <v>0</v>
      </c>
    </row>
    <row r="948" spans="1:1" x14ac:dyDescent="0.35">
      <c r="A948" s="15">
        <v>0</v>
      </c>
    </row>
    <row r="949" spans="1:1" x14ac:dyDescent="0.35">
      <c r="A949" s="15">
        <v>0</v>
      </c>
    </row>
    <row r="950" spans="1:1" x14ac:dyDescent="0.35">
      <c r="A950" s="15">
        <v>7.0000000000000007E-2</v>
      </c>
    </row>
    <row r="951" spans="1:1" x14ac:dyDescent="0.35">
      <c r="A951" s="15">
        <v>0</v>
      </c>
    </row>
    <row r="952" spans="1:1" x14ac:dyDescent="0.35">
      <c r="A952" s="15">
        <v>0</v>
      </c>
    </row>
    <row r="953" spans="1:1" x14ac:dyDescent="0.35">
      <c r="A953" s="15">
        <v>0.09</v>
      </c>
    </row>
    <row r="954" spans="1:1" x14ac:dyDescent="0.35">
      <c r="A954" s="15">
        <v>0</v>
      </c>
    </row>
    <row r="955" spans="1:1" x14ac:dyDescent="0.35">
      <c r="A955" s="15">
        <v>0</v>
      </c>
    </row>
    <row r="956" spans="1:1" x14ac:dyDescent="0.35">
      <c r="A956" s="15">
        <v>0</v>
      </c>
    </row>
    <row r="957" spans="1:1" x14ac:dyDescent="0.35">
      <c r="A957" s="15">
        <v>0.21</v>
      </c>
    </row>
    <row r="958" spans="1:1" x14ac:dyDescent="0.35">
      <c r="A958" s="15">
        <v>0.1</v>
      </c>
    </row>
    <row r="959" spans="1:1" x14ac:dyDescent="0.35">
      <c r="A959" s="15">
        <v>0.17</v>
      </c>
    </row>
    <row r="960" spans="1:1" x14ac:dyDescent="0.35">
      <c r="A960" s="15">
        <v>0</v>
      </c>
    </row>
    <row r="961" spans="1:1" x14ac:dyDescent="0.35">
      <c r="A961" s="15">
        <v>0</v>
      </c>
    </row>
    <row r="962" spans="1:1" x14ac:dyDescent="0.35">
      <c r="A962" s="15">
        <v>7.0000000000000007E-2</v>
      </c>
    </row>
    <row r="963" spans="1:1" x14ac:dyDescent="0.35">
      <c r="A963" s="15">
        <v>0.28999999999999998</v>
      </c>
    </row>
    <row r="964" spans="1:1" x14ac:dyDescent="0.35">
      <c r="A964" s="15">
        <v>0</v>
      </c>
    </row>
    <row r="965" spans="1:1" x14ac:dyDescent="0.35">
      <c r="A965" s="15">
        <v>0</v>
      </c>
    </row>
    <row r="966" spans="1:1" x14ac:dyDescent="0.35">
      <c r="A966" s="15">
        <v>0</v>
      </c>
    </row>
    <row r="967" spans="1:1" x14ac:dyDescent="0.35">
      <c r="A967" s="15">
        <v>0.2</v>
      </c>
    </row>
    <row r="968" spans="1:1" x14ac:dyDescent="0.35">
      <c r="A968" s="15">
        <v>0</v>
      </c>
    </row>
    <row r="969" spans="1:1" x14ac:dyDescent="0.35">
      <c r="A969" s="15">
        <v>0</v>
      </c>
    </row>
    <row r="970" spans="1:1" x14ac:dyDescent="0.35">
      <c r="A970" s="15">
        <v>0</v>
      </c>
    </row>
    <row r="971" spans="1:1" x14ac:dyDescent="0.35">
      <c r="A971" s="15">
        <v>0</v>
      </c>
    </row>
    <row r="972" spans="1:1" x14ac:dyDescent="0.35">
      <c r="A972" s="15">
        <v>0</v>
      </c>
    </row>
    <row r="973" spans="1:1" x14ac:dyDescent="0.35">
      <c r="A973" s="15">
        <v>0</v>
      </c>
    </row>
    <row r="974" spans="1:1" x14ac:dyDescent="0.35">
      <c r="A974" s="15">
        <v>0</v>
      </c>
    </row>
    <row r="975" spans="1:1" x14ac:dyDescent="0.35">
      <c r="A975" s="15">
        <v>0</v>
      </c>
    </row>
    <row r="976" spans="1:1" x14ac:dyDescent="0.35">
      <c r="A976" s="15">
        <v>0</v>
      </c>
    </row>
    <row r="977" spans="1:1" x14ac:dyDescent="0.35">
      <c r="A977" s="15">
        <v>0.32</v>
      </c>
    </row>
    <row r="978" spans="1:1" x14ac:dyDescent="0.35">
      <c r="A978" s="15">
        <v>0</v>
      </c>
    </row>
    <row r="979" spans="1:1" x14ac:dyDescent="0.35">
      <c r="A979" s="15">
        <v>0.05</v>
      </c>
    </row>
    <row r="980" spans="1:1" x14ac:dyDescent="0.35">
      <c r="A980" s="15">
        <v>0.1</v>
      </c>
    </row>
    <row r="981" spans="1:1" x14ac:dyDescent="0.35">
      <c r="A981" s="15">
        <v>0</v>
      </c>
    </row>
    <row r="982" spans="1:1" x14ac:dyDescent="0.35">
      <c r="A982" s="15">
        <v>0</v>
      </c>
    </row>
    <row r="983" spans="1:1" x14ac:dyDescent="0.35">
      <c r="A983" s="15">
        <v>0</v>
      </c>
    </row>
    <row r="984" spans="1:1" x14ac:dyDescent="0.35">
      <c r="A984" s="15">
        <v>0</v>
      </c>
    </row>
    <row r="985" spans="1:1" x14ac:dyDescent="0.35">
      <c r="A985" s="15">
        <v>0</v>
      </c>
    </row>
    <row r="986" spans="1:1" x14ac:dyDescent="0.35">
      <c r="A986" s="15">
        <v>0.23</v>
      </c>
    </row>
    <row r="987" spans="1:1" x14ac:dyDescent="0.35">
      <c r="A987" s="15">
        <v>0.14000000000000001</v>
      </c>
    </row>
    <row r="988" spans="1:1" x14ac:dyDescent="0.35">
      <c r="A988" s="15">
        <v>0.18</v>
      </c>
    </row>
    <row r="989" spans="1:1" x14ac:dyDescent="0.35">
      <c r="A989" s="15">
        <v>0</v>
      </c>
    </row>
    <row r="990" spans="1:1" x14ac:dyDescent="0.35">
      <c r="A990" s="15">
        <v>0</v>
      </c>
    </row>
    <row r="991" spans="1:1" x14ac:dyDescent="0.35">
      <c r="A991" s="15">
        <v>0.35</v>
      </c>
    </row>
    <row r="992" spans="1:1" x14ac:dyDescent="0.35">
      <c r="A992" s="15">
        <v>0.11</v>
      </c>
    </row>
    <row r="993" spans="1:1" x14ac:dyDescent="0.35">
      <c r="A993" s="15">
        <v>0</v>
      </c>
    </row>
    <row r="994" spans="1:1" x14ac:dyDescent="0.35">
      <c r="A994" s="15">
        <v>0</v>
      </c>
    </row>
    <row r="995" spans="1:1" x14ac:dyDescent="0.35">
      <c r="A995" s="15">
        <v>0.17</v>
      </c>
    </row>
    <row r="996" spans="1:1" x14ac:dyDescent="0.35">
      <c r="A996" s="15">
        <v>0</v>
      </c>
    </row>
    <row r="997" spans="1:1" x14ac:dyDescent="0.35">
      <c r="A997" s="15">
        <v>0</v>
      </c>
    </row>
    <row r="998" spans="1:1" x14ac:dyDescent="0.35">
      <c r="A998" s="15">
        <v>0</v>
      </c>
    </row>
    <row r="999" spans="1:1" x14ac:dyDescent="0.35">
      <c r="A999" s="15">
        <v>0</v>
      </c>
    </row>
    <row r="1000" spans="1:1" x14ac:dyDescent="0.35">
      <c r="A1000" s="15">
        <v>0</v>
      </c>
    </row>
    <row r="1001" spans="1:1" x14ac:dyDescent="0.35">
      <c r="A1001" s="15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289F-07E3-47A6-85C8-9A7447C6636B}">
  <dimension ref="A3:E38"/>
  <sheetViews>
    <sheetView tabSelected="1" workbookViewId="0">
      <selection activeCell="M5" sqref="M5"/>
    </sheetView>
  </sheetViews>
  <sheetFormatPr defaultRowHeight="14.5" x14ac:dyDescent="0.35"/>
  <cols>
    <col min="1" max="1" width="25.81640625" bestFit="1" customWidth="1"/>
    <col min="2" max="2" width="15.54296875" bestFit="1" customWidth="1"/>
    <col min="4" max="4" width="14.81640625" bestFit="1" customWidth="1"/>
  </cols>
  <sheetData>
    <row r="3" spans="1:5" x14ac:dyDescent="0.35">
      <c r="A3" s="13" t="s">
        <v>1992</v>
      </c>
      <c r="B3" t="s">
        <v>2003</v>
      </c>
    </row>
    <row r="4" spans="1:5" x14ac:dyDescent="0.35">
      <c r="A4" s="7" t="s">
        <v>94</v>
      </c>
      <c r="B4" s="14">
        <v>21</v>
      </c>
    </row>
    <row r="5" spans="1:5" x14ac:dyDescent="0.35">
      <c r="A5" s="7" t="s">
        <v>68</v>
      </c>
      <c r="B5" s="14">
        <v>51</v>
      </c>
      <c r="D5" t="s">
        <v>2004</v>
      </c>
      <c r="E5">
        <f>MAX(B4:B36)</f>
        <v>121</v>
      </c>
    </row>
    <row r="6" spans="1:5" x14ac:dyDescent="0.35">
      <c r="A6" s="7" t="s">
        <v>64</v>
      </c>
      <c r="B6" s="14">
        <v>53</v>
      </c>
      <c r="E6" t="s">
        <v>40</v>
      </c>
    </row>
    <row r="7" spans="1:5" x14ac:dyDescent="0.35">
      <c r="A7" s="7" t="s">
        <v>59</v>
      </c>
      <c r="B7" s="14">
        <v>7</v>
      </c>
    </row>
    <row r="8" spans="1:5" x14ac:dyDescent="0.35">
      <c r="A8" s="7" t="s">
        <v>83</v>
      </c>
      <c r="B8" s="14">
        <v>19</v>
      </c>
    </row>
    <row r="9" spans="1:5" x14ac:dyDescent="0.35">
      <c r="A9" s="7" t="s">
        <v>38</v>
      </c>
      <c r="B9" s="14">
        <v>15</v>
      </c>
    </row>
    <row r="10" spans="1:5" x14ac:dyDescent="0.35">
      <c r="A10" s="7" t="s">
        <v>56</v>
      </c>
      <c r="B10" s="14">
        <v>21</v>
      </c>
    </row>
    <row r="11" spans="1:5" x14ac:dyDescent="0.35">
      <c r="A11" s="7" t="s">
        <v>84</v>
      </c>
      <c r="B11" s="14">
        <v>15</v>
      </c>
    </row>
    <row r="12" spans="1:5" x14ac:dyDescent="0.35">
      <c r="A12" s="7" t="s">
        <v>86</v>
      </c>
      <c r="B12" s="14">
        <v>19</v>
      </c>
    </row>
    <row r="13" spans="1:5" x14ac:dyDescent="0.35">
      <c r="A13" s="7" t="s">
        <v>40</v>
      </c>
      <c r="B13" s="14">
        <v>121</v>
      </c>
    </row>
    <row r="14" spans="1:5" x14ac:dyDescent="0.35">
      <c r="A14" s="7" t="s">
        <v>97</v>
      </c>
      <c r="B14" s="14">
        <v>20</v>
      </c>
    </row>
    <row r="15" spans="1:5" x14ac:dyDescent="0.35">
      <c r="A15" s="7" t="s">
        <v>26</v>
      </c>
      <c r="B15" s="14">
        <v>18</v>
      </c>
    </row>
    <row r="16" spans="1:5" x14ac:dyDescent="0.35">
      <c r="A16" s="7" t="s">
        <v>129</v>
      </c>
      <c r="B16" s="14">
        <v>21</v>
      </c>
    </row>
    <row r="17" spans="1:2" x14ac:dyDescent="0.35">
      <c r="A17" s="7" t="s">
        <v>22</v>
      </c>
      <c r="B17" s="14">
        <v>16</v>
      </c>
    </row>
    <row r="18" spans="1:2" x14ac:dyDescent="0.35">
      <c r="A18" s="7" t="s">
        <v>73</v>
      </c>
      <c r="B18" s="14">
        <v>11</v>
      </c>
    </row>
    <row r="19" spans="1:2" x14ac:dyDescent="0.35">
      <c r="A19" s="7" t="s">
        <v>91</v>
      </c>
      <c r="B19" s="14">
        <v>12</v>
      </c>
    </row>
    <row r="20" spans="1:2" x14ac:dyDescent="0.35">
      <c r="A20" s="7" t="s">
        <v>62</v>
      </c>
      <c r="B20" s="14">
        <v>98</v>
      </c>
    </row>
    <row r="21" spans="1:2" x14ac:dyDescent="0.35">
      <c r="A21" s="7" t="s">
        <v>89</v>
      </c>
      <c r="B21" s="14">
        <v>10</v>
      </c>
    </row>
    <row r="22" spans="1:2" x14ac:dyDescent="0.35">
      <c r="A22" s="7" t="s">
        <v>71</v>
      </c>
      <c r="B22" s="14">
        <v>18</v>
      </c>
    </row>
    <row r="23" spans="1:2" x14ac:dyDescent="0.35">
      <c r="A23" s="7" t="s">
        <v>35</v>
      </c>
      <c r="B23" s="14">
        <v>7</v>
      </c>
    </row>
    <row r="24" spans="1:2" x14ac:dyDescent="0.35">
      <c r="A24" s="7" t="s">
        <v>69</v>
      </c>
      <c r="B24" s="14">
        <v>12</v>
      </c>
    </row>
    <row r="25" spans="1:2" x14ac:dyDescent="0.35">
      <c r="A25" s="7" t="s">
        <v>30</v>
      </c>
      <c r="B25" s="14">
        <v>20</v>
      </c>
    </row>
    <row r="26" spans="1:2" x14ac:dyDescent="0.35">
      <c r="A26" s="7" t="s">
        <v>82</v>
      </c>
      <c r="B26" s="14">
        <v>10</v>
      </c>
    </row>
    <row r="27" spans="1:2" x14ac:dyDescent="0.35">
      <c r="A27" s="7" t="s">
        <v>88</v>
      </c>
      <c r="B27" s="14">
        <v>15</v>
      </c>
    </row>
    <row r="28" spans="1:2" x14ac:dyDescent="0.35">
      <c r="A28" s="7" t="s">
        <v>49</v>
      </c>
      <c r="B28" s="14">
        <v>9</v>
      </c>
    </row>
    <row r="29" spans="1:2" x14ac:dyDescent="0.35">
      <c r="A29" s="7" t="s">
        <v>42</v>
      </c>
      <c r="B29" s="14">
        <v>70</v>
      </c>
    </row>
    <row r="30" spans="1:2" x14ac:dyDescent="0.35">
      <c r="A30" s="7" t="s">
        <v>77</v>
      </c>
      <c r="B30" s="14">
        <v>17</v>
      </c>
    </row>
    <row r="31" spans="1:2" x14ac:dyDescent="0.35">
      <c r="A31" s="7" t="s">
        <v>61</v>
      </c>
      <c r="B31" s="14">
        <v>110</v>
      </c>
    </row>
    <row r="32" spans="1:2" x14ac:dyDescent="0.35">
      <c r="A32" s="7" t="s">
        <v>98</v>
      </c>
      <c r="B32" s="14">
        <v>15</v>
      </c>
    </row>
    <row r="33" spans="1:2" x14ac:dyDescent="0.35">
      <c r="A33" s="7" t="s">
        <v>76</v>
      </c>
      <c r="B33" s="14">
        <v>15</v>
      </c>
    </row>
    <row r="34" spans="1:2" x14ac:dyDescent="0.35">
      <c r="A34" s="7" t="s">
        <v>55</v>
      </c>
      <c r="B34" s="14">
        <v>17</v>
      </c>
    </row>
    <row r="35" spans="1:2" x14ac:dyDescent="0.35">
      <c r="A35" s="7" t="s">
        <v>58</v>
      </c>
      <c r="B35" s="14">
        <v>12</v>
      </c>
    </row>
    <row r="36" spans="1:2" x14ac:dyDescent="0.35">
      <c r="A36" s="7" t="s">
        <v>14</v>
      </c>
      <c r="B36" s="14">
        <v>105</v>
      </c>
    </row>
    <row r="37" spans="1:2" x14ac:dyDescent="0.35">
      <c r="A37" s="7" t="s">
        <v>1993</v>
      </c>
      <c r="B37" s="14"/>
    </row>
    <row r="38" spans="1:2" x14ac:dyDescent="0.35">
      <c r="A38" s="7" t="s">
        <v>1994</v>
      </c>
      <c r="B38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DC5F-839B-42BA-A152-3EE2780F0ADB}">
  <dimension ref="A3:B12"/>
  <sheetViews>
    <sheetView workbookViewId="0">
      <selection activeCell="C15" sqref="C15"/>
    </sheetView>
  </sheetViews>
  <sheetFormatPr defaultRowHeight="14.5" x14ac:dyDescent="0.35"/>
  <cols>
    <col min="1" max="2" width="15.90625" bestFit="1" customWidth="1"/>
  </cols>
  <sheetData>
    <row r="3" spans="1:2" x14ac:dyDescent="0.35">
      <c r="A3" s="13" t="s">
        <v>1992</v>
      </c>
      <c r="B3" t="s">
        <v>2005</v>
      </c>
    </row>
    <row r="4" spans="1:2" x14ac:dyDescent="0.35">
      <c r="A4" s="7" t="s">
        <v>65</v>
      </c>
      <c r="B4" s="14">
        <v>96</v>
      </c>
    </row>
    <row r="5" spans="1:2" x14ac:dyDescent="0.35">
      <c r="A5" s="7" t="s">
        <v>31</v>
      </c>
      <c r="B5" s="14">
        <v>158</v>
      </c>
    </row>
    <row r="6" spans="1:2" x14ac:dyDescent="0.35">
      <c r="A6" s="7" t="s">
        <v>15</v>
      </c>
      <c r="B6" s="14">
        <v>120</v>
      </c>
    </row>
    <row r="7" spans="1:2" x14ac:dyDescent="0.35">
      <c r="A7" s="7" t="s">
        <v>23</v>
      </c>
      <c r="B7" s="14">
        <v>125</v>
      </c>
    </row>
    <row r="8" spans="1:2" x14ac:dyDescent="0.35">
      <c r="A8" s="7" t="s">
        <v>27</v>
      </c>
      <c r="B8" s="14">
        <v>241</v>
      </c>
    </row>
    <row r="9" spans="1:2" x14ac:dyDescent="0.35">
      <c r="A9" s="7" t="s">
        <v>43</v>
      </c>
      <c r="B9" s="14">
        <v>120</v>
      </c>
    </row>
    <row r="10" spans="1:2" x14ac:dyDescent="0.35">
      <c r="A10" s="7" t="s">
        <v>50</v>
      </c>
      <c r="B10" s="14">
        <v>140</v>
      </c>
    </row>
    <row r="11" spans="1:2" x14ac:dyDescent="0.35">
      <c r="A11" s="7" t="s">
        <v>1993</v>
      </c>
      <c r="B11" s="14"/>
    </row>
    <row r="12" spans="1:2" x14ac:dyDescent="0.35">
      <c r="A12" s="7" t="s">
        <v>1994</v>
      </c>
      <c r="B12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workbookViewId="0">
      <selection activeCell="N4" sqref="N4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1.7265625" bestFit="1" customWidth="1"/>
    <col min="13" max="13" width="12.81640625" bestFit="1" customWidth="1"/>
    <col min="14" max="14" width="13.54296875" bestFit="1" customWidth="1"/>
    <col min="15" max="15" width="11.179687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1983</v>
      </c>
      <c r="M1" s="5" t="s">
        <v>11</v>
      </c>
      <c r="N1" s="5" t="s">
        <v>12</v>
      </c>
      <c r="O1" s="6" t="s">
        <v>13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s="3">
        <f>(TBL_Employees[[#This Row],[Annual Salary]]*TBL_Employees[[#This Row],[Bonus %]])/100</f>
        <v>212.40599999999998</v>
      </c>
      <c r="M2" t="s">
        <v>19</v>
      </c>
      <c r="N2" t="s">
        <v>63</v>
      </c>
      <c r="O2" s="1">
        <v>44485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s="3">
        <f>(TBL_Employees[[#This Row],[Annual Salary]]*TBL_Employees[[#This Row],[Bonus %]])/100</f>
        <v>0</v>
      </c>
      <c r="M3" t="s">
        <v>33</v>
      </c>
      <c r="N3" t="s">
        <v>80</v>
      </c>
      <c r="O3" s="1" t="s">
        <v>21</v>
      </c>
    </row>
    <row r="4" spans="1:15" x14ac:dyDescent="0.35">
      <c r="A4" t="s">
        <v>287</v>
      </c>
      <c r="B4" t="s">
        <v>981</v>
      </c>
      <c r="C4" t="s">
        <v>14</v>
      </c>
      <c r="D4" t="s">
        <v>43</v>
      </c>
      <c r="E4" t="s">
        <v>44</v>
      </c>
      <c r="F4" t="s">
        <v>28</v>
      </c>
      <c r="G4" t="s">
        <v>24</v>
      </c>
      <c r="H4">
        <v>38</v>
      </c>
      <c r="I4" s="1">
        <v>44433</v>
      </c>
      <c r="J4" s="2">
        <v>255230</v>
      </c>
      <c r="K4" s="3">
        <v>0.36</v>
      </c>
      <c r="L4" s="3">
        <f>(TBL_Employees[[#This Row],[Annual Salary]]*TBL_Employees[[#This Row],[Bonus %]])/100</f>
        <v>918.82799999999997</v>
      </c>
      <c r="M4" t="s">
        <v>19</v>
      </c>
      <c r="N4" t="s">
        <v>25</v>
      </c>
      <c r="O4" s="1" t="s">
        <v>21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s="3">
        <f>(TBL_Employees[[#This Row],[Annual Salary]]*TBL_Employees[[#This Row],[Bonus %]])/100</f>
        <v>59.43910000000001</v>
      </c>
      <c r="M5" t="s">
        <v>19</v>
      </c>
      <c r="N5" t="s">
        <v>20</v>
      </c>
      <c r="O5" s="1" t="s">
        <v>21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s="3">
        <f>(TBL_Employees[[#This Row],[Annual Salary]]*TBL_Employees[[#This Row],[Bonus %]])/100</f>
        <v>0</v>
      </c>
      <c r="M6" t="s">
        <v>19</v>
      </c>
      <c r="N6" t="s">
        <v>39</v>
      </c>
      <c r="O6" s="1" t="s">
        <v>21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s="3">
        <f>(TBL_Employees[[#This Row],[Annual Salary]]*TBL_Employees[[#This Row],[Bonus %]])/100</f>
        <v>0</v>
      </c>
      <c r="M7" t="s">
        <v>33</v>
      </c>
      <c r="N7" t="s">
        <v>80</v>
      </c>
      <c r="O7" s="1" t="s">
        <v>21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s="3">
        <f>(TBL_Employees[[#This Row],[Annual Salary]]*TBL_Employees[[#This Row],[Bonus %]])/100</f>
        <v>119.74600000000001</v>
      </c>
      <c r="M8" t="s">
        <v>19</v>
      </c>
      <c r="N8" t="s">
        <v>39</v>
      </c>
      <c r="O8" s="1" t="s">
        <v>21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s="3">
        <f>(TBL_Employees[[#This Row],[Annual Salary]]*TBL_Employees[[#This Row],[Bonus %]])/100</f>
        <v>0</v>
      </c>
      <c r="M9" t="s">
        <v>19</v>
      </c>
      <c r="N9" t="s">
        <v>45</v>
      </c>
      <c r="O9" s="1">
        <v>44336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s="3">
        <f>(TBL_Employees[[#This Row],[Annual Salary]]*TBL_Employees[[#This Row],[Bonus %]])/100</f>
        <v>68.116199999999992</v>
      </c>
      <c r="M10" t="s">
        <v>19</v>
      </c>
      <c r="N10" t="s">
        <v>25</v>
      </c>
      <c r="O10" s="1" t="s">
        <v>21</v>
      </c>
    </row>
    <row r="11" spans="1:15" x14ac:dyDescent="0.35">
      <c r="A11" t="s">
        <v>128</v>
      </c>
      <c r="B11" t="s">
        <v>1175</v>
      </c>
      <c r="C11" t="s">
        <v>14</v>
      </c>
      <c r="D11" t="s">
        <v>50</v>
      </c>
      <c r="E11" t="s">
        <v>44</v>
      </c>
      <c r="F11" t="s">
        <v>28</v>
      </c>
      <c r="G11" t="s">
        <v>24</v>
      </c>
      <c r="H11">
        <v>47</v>
      </c>
      <c r="I11" s="1">
        <v>42696</v>
      </c>
      <c r="J11" s="2">
        <v>253249</v>
      </c>
      <c r="K11" s="3">
        <v>0.31</v>
      </c>
      <c r="L11" s="3">
        <f>(TBL_Employees[[#This Row],[Annual Salary]]*TBL_Employees[[#This Row],[Bonus %]])/100</f>
        <v>785.07190000000003</v>
      </c>
      <c r="M11" t="s">
        <v>19</v>
      </c>
      <c r="N11" t="s">
        <v>25</v>
      </c>
      <c r="O11" s="1" t="s">
        <v>21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s="3">
        <f>(TBL_Employees[[#This Row],[Annual Salary]]*TBL_Employees[[#This Row],[Bonus %]])/100</f>
        <v>235.99950000000001</v>
      </c>
      <c r="M12" t="s">
        <v>19</v>
      </c>
      <c r="N12" t="s">
        <v>45</v>
      </c>
      <c r="O12" s="1" t="s">
        <v>21</v>
      </c>
    </row>
    <row r="13" spans="1:15" x14ac:dyDescent="0.35">
      <c r="A13" t="s">
        <v>1577</v>
      </c>
      <c r="B13" t="s">
        <v>1578</v>
      </c>
      <c r="C13" t="s">
        <v>14</v>
      </c>
      <c r="D13" t="s">
        <v>23</v>
      </c>
      <c r="E13" t="s">
        <v>44</v>
      </c>
      <c r="F13" t="s">
        <v>17</v>
      </c>
      <c r="G13" t="s">
        <v>51</v>
      </c>
      <c r="H13">
        <v>45</v>
      </c>
      <c r="I13" s="1">
        <v>43521</v>
      </c>
      <c r="J13" s="2">
        <v>249801</v>
      </c>
      <c r="K13" s="3">
        <v>0.39</v>
      </c>
      <c r="L13" s="3">
        <f>(TBL_Employees[[#This Row],[Annual Salary]]*TBL_Employees[[#This Row],[Bonus %]])/100</f>
        <v>974.22389999999996</v>
      </c>
      <c r="M13" t="s">
        <v>52</v>
      </c>
      <c r="N13" t="s">
        <v>53</v>
      </c>
      <c r="O13" s="1" t="s">
        <v>21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s="3">
        <f>(TBL_Employees[[#This Row],[Annual Salary]]*TBL_Employees[[#This Row],[Bonus %]])/100</f>
        <v>94.577399999999997</v>
      </c>
      <c r="M14" t="s">
        <v>19</v>
      </c>
      <c r="N14" t="s">
        <v>25</v>
      </c>
      <c r="O14" s="1" t="s">
        <v>21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s="3">
        <f>(TBL_Employees[[#This Row],[Annual Salary]]*TBL_Employees[[#This Row],[Bonus %]])/100</f>
        <v>146.74200000000002</v>
      </c>
      <c r="M15" t="s">
        <v>33</v>
      </c>
      <c r="N15" t="s">
        <v>74</v>
      </c>
      <c r="O15" s="1" t="s">
        <v>21</v>
      </c>
    </row>
    <row r="16" spans="1:15" x14ac:dyDescent="0.35">
      <c r="A16" t="s">
        <v>226</v>
      </c>
      <c r="B16" t="s">
        <v>695</v>
      </c>
      <c r="C16" t="s">
        <v>14</v>
      </c>
      <c r="D16" t="s">
        <v>15</v>
      </c>
      <c r="E16" t="s">
        <v>44</v>
      </c>
      <c r="F16" t="s">
        <v>17</v>
      </c>
      <c r="G16" t="s">
        <v>24</v>
      </c>
      <c r="H16">
        <v>43</v>
      </c>
      <c r="I16" s="1">
        <v>38564</v>
      </c>
      <c r="J16" s="2">
        <v>249686</v>
      </c>
      <c r="K16" s="3">
        <v>0.31</v>
      </c>
      <c r="L16" s="3">
        <f>(TBL_Employees[[#This Row],[Annual Salary]]*TBL_Employees[[#This Row],[Bonus %]])/100</f>
        <v>774.02660000000003</v>
      </c>
      <c r="M16" t="s">
        <v>33</v>
      </c>
      <c r="N16" t="s">
        <v>80</v>
      </c>
      <c r="O16" s="1" t="s">
        <v>21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s="3">
        <f>(TBL_Employees[[#This Row],[Annual Salary]]*TBL_Employees[[#This Row],[Bonus %]])/100</f>
        <v>747.81</v>
      </c>
      <c r="M17" t="s">
        <v>19</v>
      </c>
      <c r="N17" t="s">
        <v>63</v>
      </c>
      <c r="O17" s="1" t="s">
        <v>21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s="3">
        <f>(TBL_Employees[[#This Row],[Annual Salary]]*TBL_Employees[[#This Row],[Bonus %]])/100</f>
        <v>351.67400000000004</v>
      </c>
      <c r="M18" t="s">
        <v>19</v>
      </c>
      <c r="N18" t="s">
        <v>39</v>
      </c>
      <c r="O18" s="1" t="s">
        <v>21</v>
      </c>
    </row>
    <row r="19" spans="1:15" x14ac:dyDescent="0.35">
      <c r="A19" t="s">
        <v>566</v>
      </c>
      <c r="B19" t="s">
        <v>496</v>
      </c>
      <c r="C19" t="s">
        <v>14</v>
      </c>
      <c r="D19" t="s">
        <v>15</v>
      </c>
      <c r="E19" t="s">
        <v>44</v>
      </c>
      <c r="F19" t="s">
        <v>17</v>
      </c>
      <c r="G19" t="s">
        <v>24</v>
      </c>
      <c r="H19">
        <v>54</v>
      </c>
      <c r="I19" s="1">
        <v>40734</v>
      </c>
      <c r="J19" s="2">
        <v>247022</v>
      </c>
      <c r="K19" s="3">
        <v>0.3</v>
      </c>
      <c r="L19" s="3">
        <f>(TBL_Employees[[#This Row],[Annual Salary]]*TBL_Employees[[#This Row],[Bonus %]])/100</f>
        <v>741.06599999999992</v>
      </c>
      <c r="M19" t="s">
        <v>33</v>
      </c>
      <c r="N19" t="s">
        <v>60</v>
      </c>
      <c r="O19" s="1" t="s">
        <v>21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s="3">
        <f>(TBL_Employees[[#This Row],[Annual Salary]]*TBL_Employees[[#This Row],[Bonus %]])/100</f>
        <v>447.60720000000003</v>
      </c>
      <c r="M20" t="s">
        <v>19</v>
      </c>
      <c r="N20" t="s">
        <v>29</v>
      </c>
      <c r="O20" s="1" t="s">
        <v>21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s="3">
        <f>(TBL_Employees[[#This Row],[Annual Salary]]*TBL_Employees[[#This Row],[Bonus %]])/100</f>
        <v>299.39580000000001</v>
      </c>
      <c r="M21" t="s">
        <v>33</v>
      </c>
      <c r="N21" t="s">
        <v>80</v>
      </c>
      <c r="O21" s="1" t="s">
        <v>21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s="3">
        <f>(TBL_Employees[[#This Row],[Annual Salary]]*TBL_Employees[[#This Row],[Bonus %]])/100</f>
        <v>146.13999999999999</v>
      </c>
      <c r="M22" t="s">
        <v>52</v>
      </c>
      <c r="N22" t="s">
        <v>81</v>
      </c>
      <c r="O22" s="1" t="s">
        <v>21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s="3">
        <f>(TBL_Employees[[#This Row],[Annual Salary]]*TBL_Employees[[#This Row],[Bonus %]])/100</f>
        <v>318.57629999999995</v>
      </c>
      <c r="M23" t="s">
        <v>19</v>
      </c>
      <c r="N23" t="s">
        <v>45</v>
      </c>
      <c r="O23" s="1" t="s">
        <v>21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s="3">
        <f>(TBL_Employees[[#This Row],[Annual Salary]]*TBL_Employees[[#This Row],[Bonus %]])/100</f>
        <v>483.80360000000007</v>
      </c>
      <c r="M24" t="s">
        <v>52</v>
      </c>
      <c r="N24" t="s">
        <v>66</v>
      </c>
      <c r="O24" s="1" t="s">
        <v>21</v>
      </c>
    </row>
    <row r="25" spans="1:15" x14ac:dyDescent="0.35">
      <c r="A25" t="s">
        <v>390</v>
      </c>
      <c r="B25" t="s">
        <v>1530</v>
      </c>
      <c r="C25" t="s">
        <v>14</v>
      </c>
      <c r="D25" t="s">
        <v>27</v>
      </c>
      <c r="E25" t="s">
        <v>44</v>
      </c>
      <c r="F25" t="s">
        <v>28</v>
      </c>
      <c r="G25" t="s">
        <v>47</v>
      </c>
      <c r="H25">
        <v>59</v>
      </c>
      <c r="I25" s="1">
        <v>40542</v>
      </c>
      <c r="J25" s="2">
        <v>246619</v>
      </c>
      <c r="K25" s="3">
        <v>0.36</v>
      </c>
      <c r="L25" s="3">
        <f>(TBL_Employees[[#This Row],[Annual Salary]]*TBL_Employees[[#This Row],[Bonus %]])/100</f>
        <v>887.82839999999999</v>
      </c>
      <c r="M25" t="s">
        <v>19</v>
      </c>
      <c r="N25" t="s">
        <v>45</v>
      </c>
      <c r="O25" s="1" t="s">
        <v>21</v>
      </c>
    </row>
    <row r="26" spans="1:15" x14ac:dyDescent="0.35">
      <c r="A26" t="s">
        <v>463</v>
      </c>
      <c r="B26" t="s">
        <v>1951</v>
      </c>
      <c r="C26" t="s">
        <v>14</v>
      </c>
      <c r="D26" t="s">
        <v>27</v>
      </c>
      <c r="E26" t="s">
        <v>44</v>
      </c>
      <c r="F26" t="s">
        <v>17</v>
      </c>
      <c r="G26" t="s">
        <v>24</v>
      </c>
      <c r="H26">
        <v>57</v>
      </c>
      <c r="I26" s="1">
        <v>42685</v>
      </c>
      <c r="J26" s="2">
        <v>246589</v>
      </c>
      <c r="K26" s="3">
        <v>0.33</v>
      </c>
      <c r="L26" s="3">
        <f>(TBL_Employees[[#This Row],[Annual Salary]]*TBL_Employees[[#This Row],[Bonus %]])/100</f>
        <v>813.7437000000001</v>
      </c>
      <c r="M26" t="s">
        <v>19</v>
      </c>
      <c r="N26" t="s">
        <v>39</v>
      </c>
      <c r="O26" s="1">
        <v>42820</v>
      </c>
    </row>
    <row r="27" spans="1:15" x14ac:dyDescent="0.35">
      <c r="A27" t="s">
        <v>293</v>
      </c>
      <c r="B27" t="s">
        <v>451</v>
      </c>
      <c r="C27" t="s">
        <v>14</v>
      </c>
      <c r="D27" t="s">
        <v>31</v>
      </c>
      <c r="E27" t="s">
        <v>44</v>
      </c>
      <c r="F27" t="s">
        <v>28</v>
      </c>
      <c r="G27" t="s">
        <v>24</v>
      </c>
      <c r="H27">
        <v>43</v>
      </c>
      <c r="I27" s="1">
        <v>38145</v>
      </c>
      <c r="J27" s="2">
        <v>246231</v>
      </c>
      <c r="K27" s="3">
        <v>0.31</v>
      </c>
      <c r="L27" s="3">
        <f>(TBL_Employees[[#This Row],[Annual Salary]]*TBL_Employees[[#This Row],[Bonus %]])/100</f>
        <v>763.31610000000001</v>
      </c>
      <c r="M27" t="s">
        <v>19</v>
      </c>
      <c r="N27" t="s">
        <v>63</v>
      </c>
      <c r="O27" s="1" t="s">
        <v>21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s="3">
        <f>(TBL_Employees[[#This Row],[Annual Salary]]*TBL_Employees[[#This Row],[Bonus %]])/100</f>
        <v>0</v>
      </c>
      <c r="M28" t="s">
        <v>52</v>
      </c>
      <c r="N28" t="s">
        <v>66</v>
      </c>
      <c r="O28" s="1" t="s">
        <v>21</v>
      </c>
    </row>
    <row r="29" spans="1:15" x14ac:dyDescent="0.35">
      <c r="A29" t="s">
        <v>1879</v>
      </c>
      <c r="B29" t="s">
        <v>1880</v>
      </c>
      <c r="C29" t="s">
        <v>14</v>
      </c>
      <c r="D29" t="s">
        <v>65</v>
      </c>
      <c r="E29" t="s">
        <v>44</v>
      </c>
      <c r="F29" t="s">
        <v>17</v>
      </c>
      <c r="G29" t="s">
        <v>18</v>
      </c>
      <c r="H29">
        <v>41</v>
      </c>
      <c r="I29" s="1">
        <v>41130</v>
      </c>
      <c r="J29" s="2">
        <v>245360</v>
      </c>
      <c r="K29" s="3">
        <v>0.37</v>
      </c>
      <c r="L29" s="3">
        <f>(TBL_Employees[[#This Row],[Annual Salary]]*TBL_Employees[[#This Row],[Bonus %]])/100</f>
        <v>907.83199999999999</v>
      </c>
      <c r="M29" t="s">
        <v>19</v>
      </c>
      <c r="N29" t="s">
        <v>25</v>
      </c>
      <c r="O29" s="1" t="s">
        <v>21</v>
      </c>
    </row>
    <row r="30" spans="1:15" x14ac:dyDescent="0.35">
      <c r="A30" t="s">
        <v>272</v>
      </c>
      <c r="B30" t="s">
        <v>676</v>
      </c>
      <c r="C30" t="s">
        <v>14</v>
      </c>
      <c r="D30" t="s">
        <v>43</v>
      </c>
      <c r="E30" t="s">
        <v>44</v>
      </c>
      <c r="F30" t="s">
        <v>28</v>
      </c>
      <c r="G30" t="s">
        <v>24</v>
      </c>
      <c r="H30">
        <v>40</v>
      </c>
      <c r="I30" s="1">
        <v>39872</v>
      </c>
      <c r="J30" s="2">
        <v>242919</v>
      </c>
      <c r="K30" s="3">
        <v>0.31</v>
      </c>
      <c r="L30" s="3">
        <f>(TBL_Employees[[#This Row],[Annual Salary]]*TBL_Employees[[#This Row],[Bonus %]])/100</f>
        <v>753.0489</v>
      </c>
      <c r="M30" t="s">
        <v>33</v>
      </c>
      <c r="N30" t="s">
        <v>80</v>
      </c>
      <c r="O30" s="1" t="s">
        <v>21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s="3">
        <f>(TBL_Employees[[#This Row],[Annual Salary]]*TBL_Employees[[#This Row],[Bonus %]])/100</f>
        <v>785.87940000000003</v>
      </c>
      <c r="M31" t="s">
        <v>33</v>
      </c>
      <c r="N31" t="s">
        <v>60</v>
      </c>
      <c r="O31" s="1" t="s">
        <v>21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s="3">
        <f>(TBL_Employees[[#This Row],[Annual Salary]]*TBL_Employees[[#This Row],[Bonus %]])/100</f>
        <v>0</v>
      </c>
      <c r="M32" t="s">
        <v>19</v>
      </c>
      <c r="N32" t="s">
        <v>29</v>
      </c>
      <c r="O32" s="1" t="s">
        <v>21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s="3">
        <f>(TBL_Employees[[#This Row],[Annual Salary]]*TBL_Employees[[#This Row],[Bonus %]])/100</f>
        <v>0</v>
      </c>
      <c r="M33" t="s">
        <v>52</v>
      </c>
      <c r="N33" t="s">
        <v>81</v>
      </c>
      <c r="O33" s="1" t="s">
        <v>21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s="3">
        <f>(TBL_Employees[[#This Row],[Annual Salary]]*TBL_Employees[[#This Row],[Bonus %]])/100</f>
        <v>0</v>
      </c>
      <c r="M34" t="s">
        <v>19</v>
      </c>
      <c r="N34" t="s">
        <v>63</v>
      </c>
      <c r="O34" s="1" t="s">
        <v>21</v>
      </c>
    </row>
    <row r="35" spans="1:15" x14ac:dyDescent="0.35">
      <c r="A35" t="s">
        <v>1428</v>
      </c>
      <c r="B35" t="s">
        <v>1429</v>
      </c>
      <c r="C35" t="s">
        <v>14</v>
      </c>
      <c r="D35" t="s">
        <v>27</v>
      </c>
      <c r="E35" t="s">
        <v>44</v>
      </c>
      <c r="F35" t="s">
        <v>28</v>
      </c>
      <c r="G35" t="s">
        <v>51</v>
      </c>
      <c r="H35">
        <v>54</v>
      </c>
      <c r="I35" s="1">
        <v>40040</v>
      </c>
      <c r="J35" s="2">
        <v>241083</v>
      </c>
      <c r="K35" s="3">
        <v>0.39</v>
      </c>
      <c r="L35" s="3">
        <f>(TBL_Employees[[#This Row],[Annual Salary]]*TBL_Employees[[#This Row],[Bonus %]])/100</f>
        <v>940.22370000000012</v>
      </c>
      <c r="M35" t="s">
        <v>19</v>
      </c>
      <c r="N35" t="s">
        <v>29</v>
      </c>
      <c r="O35" s="1" t="s">
        <v>21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s="3">
        <f>(TBL_Employees[[#This Row],[Annual Salary]]*TBL_Employees[[#This Row],[Bonus %]])/100</f>
        <v>0</v>
      </c>
      <c r="M36" t="s">
        <v>19</v>
      </c>
      <c r="N36" t="s">
        <v>20</v>
      </c>
      <c r="O36" s="1" t="s">
        <v>21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s="3">
        <f>(TBL_Employees[[#This Row],[Annual Salary]]*TBL_Employees[[#This Row],[Bonus %]])/100</f>
        <v>0</v>
      </c>
      <c r="M37" t="s">
        <v>19</v>
      </c>
      <c r="N37" t="s">
        <v>25</v>
      </c>
      <c r="O37" s="1" t="s">
        <v>21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s="3">
        <f>(TBL_Employees[[#This Row],[Annual Salary]]*TBL_Employees[[#This Row],[Bonus %]])/100</f>
        <v>0</v>
      </c>
      <c r="M38" t="s">
        <v>33</v>
      </c>
      <c r="N38" t="s">
        <v>34</v>
      </c>
      <c r="O38" s="1" t="s">
        <v>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s="3">
        <f>(TBL_Employees[[#This Row],[Annual Salary]]*TBL_Employees[[#This Row],[Bonus %]])/100</f>
        <v>769.26</v>
      </c>
      <c r="M39" t="s">
        <v>19</v>
      </c>
      <c r="N39" t="s">
        <v>39</v>
      </c>
      <c r="O39" s="1" t="s">
        <v>21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s="3">
        <f>(TBL_Employees[[#This Row],[Annual Salary]]*TBL_Employees[[#This Row],[Bonus %]])/100</f>
        <v>0</v>
      </c>
      <c r="M40" t="s">
        <v>19</v>
      </c>
      <c r="N40" t="s">
        <v>45</v>
      </c>
      <c r="O40" s="1" t="s">
        <v>21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s="3">
        <f>(TBL_Employees[[#This Row],[Annual Salary]]*TBL_Employees[[#This Row],[Bonus %]])/100</f>
        <v>0</v>
      </c>
      <c r="M41" t="s">
        <v>52</v>
      </c>
      <c r="N41" t="s">
        <v>81</v>
      </c>
      <c r="O41" s="1" t="s">
        <v>21</v>
      </c>
    </row>
    <row r="42" spans="1:15" x14ac:dyDescent="0.35">
      <c r="A42" t="s">
        <v>315</v>
      </c>
      <c r="B42" t="s">
        <v>511</v>
      </c>
      <c r="C42" t="s">
        <v>14</v>
      </c>
      <c r="D42" t="s">
        <v>23</v>
      </c>
      <c r="E42" t="s">
        <v>44</v>
      </c>
      <c r="F42" t="s">
        <v>28</v>
      </c>
      <c r="G42" t="s">
        <v>47</v>
      </c>
      <c r="H42">
        <v>45</v>
      </c>
      <c r="I42" s="1">
        <v>41493</v>
      </c>
      <c r="J42" s="2">
        <v>236946</v>
      </c>
      <c r="K42" s="3">
        <v>0.37</v>
      </c>
      <c r="L42" s="3">
        <f>(TBL_Employees[[#This Row],[Annual Salary]]*TBL_Employees[[#This Row],[Bonus %]])/100</f>
        <v>876.7002</v>
      </c>
      <c r="M42" t="s">
        <v>19</v>
      </c>
      <c r="N42" t="s">
        <v>63</v>
      </c>
      <c r="O42" s="1" t="s">
        <v>21</v>
      </c>
    </row>
    <row r="43" spans="1:15" x14ac:dyDescent="0.35">
      <c r="A43" t="s">
        <v>1453</v>
      </c>
      <c r="B43" t="s">
        <v>1454</v>
      </c>
      <c r="C43" t="s">
        <v>14</v>
      </c>
      <c r="D43" t="s">
        <v>43</v>
      </c>
      <c r="E43" t="s">
        <v>44</v>
      </c>
      <c r="F43" t="s">
        <v>28</v>
      </c>
      <c r="G43" t="s">
        <v>18</v>
      </c>
      <c r="H43">
        <v>52</v>
      </c>
      <c r="I43" s="1">
        <v>37418</v>
      </c>
      <c r="J43" s="2">
        <v>236314</v>
      </c>
      <c r="K43" s="3">
        <v>0.34</v>
      </c>
      <c r="L43" s="3">
        <f>(TBL_Employees[[#This Row],[Annual Salary]]*TBL_Employees[[#This Row],[Bonus %]])/100</f>
        <v>803.46760000000006</v>
      </c>
      <c r="M43" t="s">
        <v>19</v>
      </c>
      <c r="N43" t="s">
        <v>45</v>
      </c>
      <c r="O43" s="1" t="s">
        <v>21</v>
      </c>
    </row>
    <row r="44" spans="1:15" x14ac:dyDescent="0.35">
      <c r="A44" t="s">
        <v>177</v>
      </c>
      <c r="B44" t="s">
        <v>1585</v>
      </c>
      <c r="C44" t="s">
        <v>14</v>
      </c>
      <c r="D44" t="s">
        <v>65</v>
      </c>
      <c r="E44" t="s">
        <v>44</v>
      </c>
      <c r="F44" t="s">
        <v>28</v>
      </c>
      <c r="G44" t="s">
        <v>18</v>
      </c>
      <c r="H44">
        <v>41</v>
      </c>
      <c r="I44" s="1">
        <v>41503</v>
      </c>
      <c r="J44" s="2">
        <v>235619</v>
      </c>
      <c r="K44" s="3">
        <v>0.3</v>
      </c>
      <c r="L44" s="3">
        <f>(TBL_Employees[[#This Row],[Annual Salary]]*TBL_Employees[[#This Row],[Bonus %]])/100</f>
        <v>706.85699999999997</v>
      </c>
      <c r="M44" t="s">
        <v>19</v>
      </c>
      <c r="N44" t="s">
        <v>63</v>
      </c>
      <c r="O44" s="1" t="s">
        <v>21</v>
      </c>
    </row>
    <row r="45" spans="1:15" x14ac:dyDescent="0.35">
      <c r="A45" t="s">
        <v>1494</v>
      </c>
      <c r="B45" t="s">
        <v>1495</v>
      </c>
      <c r="C45" t="s">
        <v>14</v>
      </c>
      <c r="D45" t="s">
        <v>23</v>
      </c>
      <c r="E45" t="s">
        <v>44</v>
      </c>
      <c r="F45" t="s">
        <v>17</v>
      </c>
      <c r="G45" t="s">
        <v>18</v>
      </c>
      <c r="H45">
        <v>28</v>
      </c>
      <c r="I45" s="1">
        <v>44402</v>
      </c>
      <c r="J45" s="2">
        <v>231850</v>
      </c>
      <c r="K45" s="3">
        <v>0.39</v>
      </c>
      <c r="L45" s="3">
        <f>(TBL_Employees[[#This Row],[Annual Salary]]*TBL_Employees[[#This Row],[Bonus %]])/100</f>
        <v>904.21500000000003</v>
      </c>
      <c r="M45" t="s">
        <v>19</v>
      </c>
      <c r="N45" t="s">
        <v>45</v>
      </c>
      <c r="O45" s="1" t="s">
        <v>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s="3">
        <f>(TBL_Employees[[#This Row],[Annual Salary]]*TBL_Employees[[#This Row],[Bonus %]])/100</f>
        <v>146.82</v>
      </c>
      <c r="M46" t="s">
        <v>19</v>
      </c>
      <c r="N46" t="s">
        <v>39</v>
      </c>
      <c r="O46" s="1" t="s">
        <v>21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s="3">
        <f>(TBL_Employees[[#This Row],[Annual Salary]]*TBL_Employees[[#This Row],[Bonus %]])/100</f>
        <v>0</v>
      </c>
      <c r="M47" t="s">
        <v>19</v>
      </c>
      <c r="N47" t="s">
        <v>63</v>
      </c>
      <c r="O47" s="1" t="s">
        <v>21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s="3">
        <f>(TBL_Employees[[#This Row],[Annual Salary]]*TBL_Employees[[#This Row],[Bonus %]])/100</f>
        <v>39.960500000000003</v>
      </c>
      <c r="M48" t="s">
        <v>19</v>
      </c>
      <c r="N48" t="s">
        <v>25</v>
      </c>
      <c r="O48" s="1" t="s">
        <v>21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s="3">
        <f>(TBL_Employees[[#This Row],[Annual Salary]]*TBL_Employees[[#This Row],[Bonus %]])/100</f>
        <v>334.39800000000002</v>
      </c>
      <c r="M49" t="s">
        <v>19</v>
      </c>
      <c r="N49" t="s">
        <v>63</v>
      </c>
      <c r="O49" s="1" t="s">
        <v>21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s="3">
        <f>(TBL_Employees[[#This Row],[Annual Salary]]*TBL_Employees[[#This Row],[Bonus %]])/100</f>
        <v>0</v>
      </c>
      <c r="M50" t="s">
        <v>19</v>
      </c>
      <c r="N50" t="s">
        <v>39</v>
      </c>
      <c r="O50" s="1" t="s">
        <v>21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s="3">
        <f>(TBL_Employees[[#This Row],[Annual Salary]]*TBL_Employees[[#This Row],[Bonus %]])/100</f>
        <v>378.84</v>
      </c>
      <c r="M51" t="s">
        <v>19</v>
      </c>
      <c r="N51" t="s">
        <v>63</v>
      </c>
      <c r="O51" s="1" t="s">
        <v>21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s="3">
        <f>(TBL_Employees[[#This Row],[Annual Salary]]*TBL_Employees[[#This Row],[Bonus %]])/100</f>
        <v>0</v>
      </c>
      <c r="M52" t="s">
        <v>19</v>
      </c>
      <c r="N52" t="s">
        <v>39</v>
      </c>
      <c r="O52" s="1" t="s">
        <v>21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s="3">
        <f>(TBL_Employees[[#This Row],[Annual Salary]]*TBL_Employees[[#This Row],[Bonus %]])/100</f>
        <v>0</v>
      </c>
      <c r="M53" t="s">
        <v>19</v>
      </c>
      <c r="N53" t="s">
        <v>39</v>
      </c>
      <c r="O53" s="1" t="s">
        <v>21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s="3">
        <f>(TBL_Employees[[#This Row],[Annual Salary]]*TBL_Employees[[#This Row],[Bonus %]])/100</f>
        <v>138.19629999999998</v>
      </c>
      <c r="M54" t="s">
        <v>33</v>
      </c>
      <c r="N54" t="s">
        <v>60</v>
      </c>
      <c r="O54" s="1" t="s">
        <v>21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s="3">
        <f>(TBL_Employees[[#This Row],[Annual Salary]]*TBL_Employees[[#This Row],[Bonus %]])/100</f>
        <v>0</v>
      </c>
      <c r="M55" t="s">
        <v>19</v>
      </c>
      <c r="N55" t="s">
        <v>29</v>
      </c>
      <c r="O55" s="1" t="s">
        <v>21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s="3">
        <f>(TBL_Employees[[#This Row],[Annual Salary]]*TBL_Employees[[#This Row],[Bonus %]])/100</f>
        <v>518.23</v>
      </c>
      <c r="M56" t="s">
        <v>19</v>
      </c>
      <c r="N56" t="s">
        <v>63</v>
      </c>
      <c r="O56" s="1" t="s">
        <v>21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s="3">
        <f>(TBL_Employees[[#This Row],[Annual Salary]]*TBL_Employees[[#This Row],[Bonus %]])/100</f>
        <v>0</v>
      </c>
      <c r="M57" t="s">
        <v>19</v>
      </c>
      <c r="N57" t="s">
        <v>20</v>
      </c>
      <c r="O57" s="1" t="s">
        <v>21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s="3">
        <f>(TBL_Employees[[#This Row],[Annual Salary]]*TBL_Employees[[#This Row],[Bonus %]])/100</f>
        <v>0</v>
      </c>
      <c r="M58" t="s">
        <v>19</v>
      </c>
      <c r="N58" t="s">
        <v>20</v>
      </c>
      <c r="O58" s="1" t="s">
        <v>21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s="3">
        <f>(TBL_Employees[[#This Row],[Annual Salary]]*TBL_Employees[[#This Row],[Bonus %]])/100</f>
        <v>0</v>
      </c>
      <c r="M59" t="s">
        <v>19</v>
      </c>
      <c r="N59" t="s">
        <v>29</v>
      </c>
      <c r="O59" s="1" t="s">
        <v>21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s="3">
        <f>(TBL_Employees[[#This Row],[Annual Salary]]*TBL_Employees[[#This Row],[Bonus %]])/100</f>
        <v>0</v>
      </c>
      <c r="M60" t="s">
        <v>19</v>
      </c>
      <c r="N60" t="s">
        <v>45</v>
      </c>
      <c r="O60" s="1" t="s">
        <v>21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s="3">
        <f>(TBL_Employees[[#This Row],[Annual Salary]]*TBL_Employees[[#This Row],[Bonus %]])/100</f>
        <v>202.59299999999999</v>
      </c>
      <c r="M61" t="s">
        <v>33</v>
      </c>
      <c r="N61" t="s">
        <v>34</v>
      </c>
      <c r="O61" s="1" t="s">
        <v>21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s="3">
        <f>(TBL_Employees[[#This Row],[Annual Salary]]*TBL_Employees[[#This Row],[Bonus %]])/100</f>
        <v>159.04400000000001</v>
      </c>
      <c r="M62" t="s">
        <v>52</v>
      </c>
      <c r="N62" t="s">
        <v>81</v>
      </c>
      <c r="O62" s="1" t="s">
        <v>21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s="3">
        <f>(TBL_Employees[[#This Row],[Annual Salary]]*TBL_Employees[[#This Row],[Bonus %]])/100</f>
        <v>0</v>
      </c>
      <c r="M63" t="s">
        <v>52</v>
      </c>
      <c r="N63" t="s">
        <v>81</v>
      </c>
      <c r="O63" s="1">
        <v>44020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s="3">
        <f>(TBL_Employees[[#This Row],[Annual Salary]]*TBL_Employees[[#This Row],[Bonus %]])/100</f>
        <v>120.57890000000002</v>
      </c>
      <c r="M64" t="s">
        <v>19</v>
      </c>
      <c r="N64" t="s">
        <v>25</v>
      </c>
      <c r="O64" s="1">
        <v>44371</v>
      </c>
    </row>
    <row r="65" spans="1:15" x14ac:dyDescent="0.35">
      <c r="A65" t="s">
        <v>1448</v>
      </c>
      <c r="B65" t="s">
        <v>1896</v>
      </c>
      <c r="C65" t="s">
        <v>14</v>
      </c>
      <c r="D65" t="s">
        <v>23</v>
      </c>
      <c r="E65" t="s">
        <v>44</v>
      </c>
      <c r="F65" t="s">
        <v>28</v>
      </c>
      <c r="G65" t="s">
        <v>24</v>
      </c>
      <c r="H65">
        <v>31</v>
      </c>
      <c r="I65" s="1">
        <v>42018</v>
      </c>
      <c r="J65" s="2">
        <v>230025</v>
      </c>
      <c r="K65" s="3">
        <v>0.34</v>
      </c>
      <c r="L65" s="3">
        <f>(TBL_Employees[[#This Row],[Annual Salary]]*TBL_Employees[[#This Row],[Bonus %]])/100</f>
        <v>782.08500000000004</v>
      </c>
      <c r="M65" t="s">
        <v>19</v>
      </c>
      <c r="N65" t="s">
        <v>39</v>
      </c>
      <c r="O65" s="1" t="s">
        <v>21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s="3">
        <f>(TBL_Employees[[#This Row],[Annual Salary]]*TBL_Employees[[#This Row],[Bonus %]])/100</f>
        <v>0</v>
      </c>
      <c r="M66" t="s">
        <v>19</v>
      </c>
      <c r="N66" t="s">
        <v>45</v>
      </c>
      <c r="O66" s="1" t="s">
        <v>21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s="3">
        <f>(TBL_Employees[[#This Row],[Annual Salary]]*TBL_Employees[[#This Row],[Bonus %]])/100</f>
        <v>0</v>
      </c>
      <c r="M67" t="s">
        <v>19</v>
      </c>
      <c r="N67" t="s">
        <v>29</v>
      </c>
      <c r="O67" s="1" t="s">
        <v>21</v>
      </c>
    </row>
    <row r="68" spans="1:15" x14ac:dyDescent="0.35">
      <c r="A68" t="s">
        <v>121</v>
      </c>
      <c r="B68" t="s">
        <v>1430</v>
      </c>
      <c r="C68" t="s">
        <v>14</v>
      </c>
      <c r="D68" t="s">
        <v>15</v>
      </c>
      <c r="E68" t="s">
        <v>44</v>
      </c>
      <c r="F68" t="s">
        <v>17</v>
      </c>
      <c r="G68" t="s">
        <v>47</v>
      </c>
      <c r="H68">
        <v>38</v>
      </c>
      <c r="I68" s="1">
        <v>43413</v>
      </c>
      <c r="J68" s="2">
        <v>223805</v>
      </c>
      <c r="K68" s="3">
        <v>0.36</v>
      </c>
      <c r="L68" s="3">
        <f>(TBL_Employees[[#This Row],[Annual Salary]]*TBL_Employees[[#This Row],[Bonus %]])/100</f>
        <v>805.69799999999998</v>
      </c>
      <c r="M68" t="s">
        <v>19</v>
      </c>
      <c r="N68" t="s">
        <v>20</v>
      </c>
      <c r="O68" s="1" t="s">
        <v>21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s="3">
        <f>(TBL_Employees[[#This Row],[Annual Salary]]*TBL_Employees[[#This Row],[Bonus %]])/100</f>
        <v>84.238700000000009</v>
      </c>
      <c r="M69" t="s">
        <v>19</v>
      </c>
      <c r="N69" t="s">
        <v>63</v>
      </c>
      <c r="O69" s="1" t="s">
        <v>21</v>
      </c>
    </row>
    <row r="70" spans="1:15" x14ac:dyDescent="0.35">
      <c r="A70" t="s">
        <v>871</v>
      </c>
      <c r="B70" t="s">
        <v>872</v>
      </c>
      <c r="C70" t="s">
        <v>14</v>
      </c>
      <c r="D70" t="s">
        <v>31</v>
      </c>
      <c r="E70" t="s">
        <v>44</v>
      </c>
      <c r="F70" t="s">
        <v>28</v>
      </c>
      <c r="G70" t="s">
        <v>24</v>
      </c>
      <c r="H70">
        <v>47</v>
      </c>
      <c r="I70" s="1">
        <v>41071</v>
      </c>
      <c r="J70" s="2">
        <v>222941</v>
      </c>
      <c r="K70" s="3">
        <v>0.39</v>
      </c>
      <c r="L70" s="3">
        <f>(TBL_Employees[[#This Row],[Annual Salary]]*TBL_Employees[[#This Row],[Bonus %]])/100</f>
        <v>869.46990000000005</v>
      </c>
      <c r="M70" t="s">
        <v>33</v>
      </c>
      <c r="N70" t="s">
        <v>60</v>
      </c>
      <c r="O70" s="1" t="s">
        <v>21</v>
      </c>
    </row>
    <row r="71" spans="1:15" x14ac:dyDescent="0.35">
      <c r="A71" t="s">
        <v>218</v>
      </c>
      <c r="B71" t="s">
        <v>1397</v>
      </c>
      <c r="C71" t="s">
        <v>14</v>
      </c>
      <c r="D71" t="s">
        <v>65</v>
      </c>
      <c r="E71" t="s">
        <v>44</v>
      </c>
      <c r="F71" t="s">
        <v>17</v>
      </c>
      <c r="G71" t="s">
        <v>18</v>
      </c>
      <c r="H71">
        <v>48</v>
      </c>
      <c r="I71" s="1">
        <v>39197</v>
      </c>
      <c r="J71" s="2">
        <v>217783</v>
      </c>
      <c r="K71" s="3">
        <v>0.36</v>
      </c>
      <c r="L71" s="3">
        <f>(TBL_Employees[[#This Row],[Annual Salary]]*TBL_Employees[[#This Row],[Bonus %]])/100</f>
        <v>784.01879999999994</v>
      </c>
      <c r="M71" t="s">
        <v>19</v>
      </c>
      <c r="N71" t="s">
        <v>63</v>
      </c>
      <c r="O71" s="1" t="s">
        <v>21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s="3">
        <f>(TBL_Employees[[#This Row],[Annual Salary]]*TBL_Employees[[#This Row],[Bonus %]])/100</f>
        <v>0</v>
      </c>
      <c r="M72" t="s">
        <v>19</v>
      </c>
      <c r="N72" t="s">
        <v>39</v>
      </c>
      <c r="O72" s="1">
        <v>44465</v>
      </c>
    </row>
    <row r="73" spans="1:15" x14ac:dyDescent="0.35">
      <c r="A73" t="s">
        <v>177</v>
      </c>
      <c r="B73" t="s">
        <v>518</v>
      </c>
      <c r="C73" t="s">
        <v>14</v>
      </c>
      <c r="D73" t="s">
        <v>27</v>
      </c>
      <c r="E73" t="s">
        <v>44</v>
      </c>
      <c r="F73" t="s">
        <v>17</v>
      </c>
      <c r="G73" t="s">
        <v>51</v>
      </c>
      <c r="H73">
        <v>43</v>
      </c>
      <c r="I73" s="1">
        <v>40029</v>
      </c>
      <c r="J73" s="2">
        <v>208415</v>
      </c>
      <c r="K73" s="3">
        <v>0.35</v>
      </c>
      <c r="L73" s="3">
        <f>(TBL_Employees[[#This Row],[Annual Salary]]*TBL_Employees[[#This Row],[Bonus %]])/100</f>
        <v>729.45249999999999</v>
      </c>
      <c r="M73" t="s">
        <v>19</v>
      </c>
      <c r="N73" t="s">
        <v>63</v>
      </c>
      <c r="O73" s="1" t="s">
        <v>21</v>
      </c>
    </row>
    <row r="74" spans="1:15" x14ac:dyDescent="0.35">
      <c r="A74" t="s">
        <v>231</v>
      </c>
      <c r="B74" t="s">
        <v>447</v>
      </c>
      <c r="C74" t="s">
        <v>14</v>
      </c>
      <c r="D74" t="s">
        <v>50</v>
      </c>
      <c r="E74" t="s">
        <v>44</v>
      </c>
      <c r="F74" t="s">
        <v>28</v>
      </c>
      <c r="G74" t="s">
        <v>24</v>
      </c>
      <c r="H74">
        <v>44</v>
      </c>
      <c r="I74" s="1">
        <v>41700</v>
      </c>
      <c r="J74" s="2">
        <v>207172</v>
      </c>
      <c r="K74" s="3">
        <v>0.31</v>
      </c>
      <c r="L74" s="3">
        <f>(TBL_Employees[[#This Row],[Annual Salary]]*TBL_Employees[[#This Row],[Bonus %]])/100</f>
        <v>642.23320000000001</v>
      </c>
      <c r="M74" t="s">
        <v>33</v>
      </c>
      <c r="N74" t="s">
        <v>80</v>
      </c>
      <c r="O74" s="1" t="s">
        <v>21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s="3">
        <f>(TBL_Employees[[#This Row],[Annual Salary]]*TBL_Employees[[#This Row],[Bonus %]])/100</f>
        <v>0</v>
      </c>
      <c r="M75" t="s">
        <v>19</v>
      </c>
      <c r="N75" t="s">
        <v>63</v>
      </c>
      <c r="O75" s="1" t="s">
        <v>21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s="3">
        <f>(TBL_Employees[[#This Row],[Annual Salary]]*TBL_Employees[[#This Row],[Bonus %]])/100</f>
        <v>826.49600000000009</v>
      </c>
      <c r="M76" t="s">
        <v>52</v>
      </c>
      <c r="N76" t="s">
        <v>53</v>
      </c>
      <c r="O76" s="1" t="s">
        <v>21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s="3">
        <f>(TBL_Employees[[#This Row],[Annual Salary]]*TBL_Employees[[#This Row],[Bonus %]])/100</f>
        <v>0</v>
      </c>
      <c r="M77" t="s">
        <v>52</v>
      </c>
      <c r="N77" t="s">
        <v>53</v>
      </c>
      <c r="O77" s="1">
        <v>41725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s="3">
        <f>(TBL_Employees[[#This Row],[Annual Salary]]*TBL_Employees[[#This Row],[Bonus %]])/100</f>
        <v>0</v>
      </c>
      <c r="M78" t="s">
        <v>33</v>
      </c>
      <c r="N78" t="s">
        <v>80</v>
      </c>
      <c r="O78" s="1">
        <v>43016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s="3">
        <f>(TBL_Employees[[#This Row],[Annual Salary]]*TBL_Employees[[#This Row],[Bonus %]])/100</f>
        <v>75.1768</v>
      </c>
      <c r="M79" t="s">
        <v>33</v>
      </c>
      <c r="N79" t="s">
        <v>80</v>
      </c>
      <c r="O79" s="1" t="s">
        <v>21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s="3">
        <f>(TBL_Employees[[#This Row],[Annual Salary]]*TBL_Employees[[#This Row],[Bonus %]])/100</f>
        <v>0</v>
      </c>
      <c r="M80" t="s">
        <v>19</v>
      </c>
      <c r="N80" t="s">
        <v>39</v>
      </c>
      <c r="O80" s="1" t="s">
        <v>21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s="3">
        <f>(TBL_Employees[[#This Row],[Annual Salary]]*TBL_Employees[[#This Row],[Bonus %]])/100</f>
        <v>212.84849999999997</v>
      </c>
      <c r="M81" t="s">
        <v>19</v>
      </c>
      <c r="N81" t="s">
        <v>39</v>
      </c>
      <c r="O81" s="1" t="s">
        <v>21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s="3">
        <f>(TBL_Employees[[#This Row],[Annual Salary]]*TBL_Employees[[#This Row],[Bonus %]])/100</f>
        <v>0</v>
      </c>
      <c r="M82" t="s">
        <v>19</v>
      </c>
      <c r="N82" t="s">
        <v>45</v>
      </c>
      <c r="O82" s="1" t="s">
        <v>21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s="3">
        <f>(TBL_Employees[[#This Row],[Annual Salary]]*TBL_Employees[[#This Row],[Bonus %]])/100</f>
        <v>128.5658</v>
      </c>
      <c r="M83" t="s">
        <v>19</v>
      </c>
      <c r="N83" t="s">
        <v>45</v>
      </c>
      <c r="O83" s="1" t="s">
        <v>21</v>
      </c>
    </row>
    <row r="84" spans="1:15" x14ac:dyDescent="0.35">
      <c r="A84" t="s">
        <v>1207</v>
      </c>
      <c r="B84" t="s">
        <v>1208</v>
      </c>
      <c r="C84" t="s">
        <v>14</v>
      </c>
      <c r="D84" t="s">
        <v>23</v>
      </c>
      <c r="E84" t="s">
        <v>44</v>
      </c>
      <c r="F84" t="s">
        <v>17</v>
      </c>
      <c r="G84" t="s">
        <v>24</v>
      </c>
      <c r="H84">
        <v>45</v>
      </c>
      <c r="I84" s="1">
        <v>44461</v>
      </c>
      <c r="J84" s="2">
        <v>201396</v>
      </c>
      <c r="K84" s="3">
        <v>0.32</v>
      </c>
      <c r="L84" s="3">
        <f>(TBL_Employees[[#This Row],[Annual Salary]]*TBL_Employees[[#This Row],[Bonus %]])/100</f>
        <v>644.46720000000005</v>
      </c>
      <c r="M84" t="s">
        <v>19</v>
      </c>
      <c r="N84" t="s">
        <v>45</v>
      </c>
      <c r="O84" s="1" t="s">
        <v>21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s="3">
        <f>(TBL_Employees[[#This Row],[Annual Salary]]*TBL_Employees[[#This Row],[Bonus %]])/100</f>
        <v>531.16560000000004</v>
      </c>
      <c r="M85" t="s">
        <v>52</v>
      </c>
      <c r="N85" t="s">
        <v>81</v>
      </c>
      <c r="O85" s="1">
        <v>44186</v>
      </c>
    </row>
    <row r="86" spans="1:15" x14ac:dyDescent="0.35">
      <c r="A86" t="s">
        <v>279</v>
      </c>
      <c r="B86" t="s">
        <v>474</v>
      </c>
      <c r="C86" t="s">
        <v>14</v>
      </c>
      <c r="D86" t="s">
        <v>27</v>
      </c>
      <c r="E86" t="s">
        <v>44</v>
      </c>
      <c r="F86" t="s">
        <v>28</v>
      </c>
      <c r="G86" t="s">
        <v>18</v>
      </c>
      <c r="H86">
        <v>52</v>
      </c>
      <c r="I86" s="1">
        <v>38664</v>
      </c>
      <c r="J86" s="2">
        <v>199808</v>
      </c>
      <c r="K86" s="3">
        <v>0.32</v>
      </c>
      <c r="L86" s="3">
        <f>(TBL_Employees[[#This Row],[Annual Salary]]*TBL_Employees[[#This Row],[Bonus %]])/100</f>
        <v>639.38560000000007</v>
      </c>
      <c r="M86" t="s">
        <v>19</v>
      </c>
      <c r="N86" t="s">
        <v>63</v>
      </c>
      <c r="O86" s="1" t="s">
        <v>21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s="3">
        <f>(TBL_Employees[[#This Row],[Annual Salary]]*TBL_Employees[[#This Row],[Bonus %]])/100</f>
        <v>0</v>
      </c>
      <c r="M87" t="s">
        <v>33</v>
      </c>
      <c r="N87" t="s">
        <v>34</v>
      </c>
      <c r="O87" s="1" t="s">
        <v>21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s="3">
        <f>(TBL_Employees[[#This Row],[Annual Salary]]*TBL_Employees[[#This Row],[Bonus %]])/100</f>
        <v>456.642</v>
      </c>
      <c r="M88" t="s">
        <v>33</v>
      </c>
      <c r="N88" t="s">
        <v>60</v>
      </c>
      <c r="O88" s="1" t="s">
        <v>21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s="3">
        <f>(TBL_Employees[[#This Row],[Annual Salary]]*TBL_Employees[[#This Row],[Bonus %]])/100</f>
        <v>0</v>
      </c>
      <c r="M89" t="s">
        <v>52</v>
      </c>
      <c r="N89" t="s">
        <v>81</v>
      </c>
      <c r="O89" s="1" t="s">
        <v>21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s="3">
        <f>(TBL_Employees[[#This Row],[Annual Salary]]*TBL_Employees[[#This Row],[Bonus %]])/100</f>
        <v>0</v>
      </c>
      <c r="M90" t="s">
        <v>52</v>
      </c>
      <c r="N90" t="s">
        <v>66</v>
      </c>
      <c r="O90" s="1" t="s">
        <v>21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s="3">
        <f>(TBL_Employees[[#This Row],[Annual Salary]]*TBL_Employees[[#This Row],[Bonus %]])/100</f>
        <v>0</v>
      </c>
      <c r="M91" t="s">
        <v>19</v>
      </c>
      <c r="N91" t="s">
        <v>45</v>
      </c>
      <c r="O91" s="1" t="s">
        <v>21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s="3">
        <f>(TBL_Employees[[#This Row],[Annual Salary]]*TBL_Employees[[#This Row],[Bonus %]])/100</f>
        <v>114.441</v>
      </c>
      <c r="M92" t="s">
        <v>33</v>
      </c>
      <c r="N92" t="s">
        <v>80</v>
      </c>
      <c r="O92" s="1">
        <v>43821</v>
      </c>
    </row>
    <row r="93" spans="1:15" x14ac:dyDescent="0.35">
      <c r="A93" t="s">
        <v>1761</v>
      </c>
      <c r="B93" t="s">
        <v>1826</v>
      </c>
      <c r="C93" t="s">
        <v>40</v>
      </c>
      <c r="D93" t="s">
        <v>23</v>
      </c>
      <c r="E93" t="s">
        <v>44</v>
      </c>
      <c r="F93" t="s">
        <v>17</v>
      </c>
      <c r="G93" t="s">
        <v>24</v>
      </c>
      <c r="H93">
        <v>38</v>
      </c>
      <c r="I93" s="1">
        <v>39232</v>
      </c>
      <c r="J93" s="2">
        <v>198562</v>
      </c>
      <c r="K93" s="3">
        <v>0.22</v>
      </c>
      <c r="L93" s="3">
        <f>(TBL_Employees[[#This Row],[Annual Salary]]*TBL_Employees[[#This Row],[Bonus %]])/100</f>
        <v>436.83639999999997</v>
      </c>
      <c r="M93" t="s">
        <v>19</v>
      </c>
      <c r="N93" t="s">
        <v>63</v>
      </c>
      <c r="O93" s="1" t="s">
        <v>21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s="3">
        <f>(TBL_Employees[[#This Row],[Annual Salary]]*TBL_Employees[[#This Row],[Bonus %]])/100</f>
        <v>0</v>
      </c>
      <c r="M94" t="s">
        <v>52</v>
      </c>
      <c r="N94" t="s">
        <v>53</v>
      </c>
      <c r="O94" s="1" t="s">
        <v>21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s="3">
        <f>(TBL_Employees[[#This Row],[Annual Salary]]*TBL_Employees[[#This Row],[Bonus %]])/100</f>
        <v>0</v>
      </c>
      <c r="M95" t="s">
        <v>19</v>
      </c>
      <c r="N95" t="s">
        <v>25</v>
      </c>
      <c r="O95" s="1" t="s">
        <v>21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s="3">
        <f>(TBL_Employees[[#This Row],[Annual Salary]]*TBL_Employees[[#This Row],[Bonus %]])/100</f>
        <v>0</v>
      </c>
      <c r="M96" t="s">
        <v>19</v>
      </c>
      <c r="N96" t="s">
        <v>63</v>
      </c>
      <c r="O96" s="1" t="s">
        <v>21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s="3">
        <f>(TBL_Employees[[#This Row],[Annual Salary]]*TBL_Employees[[#This Row],[Bonus %]])/100</f>
        <v>201.42330000000001</v>
      </c>
      <c r="M97" t="s">
        <v>19</v>
      </c>
      <c r="N97" t="s">
        <v>39</v>
      </c>
      <c r="O97" s="1" t="s">
        <v>21</v>
      </c>
    </row>
    <row r="98" spans="1:15" x14ac:dyDescent="0.35">
      <c r="A98" t="s">
        <v>1843</v>
      </c>
      <c r="B98" t="s">
        <v>1844</v>
      </c>
      <c r="C98" t="s">
        <v>40</v>
      </c>
      <c r="D98" t="s">
        <v>23</v>
      </c>
      <c r="E98" t="s">
        <v>44</v>
      </c>
      <c r="F98" t="s">
        <v>17</v>
      </c>
      <c r="G98" t="s">
        <v>51</v>
      </c>
      <c r="H98">
        <v>40</v>
      </c>
      <c r="I98" s="1">
        <v>44094</v>
      </c>
      <c r="J98" s="2">
        <v>198176</v>
      </c>
      <c r="K98" s="3">
        <v>0.17</v>
      </c>
      <c r="L98" s="3">
        <f>(TBL_Employees[[#This Row],[Annual Salary]]*TBL_Employees[[#This Row],[Bonus %]])/100</f>
        <v>336.89920000000006</v>
      </c>
      <c r="M98" t="s">
        <v>52</v>
      </c>
      <c r="N98" t="s">
        <v>81</v>
      </c>
      <c r="O98" s="1" t="s">
        <v>21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s="3">
        <f>(TBL_Employees[[#This Row],[Annual Salary]]*TBL_Employees[[#This Row],[Bonus %]])/100</f>
        <v>0</v>
      </c>
      <c r="M99" t="s">
        <v>52</v>
      </c>
      <c r="N99" t="s">
        <v>53</v>
      </c>
      <c r="O99" s="1" t="s">
        <v>21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s="3">
        <f>(TBL_Employees[[#This Row],[Annual Salary]]*TBL_Employees[[#This Row],[Bonus %]])/100</f>
        <v>54.34</v>
      </c>
      <c r="M100" t="s">
        <v>33</v>
      </c>
      <c r="N100" t="s">
        <v>74</v>
      </c>
      <c r="O100" s="1" t="s">
        <v>21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s="3">
        <f>(TBL_Employees[[#This Row],[Annual Salary]]*TBL_Employees[[#This Row],[Bonus %]])/100</f>
        <v>659.07899999999995</v>
      </c>
      <c r="M101" t="s">
        <v>19</v>
      </c>
      <c r="N101" t="s">
        <v>25</v>
      </c>
      <c r="O101" s="1" t="s">
        <v>21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s="3">
        <f>(TBL_Employees[[#This Row],[Annual Salary]]*TBL_Employees[[#This Row],[Bonus %]])/100</f>
        <v>0</v>
      </c>
      <c r="M102" t="s">
        <v>19</v>
      </c>
      <c r="N102" t="s">
        <v>63</v>
      </c>
      <c r="O102" s="1" t="s">
        <v>21</v>
      </c>
    </row>
    <row r="103" spans="1:15" x14ac:dyDescent="0.35">
      <c r="A103" t="s">
        <v>1273</v>
      </c>
      <c r="B103" t="s">
        <v>1274</v>
      </c>
      <c r="C103" t="s">
        <v>40</v>
      </c>
      <c r="D103" t="s">
        <v>65</v>
      </c>
      <c r="E103" t="s">
        <v>44</v>
      </c>
      <c r="F103" t="s">
        <v>17</v>
      </c>
      <c r="G103" t="s">
        <v>24</v>
      </c>
      <c r="H103">
        <v>29</v>
      </c>
      <c r="I103" s="1">
        <v>42914</v>
      </c>
      <c r="J103" s="2">
        <v>197649</v>
      </c>
      <c r="K103" s="3">
        <v>0.2</v>
      </c>
      <c r="L103" s="3">
        <f>(TBL_Employees[[#This Row],[Annual Salary]]*TBL_Employees[[#This Row],[Bonus %]])/100</f>
        <v>395.298</v>
      </c>
      <c r="M103" t="s">
        <v>19</v>
      </c>
      <c r="N103" t="s">
        <v>29</v>
      </c>
      <c r="O103" s="1" t="s">
        <v>21</v>
      </c>
    </row>
    <row r="104" spans="1:15" x14ac:dyDescent="0.35">
      <c r="A104" t="s">
        <v>1925</v>
      </c>
      <c r="B104" t="s">
        <v>1926</v>
      </c>
      <c r="C104" t="s">
        <v>40</v>
      </c>
      <c r="D104" t="s">
        <v>23</v>
      </c>
      <c r="E104" t="s">
        <v>44</v>
      </c>
      <c r="F104" t="s">
        <v>28</v>
      </c>
      <c r="G104" t="s">
        <v>24</v>
      </c>
      <c r="H104">
        <v>47</v>
      </c>
      <c r="I104" s="1">
        <v>43772</v>
      </c>
      <c r="J104" s="2">
        <v>195385</v>
      </c>
      <c r="K104" s="3">
        <v>0.21</v>
      </c>
      <c r="L104" s="3">
        <f>(TBL_Employees[[#This Row],[Annual Salary]]*TBL_Employees[[#This Row],[Bonus %]])/100</f>
        <v>410.30849999999998</v>
      </c>
      <c r="M104" t="s">
        <v>33</v>
      </c>
      <c r="N104" t="s">
        <v>34</v>
      </c>
      <c r="O104" s="1" t="s">
        <v>21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s="3">
        <f>(TBL_Employees[[#This Row],[Annual Salary]]*TBL_Employees[[#This Row],[Bonus %]])/100</f>
        <v>318.46559999999999</v>
      </c>
      <c r="M105" t="s">
        <v>33</v>
      </c>
      <c r="N105" t="s">
        <v>60</v>
      </c>
      <c r="O105" s="1" t="s">
        <v>21</v>
      </c>
    </row>
    <row r="106" spans="1:15" x14ac:dyDescent="0.35">
      <c r="A106" t="s">
        <v>361</v>
      </c>
      <c r="B106" t="s">
        <v>1440</v>
      </c>
      <c r="C106" t="s">
        <v>14</v>
      </c>
      <c r="D106" t="s">
        <v>50</v>
      </c>
      <c r="E106" t="s">
        <v>44</v>
      </c>
      <c r="F106" t="s">
        <v>28</v>
      </c>
      <c r="G106" t="s">
        <v>47</v>
      </c>
      <c r="H106">
        <v>36</v>
      </c>
      <c r="I106" s="1">
        <v>43178</v>
      </c>
      <c r="J106" s="2">
        <v>195200</v>
      </c>
      <c r="K106" s="3">
        <v>0.36</v>
      </c>
      <c r="L106" s="3">
        <f>(TBL_Employees[[#This Row],[Annual Salary]]*TBL_Employees[[#This Row],[Bonus %]])/100</f>
        <v>702.72</v>
      </c>
      <c r="M106" t="s">
        <v>19</v>
      </c>
      <c r="N106" t="s">
        <v>25</v>
      </c>
      <c r="O106" s="1" t="s">
        <v>21</v>
      </c>
    </row>
    <row r="107" spans="1:15" x14ac:dyDescent="0.35">
      <c r="A107" t="s">
        <v>840</v>
      </c>
      <c r="B107" t="s">
        <v>841</v>
      </c>
      <c r="C107" t="s">
        <v>14</v>
      </c>
      <c r="D107" t="s">
        <v>27</v>
      </c>
      <c r="E107" t="s">
        <v>44</v>
      </c>
      <c r="F107" t="s">
        <v>17</v>
      </c>
      <c r="G107" t="s">
        <v>51</v>
      </c>
      <c r="H107">
        <v>32</v>
      </c>
      <c r="I107" s="1">
        <v>44034</v>
      </c>
      <c r="J107" s="2">
        <v>192749</v>
      </c>
      <c r="K107" s="3">
        <v>0.31</v>
      </c>
      <c r="L107" s="3">
        <f>(TBL_Employees[[#This Row],[Annual Salary]]*TBL_Employees[[#This Row],[Bonus %]])/100</f>
        <v>597.52190000000007</v>
      </c>
      <c r="M107" t="s">
        <v>19</v>
      </c>
      <c r="N107" t="s">
        <v>20</v>
      </c>
      <c r="O107" s="1" t="s">
        <v>21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s="3">
        <f>(TBL_Employees[[#This Row],[Annual Salary]]*TBL_Employees[[#This Row],[Bonus %]])/100</f>
        <v>0</v>
      </c>
      <c r="M108" t="s">
        <v>19</v>
      </c>
      <c r="N108" t="s">
        <v>25</v>
      </c>
      <c r="O108" s="1" t="s">
        <v>21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s="3">
        <f>(TBL_Employees[[#This Row],[Annual Salary]]*TBL_Employees[[#This Row],[Bonus %]])/100</f>
        <v>0</v>
      </c>
      <c r="M109" t="s">
        <v>19</v>
      </c>
      <c r="N109" t="s">
        <v>25</v>
      </c>
      <c r="O109" s="1" t="s">
        <v>21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s="3">
        <f>(TBL_Employees[[#This Row],[Annual Salary]]*TBL_Employees[[#This Row],[Bonus %]])/100</f>
        <v>0</v>
      </c>
      <c r="M110" t="s">
        <v>19</v>
      </c>
      <c r="N110" t="s">
        <v>29</v>
      </c>
      <c r="O110" s="1" t="s">
        <v>21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s="3">
        <f>(TBL_Employees[[#This Row],[Annual Salary]]*TBL_Employees[[#This Row],[Bonus %]])/100</f>
        <v>433.1574</v>
      </c>
      <c r="M111" t="s">
        <v>19</v>
      </c>
      <c r="N111" t="s">
        <v>63</v>
      </c>
      <c r="O111" s="1" t="s">
        <v>21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s="3">
        <f>(TBL_Employees[[#This Row],[Annual Salary]]*TBL_Employees[[#This Row],[Bonus %]])/100</f>
        <v>0</v>
      </c>
      <c r="M112" t="s">
        <v>33</v>
      </c>
      <c r="N112" t="s">
        <v>74</v>
      </c>
      <c r="O112" s="1" t="s">
        <v>21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s="3">
        <f>(TBL_Employees[[#This Row],[Annual Salary]]*TBL_Employees[[#This Row],[Bonus %]])/100</f>
        <v>241.80450000000002</v>
      </c>
      <c r="M113" t="s">
        <v>33</v>
      </c>
      <c r="N113" t="s">
        <v>34</v>
      </c>
      <c r="O113" s="1" t="s">
        <v>21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s="3">
        <f>(TBL_Employees[[#This Row],[Annual Salary]]*TBL_Employees[[#This Row],[Bonus %]])/100</f>
        <v>0</v>
      </c>
      <c r="M114" t="s">
        <v>19</v>
      </c>
      <c r="N114" t="s">
        <v>45</v>
      </c>
      <c r="O114" s="1" t="s">
        <v>21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s="3">
        <f>(TBL_Employees[[#This Row],[Annual Salary]]*TBL_Employees[[#This Row],[Bonus %]])/100</f>
        <v>359.4633</v>
      </c>
      <c r="M115" t="s">
        <v>19</v>
      </c>
      <c r="N115" t="s">
        <v>29</v>
      </c>
      <c r="O115" s="1" t="s">
        <v>21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s="3">
        <f>(TBL_Employees[[#This Row],[Annual Salary]]*TBL_Employees[[#This Row],[Bonus %]])/100</f>
        <v>745.41679999999997</v>
      </c>
      <c r="M116" t="s">
        <v>19</v>
      </c>
      <c r="N116" t="s">
        <v>20</v>
      </c>
      <c r="O116" s="1" t="s">
        <v>21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s="3">
        <f>(TBL_Employees[[#This Row],[Annual Salary]]*TBL_Employees[[#This Row],[Bonus %]])/100</f>
        <v>262.34249999999997</v>
      </c>
      <c r="M117" t="s">
        <v>19</v>
      </c>
      <c r="N117" t="s">
        <v>20</v>
      </c>
      <c r="O117" s="1" t="s">
        <v>21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s="3">
        <f>(TBL_Employees[[#This Row],[Annual Salary]]*TBL_Employees[[#This Row],[Bonus %]])/100</f>
        <v>188.28040000000001</v>
      </c>
      <c r="M118" t="s">
        <v>19</v>
      </c>
      <c r="N118" t="s">
        <v>25</v>
      </c>
      <c r="O118" s="1" t="s">
        <v>21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s="3">
        <f>(TBL_Employees[[#This Row],[Annual Salary]]*TBL_Employees[[#This Row],[Bonus %]])/100</f>
        <v>0</v>
      </c>
      <c r="M119" t="s">
        <v>52</v>
      </c>
      <c r="N119" t="s">
        <v>81</v>
      </c>
      <c r="O119" s="1" t="s">
        <v>21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s="3">
        <f>(TBL_Employees[[#This Row],[Annual Salary]]*TBL_Employees[[#This Row],[Bonus %]])/100</f>
        <v>0</v>
      </c>
      <c r="M120" t="s">
        <v>19</v>
      </c>
      <c r="N120" t="s">
        <v>63</v>
      </c>
      <c r="O120" s="1" t="s">
        <v>21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s="3">
        <f>(TBL_Employees[[#This Row],[Annual Salary]]*TBL_Employees[[#This Row],[Bonus %]])/100</f>
        <v>72.452800000000011</v>
      </c>
      <c r="M121" t="s">
        <v>33</v>
      </c>
      <c r="N121" t="s">
        <v>34</v>
      </c>
      <c r="O121" s="1" t="s">
        <v>21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s="3">
        <f>(TBL_Employees[[#This Row],[Annual Salary]]*TBL_Employees[[#This Row],[Bonus %]])/100</f>
        <v>0</v>
      </c>
      <c r="M122" t="s">
        <v>19</v>
      </c>
      <c r="N122" t="s">
        <v>45</v>
      </c>
      <c r="O122" s="1" t="s">
        <v>21</v>
      </c>
    </row>
    <row r="123" spans="1:15" x14ac:dyDescent="0.35">
      <c r="A123" t="s">
        <v>757</v>
      </c>
      <c r="B123" t="s">
        <v>758</v>
      </c>
      <c r="C123" t="s">
        <v>14</v>
      </c>
      <c r="D123" t="s">
        <v>43</v>
      </c>
      <c r="E123" t="s">
        <v>44</v>
      </c>
      <c r="F123" t="s">
        <v>17</v>
      </c>
      <c r="G123" t="s">
        <v>18</v>
      </c>
      <c r="H123">
        <v>29</v>
      </c>
      <c r="I123" s="1">
        <v>42740</v>
      </c>
      <c r="J123" s="2">
        <v>190401</v>
      </c>
      <c r="K123" s="3">
        <v>0.37</v>
      </c>
      <c r="L123" s="3">
        <f>(TBL_Employees[[#This Row],[Annual Salary]]*TBL_Employees[[#This Row],[Bonus %]])/100</f>
        <v>704.4837</v>
      </c>
      <c r="M123" t="s">
        <v>19</v>
      </c>
      <c r="N123" t="s">
        <v>29</v>
      </c>
      <c r="O123" s="1" t="s">
        <v>21</v>
      </c>
    </row>
    <row r="124" spans="1:15" x14ac:dyDescent="0.35">
      <c r="A124" t="s">
        <v>665</v>
      </c>
      <c r="B124" t="s">
        <v>666</v>
      </c>
      <c r="C124" t="s">
        <v>14</v>
      </c>
      <c r="D124" t="s">
        <v>15</v>
      </c>
      <c r="E124" t="s">
        <v>44</v>
      </c>
      <c r="F124" t="s">
        <v>17</v>
      </c>
      <c r="G124" t="s">
        <v>18</v>
      </c>
      <c r="H124">
        <v>32</v>
      </c>
      <c r="I124" s="1">
        <v>43102</v>
      </c>
      <c r="J124" s="2">
        <v>190253</v>
      </c>
      <c r="K124" s="3">
        <v>0.33</v>
      </c>
      <c r="L124" s="3">
        <f>(TBL_Employees[[#This Row],[Annual Salary]]*TBL_Employees[[#This Row],[Bonus %]])/100</f>
        <v>627.83490000000006</v>
      </c>
      <c r="M124" t="s">
        <v>19</v>
      </c>
      <c r="N124" t="s">
        <v>25</v>
      </c>
      <c r="O124" s="1" t="s">
        <v>21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s="3">
        <f>(TBL_Employees[[#This Row],[Annual Salary]]*TBL_Employees[[#This Row],[Bonus %]])/100</f>
        <v>104.90300000000001</v>
      </c>
      <c r="M125" t="s">
        <v>19</v>
      </c>
      <c r="N125" t="s">
        <v>29</v>
      </c>
      <c r="O125" s="1" t="s">
        <v>21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s="3">
        <f>(TBL_Employees[[#This Row],[Annual Salary]]*TBL_Employees[[#This Row],[Bonus %]])/100</f>
        <v>0</v>
      </c>
      <c r="M126" t="s">
        <v>33</v>
      </c>
      <c r="N126" t="s">
        <v>60</v>
      </c>
      <c r="O126" s="1" t="s">
        <v>21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s="3">
        <f>(TBL_Employees[[#This Row],[Annual Salary]]*TBL_Employees[[#This Row],[Bonus %]])/100</f>
        <v>0</v>
      </c>
      <c r="M127" t="s">
        <v>19</v>
      </c>
      <c r="N127" t="s">
        <v>25</v>
      </c>
      <c r="O127" s="1" t="s">
        <v>21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s="3">
        <f>(TBL_Employees[[#This Row],[Annual Salary]]*TBL_Employees[[#This Row],[Bonus %]])/100</f>
        <v>0</v>
      </c>
      <c r="M128" t="s">
        <v>33</v>
      </c>
      <c r="N128" t="s">
        <v>60</v>
      </c>
      <c r="O128" s="1" t="s">
        <v>21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s="3">
        <f>(TBL_Employees[[#This Row],[Annual Salary]]*TBL_Employees[[#This Row],[Bonus %]])/100</f>
        <v>0</v>
      </c>
      <c r="M129" t="s">
        <v>19</v>
      </c>
      <c r="N129" t="s">
        <v>39</v>
      </c>
      <c r="O129" s="1" t="s">
        <v>21</v>
      </c>
    </row>
    <row r="130" spans="1:15" x14ac:dyDescent="0.35">
      <c r="A130" t="s">
        <v>240</v>
      </c>
      <c r="B130" t="s">
        <v>1075</v>
      </c>
      <c r="C130" t="s">
        <v>40</v>
      </c>
      <c r="D130" t="s">
        <v>65</v>
      </c>
      <c r="E130" t="s">
        <v>44</v>
      </c>
      <c r="F130" t="s">
        <v>17</v>
      </c>
      <c r="G130" t="s">
        <v>24</v>
      </c>
      <c r="H130">
        <v>55</v>
      </c>
      <c r="I130" s="1">
        <v>40468</v>
      </c>
      <c r="J130" s="2">
        <v>188727</v>
      </c>
      <c r="K130" s="3">
        <v>0.23</v>
      </c>
      <c r="L130" s="3">
        <f>(TBL_Employees[[#This Row],[Annual Salary]]*TBL_Employees[[#This Row],[Bonus %]])/100</f>
        <v>434.07209999999998</v>
      </c>
      <c r="M130" t="s">
        <v>33</v>
      </c>
      <c r="N130" t="s">
        <v>34</v>
      </c>
      <c r="O130" s="1" t="s">
        <v>21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s="3">
        <f>(TBL_Employees[[#This Row],[Annual Salary]]*TBL_Employees[[#This Row],[Bonus %]])/100</f>
        <v>744.34140000000002</v>
      </c>
      <c r="M131" t="s">
        <v>33</v>
      </c>
      <c r="N131" t="s">
        <v>74</v>
      </c>
      <c r="O131" s="1" t="s">
        <v>21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s="3">
        <f>(TBL_Employees[[#This Row],[Annual Salary]]*TBL_Employees[[#This Row],[Bonus %]])/100</f>
        <v>154.7808</v>
      </c>
      <c r="M132" t="s">
        <v>19</v>
      </c>
      <c r="N132" t="s">
        <v>45</v>
      </c>
      <c r="O132" s="1">
        <v>44317</v>
      </c>
    </row>
    <row r="133" spans="1:15" x14ac:dyDescent="0.35">
      <c r="A133" t="s">
        <v>1424</v>
      </c>
      <c r="B133" t="s">
        <v>1425</v>
      </c>
      <c r="C133" t="s">
        <v>40</v>
      </c>
      <c r="D133" t="s">
        <v>31</v>
      </c>
      <c r="E133" t="s">
        <v>44</v>
      </c>
      <c r="F133" t="s">
        <v>17</v>
      </c>
      <c r="G133" t="s">
        <v>47</v>
      </c>
      <c r="H133">
        <v>45</v>
      </c>
      <c r="I133" s="1">
        <v>43212</v>
      </c>
      <c r="J133" s="2">
        <v>187205</v>
      </c>
      <c r="K133" s="3">
        <v>0.24</v>
      </c>
      <c r="L133" s="3">
        <f>(TBL_Employees[[#This Row],[Annual Salary]]*TBL_Employees[[#This Row],[Bonus %]])/100</f>
        <v>449.29199999999997</v>
      </c>
      <c r="M133" t="s">
        <v>19</v>
      </c>
      <c r="N133" t="s">
        <v>29</v>
      </c>
      <c r="O133" s="1">
        <v>44732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s="3">
        <f>(TBL_Employees[[#This Row],[Annual Salary]]*TBL_Employees[[#This Row],[Bonus %]])/100</f>
        <v>493.62320000000005</v>
      </c>
      <c r="M134" t="s">
        <v>19</v>
      </c>
      <c r="N134" t="s">
        <v>25</v>
      </c>
      <c r="O134" s="1" t="s">
        <v>21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s="3">
        <f>(TBL_Employees[[#This Row],[Annual Salary]]*TBL_Employees[[#This Row],[Bonus %]])/100</f>
        <v>0</v>
      </c>
      <c r="M135" t="s">
        <v>33</v>
      </c>
      <c r="N135" t="s">
        <v>60</v>
      </c>
      <c r="O135" s="1" t="s">
        <v>21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s="3">
        <f>(TBL_Employees[[#This Row],[Annual Salary]]*TBL_Employees[[#This Row],[Bonus %]])/100</f>
        <v>961.95200000000011</v>
      </c>
      <c r="M136" t="s">
        <v>52</v>
      </c>
      <c r="N136" t="s">
        <v>66</v>
      </c>
      <c r="O136" s="1" t="s">
        <v>21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s="3">
        <f>(TBL_Employees[[#This Row],[Annual Salary]]*TBL_Employees[[#This Row],[Bonus %]])/100</f>
        <v>0</v>
      </c>
      <c r="M137" t="s">
        <v>19</v>
      </c>
      <c r="N137" t="s">
        <v>25</v>
      </c>
      <c r="O137" s="1" t="s">
        <v>21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s="3">
        <f>(TBL_Employees[[#This Row],[Annual Salary]]*TBL_Employees[[#This Row],[Bonus %]])/100</f>
        <v>781.77670000000001</v>
      </c>
      <c r="M138" t="s">
        <v>33</v>
      </c>
      <c r="N138" t="s">
        <v>80</v>
      </c>
      <c r="O138" s="1" t="s">
        <v>21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s="3">
        <f>(TBL_Employees[[#This Row],[Annual Salary]]*TBL_Employees[[#This Row],[Bonus %]])/100</f>
        <v>748.51800000000003</v>
      </c>
      <c r="M139" t="s">
        <v>52</v>
      </c>
      <c r="N139" t="s">
        <v>66</v>
      </c>
      <c r="O139" s="1" t="s">
        <v>21</v>
      </c>
    </row>
    <row r="140" spans="1:15" x14ac:dyDescent="0.35">
      <c r="A140" t="s">
        <v>1586</v>
      </c>
      <c r="B140" t="s">
        <v>1587</v>
      </c>
      <c r="C140" t="s">
        <v>40</v>
      </c>
      <c r="D140" t="s">
        <v>31</v>
      </c>
      <c r="E140" t="s">
        <v>44</v>
      </c>
      <c r="F140" t="s">
        <v>28</v>
      </c>
      <c r="G140" t="s">
        <v>51</v>
      </c>
      <c r="H140">
        <v>40</v>
      </c>
      <c r="I140" s="1">
        <v>43868</v>
      </c>
      <c r="J140" s="2">
        <v>187187</v>
      </c>
      <c r="K140" s="3">
        <v>0.18</v>
      </c>
      <c r="L140" s="3">
        <f>(TBL_Employees[[#This Row],[Annual Salary]]*TBL_Employees[[#This Row],[Bonus %]])/100</f>
        <v>336.93659999999994</v>
      </c>
      <c r="M140" t="s">
        <v>52</v>
      </c>
      <c r="N140" t="s">
        <v>81</v>
      </c>
      <c r="O140" s="1" t="s">
        <v>21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s="3">
        <f>(TBL_Employees[[#This Row],[Annual Salary]]*TBL_Employees[[#This Row],[Bonus %]])/100</f>
        <v>0</v>
      </c>
      <c r="M141" t="s">
        <v>33</v>
      </c>
      <c r="N141" t="s">
        <v>34</v>
      </c>
      <c r="O141" s="1" t="s">
        <v>21</v>
      </c>
    </row>
    <row r="142" spans="1:15" x14ac:dyDescent="0.35">
      <c r="A142" t="s">
        <v>1498</v>
      </c>
      <c r="B142" t="s">
        <v>1499</v>
      </c>
      <c r="C142" t="s">
        <v>14</v>
      </c>
      <c r="D142" t="s">
        <v>43</v>
      </c>
      <c r="E142" t="s">
        <v>44</v>
      </c>
      <c r="F142" t="s">
        <v>28</v>
      </c>
      <c r="G142" t="s">
        <v>51</v>
      </c>
      <c r="H142">
        <v>44</v>
      </c>
      <c r="I142" s="1">
        <v>44283</v>
      </c>
      <c r="J142" s="2">
        <v>186033</v>
      </c>
      <c r="K142" s="3">
        <v>0.34</v>
      </c>
      <c r="L142" s="3">
        <f>(TBL_Employees[[#This Row],[Annual Salary]]*TBL_Employees[[#This Row],[Bonus %]])/100</f>
        <v>632.51220000000001</v>
      </c>
      <c r="M142" t="s">
        <v>52</v>
      </c>
      <c r="N142" t="s">
        <v>53</v>
      </c>
      <c r="O142" s="1" t="s">
        <v>21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s="3">
        <f>(TBL_Employees[[#This Row],[Annual Salary]]*TBL_Employees[[#This Row],[Bonus %]])/100</f>
        <v>615.94200000000001</v>
      </c>
      <c r="M143" t="s">
        <v>19</v>
      </c>
      <c r="N143" t="s">
        <v>29</v>
      </c>
      <c r="O143" s="1" t="s">
        <v>21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s="3">
        <f>(TBL_Employees[[#This Row],[Annual Salary]]*TBL_Employees[[#This Row],[Bonus %]])/100</f>
        <v>649.93830000000003</v>
      </c>
      <c r="M144" t="s">
        <v>33</v>
      </c>
      <c r="N144" t="s">
        <v>60</v>
      </c>
      <c r="O144" s="1" t="s">
        <v>21</v>
      </c>
    </row>
    <row r="145" spans="1:15" x14ac:dyDescent="0.35">
      <c r="A145" t="s">
        <v>1348</v>
      </c>
      <c r="B145" t="s">
        <v>1349</v>
      </c>
      <c r="C145" t="s">
        <v>40</v>
      </c>
      <c r="D145" t="s">
        <v>15</v>
      </c>
      <c r="E145" t="s">
        <v>44</v>
      </c>
      <c r="F145" t="s">
        <v>17</v>
      </c>
      <c r="G145" t="s">
        <v>24</v>
      </c>
      <c r="H145">
        <v>34</v>
      </c>
      <c r="I145" s="1">
        <v>44032</v>
      </c>
      <c r="J145" s="2">
        <v>184960</v>
      </c>
      <c r="K145" s="3">
        <v>0.18</v>
      </c>
      <c r="L145" s="3">
        <f>(TBL_Employees[[#This Row],[Annual Salary]]*TBL_Employees[[#This Row],[Bonus %]])/100</f>
        <v>332.92799999999994</v>
      </c>
      <c r="M145" t="s">
        <v>19</v>
      </c>
      <c r="N145" t="s">
        <v>63</v>
      </c>
      <c r="O145" s="1" t="s">
        <v>21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s="3">
        <f>(TBL_Employees[[#This Row],[Annual Salary]]*TBL_Employees[[#This Row],[Bonus %]])/100</f>
        <v>0</v>
      </c>
      <c r="M146" t="s">
        <v>19</v>
      </c>
      <c r="N146" t="s">
        <v>29</v>
      </c>
      <c r="O146" s="1" t="s">
        <v>21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s="3">
        <f>(TBL_Employees[[#This Row],[Annual Salary]]*TBL_Employees[[#This Row],[Bonus %]])/100</f>
        <v>100.74880000000002</v>
      </c>
      <c r="M147" t="s">
        <v>33</v>
      </c>
      <c r="N147" t="s">
        <v>80</v>
      </c>
      <c r="O147" s="1" t="s">
        <v>21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s="3">
        <f>(TBL_Employees[[#This Row],[Annual Salary]]*TBL_Employees[[#This Row],[Bonus %]])/100</f>
        <v>209.5968</v>
      </c>
      <c r="M148" t="s">
        <v>19</v>
      </c>
      <c r="N148" t="s">
        <v>29</v>
      </c>
      <c r="O148" s="1" t="s">
        <v>21</v>
      </c>
    </row>
    <row r="149" spans="1:15" x14ac:dyDescent="0.35">
      <c r="A149" t="s">
        <v>210</v>
      </c>
      <c r="B149" t="s">
        <v>677</v>
      </c>
      <c r="C149" t="s">
        <v>40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43240</v>
      </c>
      <c r="J149" s="2">
        <v>184368</v>
      </c>
      <c r="K149" s="3">
        <v>0.28999999999999998</v>
      </c>
      <c r="L149" s="3">
        <f>(TBL_Employees[[#This Row],[Annual Salary]]*TBL_Employees[[#This Row],[Bonus %]])/100</f>
        <v>534.66719999999998</v>
      </c>
      <c r="M149" t="s">
        <v>19</v>
      </c>
      <c r="N149" t="s">
        <v>25</v>
      </c>
      <c r="O149" s="1" t="s">
        <v>21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s="3">
        <f>(TBL_Employees[[#This Row],[Annual Salary]]*TBL_Employees[[#This Row],[Bonus %]])/100</f>
        <v>0</v>
      </c>
      <c r="M150" t="s">
        <v>33</v>
      </c>
      <c r="N150" t="s">
        <v>60</v>
      </c>
      <c r="O150" s="1" t="s">
        <v>21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s="3">
        <f>(TBL_Employees[[#This Row],[Annual Salary]]*TBL_Employees[[#This Row],[Bonus %]])/100</f>
        <v>0</v>
      </c>
      <c r="M151" t="s">
        <v>19</v>
      </c>
      <c r="N151" t="s">
        <v>39</v>
      </c>
      <c r="O151" s="1" t="s">
        <v>21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s="3">
        <f>(TBL_Employees[[#This Row],[Annual Salary]]*TBL_Employees[[#This Row],[Bonus %]])/100</f>
        <v>0</v>
      </c>
      <c r="M152" t="s">
        <v>52</v>
      </c>
      <c r="N152" t="s">
        <v>53</v>
      </c>
      <c r="O152" s="1" t="s">
        <v>21</v>
      </c>
    </row>
    <row r="153" spans="1:15" x14ac:dyDescent="0.35">
      <c r="A153" t="s">
        <v>736</v>
      </c>
      <c r="B153" t="s">
        <v>737</v>
      </c>
      <c r="C153" t="s">
        <v>40</v>
      </c>
      <c r="D153" t="s">
        <v>31</v>
      </c>
      <c r="E153" t="s">
        <v>44</v>
      </c>
      <c r="F153" t="s">
        <v>28</v>
      </c>
      <c r="G153" t="s">
        <v>24</v>
      </c>
      <c r="H153">
        <v>45</v>
      </c>
      <c r="I153" s="1">
        <v>41879</v>
      </c>
      <c r="J153" s="2">
        <v>183161</v>
      </c>
      <c r="K153" s="3">
        <v>0.22</v>
      </c>
      <c r="L153" s="3">
        <f>(TBL_Employees[[#This Row],[Annual Salary]]*TBL_Employees[[#This Row],[Bonus %]])/100</f>
        <v>402.95419999999996</v>
      </c>
      <c r="M153" t="s">
        <v>19</v>
      </c>
      <c r="N153" t="s">
        <v>45</v>
      </c>
      <c r="O153" s="1" t="s">
        <v>21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s="3">
        <f>(TBL_Employees[[#This Row],[Annual Salary]]*TBL_Employees[[#This Row],[Bonus %]])/100</f>
        <v>0</v>
      </c>
      <c r="M154" t="s">
        <v>33</v>
      </c>
      <c r="N154" t="s">
        <v>34</v>
      </c>
      <c r="O154" s="1" t="s">
        <v>21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s="3">
        <f>(TBL_Employees[[#This Row],[Annual Salary]]*TBL_Employees[[#This Row],[Bonus %]])/100</f>
        <v>0</v>
      </c>
      <c r="M155" t="s">
        <v>19</v>
      </c>
      <c r="N155" t="s">
        <v>45</v>
      </c>
      <c r="O155" s="1" t="s">
        <v>21</v>
      </c>
    </row>
    <row r="156" spans="1:15" x14ac:dyDescent="0.35">
      <c r="A156" t="s">
        <v>838</v>
      </c>
      <c r="B156" t="s">
        <v>839</v>
      </c>
      <c r="C156" t="s">
        <v>40</v>
      </c>
      <c r="D156" t="s">
        <v>27</v>
      </c>
      <c r="E156" t="s">
        <v>44</v>
      </c>
      <c r="F156" t="s">
        <v>17</v>
      </c>
      <c r="G156" t="s">
        <v>24</v>
      </c>
      <c r="H156">
        <v>47</v>
      </c>
      <c r="I156" s="1">
        <v>41208</v>
      </c>
      <c r="J156" s="2">
        <v>183156</v>
      </c>
      <c r="K156" s="3">
        <v>0.3</v>
      </c>
      <c r="L156" s="3">
        <f>(TBL_Employees[[#This Row],[Annual Salary]]*TBL_Employees[[#This Row],[Bonus %]])/100</f>
        <v>549.46799999999996</v>
      </c>
      <c r="M156" t="s">
        <v>19</v>
      </c>
      <c r="N156" t="s">
        <v>63</v>
      </c>
      <c r="O156" s="1" t="s">
        <v>21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s="3">
        <f>(TBL_Employees[[#This Row],[Annual Salary]]*TBL_Employees[[#This Row],[Bonus %]])/100</f>
        <v>0</v>
      </c>
      <c r="M157" t="s">
        <v>33</v>
      </c>
      <c r="N157" t="s">
        <v>34</v>
      </c>
      <c r="O157" s="1" t="s">
        <v>21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s="3">
        <f>(TBL_Employees[[#This Row],[Annual Salary]]*TBL_Employees[[#This Row],[Bonus %]])/100</f>
        <v>127.14800000000001</v>
      </c>
      <c r="M158" t="s">
        <v>19</v>
      </c>
      <c r="N158" t="s">
        <v>45</v>
      </c>
      <c r="O158" s="1" t="s">
        <v>21</v>
      </c>
    </row>
    <row r="159" spans="1:15" x14ac:dyDescent="0.35">
      <c r="A159" t="s">
        <v>1536</v>
      </c>
      <c r="B159" t="s">
        <v>1537</v>
      </c>
      <c r="C159" t="s">
        <v>40</v>
      </c>
      <c r="D159" t="s">
        <v>43</v>
      </c>
      <c r="E159" t="s">
        <v>44</v>
      </c>
      <c r="F159" t="s">
        <v>17</v>
      </c>
      <c r="G159" t="s">
        <v>24</v>
      </c>
      <c r="H159">
        <v>28</v>
      </c>
      <c r="I159" s="1">
        <v>43810</v>
      </c>
      <c r="J159" s="2">
        <v>182321</v>
      </c>
      <c r="K159" s="3">
        <v>0.28000000000000003</v>
      </c>
      <c r="L159" s="3">
        <f>(TBL_Employees[[#This Row],[Annual Salary]]*TBL_Employees[[#This Row],[Bonus %]])/100</f>
        <v>510.49880000000007</v>
      </c>
      <c r="M159" t="s">
        <v>33</v>
      </c>
      <c r="N159" t="s">
        <v>60</v>
      </c>
      <c r="O159" s="1" t="s">
        <v>21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s="3">
        <f>(TBL_Employees[[#This Row],[Annual Salary]]*TBL_Employees[[#This Row],[Bonus %]])/100</f>
        <v>57.899000000000008</v>
      </c>
      <c r="M160" t="s">
        <v>19</v>
      </c>
      <c r="N160" t="s">
        <v>45</v>
      </c>
      <c r="O160" s="1" t="s">
        <v>21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s="3">
        <f>(TBL_Employees[[#This Row],[Annual Salary]]*TBL_Employees[[#This Row],[Bonus %]])/100</f>
        <v>0</v>
      </c>
      <c r="M161" t="s">
        <v>19</v>
      </c>
      <c r="N161" t="s">
        <v>63</v>
      </c>
      <c r="O161" s="1">
        <v>41621</v>
      </c>
    </row>
    <row r="162" spans="1:15" x14ac:dyDescent="0.35">
      <c r="A162" t="s">
        <v>1213</v>
      </c>
      <c r="B162" t="s">
        <v>1519</v>
      </c>
      <c r="C162" t="s">
        <v>14</v>
      </c>
      <c r="D162" t="s">
        <v>43</v>
      </c>
      <c r="E162" t="s">
        <v>44</v>
      </c>
      <c r="F162" t="s">
        <v>17</v>
      </c>
      <c r="G162" t="s">
        <v>24</v>
      </c>
      <c r="H162">
        <v>52</v>
      </c>
      <c r="I162" s="1">
        <v>35886</v>
      </c>
      <c r="J162" s="2">
        <v>182035</v>
      </c>
      <c r="K162" s="3">
        <v>0.3</v>
      </c>
      <c r="L162" s="3">
        <f>(TBL_Employees[[#This Row],[Annual Salary]]*TBL_Employees[[#This Row],[Bonus %]])/100</f>
        <v>546.10500000000002</v>
      </c>
      <c r="M162" t="s">
        <v>19</v>
      </c>
      <c r="N162" t="s">
        <v>20</v>
      </c>
      <c r="O162" s="1" t="s">
        <v>21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s="3">
        <f>(TBL_Employees[[#This Row],[Annual Salary]]*TBL_Employees[[#This Row],[Bonus %]])/100</f>
        <v>0</v>
      </c>
      <c r="M163" t="s">
        <v>19</v>
      </c>
      <c r="N163" t="s">
        <v>20</v>
      </c>
      <c r="O163" s="1" t="s">
        <v>21</v>
      </c>
    </row>
    <row r="164" spans="1:15" x14ac:dyDescent="0.35">
      <c r="A164" t="s">
        <v>519</v>
      </c>
      <c r="B164" t="s">
        <v>1520</v>
      </c>
      <c r="C164" t="s">
        <v>40</v>
      </c>
      <c r="D164" t="s">
        <v>65</v>
      </c>
      <c r="E164" t="s">
        <v>44</v>
      </c>
      <c r="F164" t="s">
        <v>28</v>
      </c>
      <c r="G164" t="s">
        <v>24</v>
      </c>
      <c r="H164">
        <v>35</v>
      </c>
      <c r="I164" s="1">
        <v>42963</v>
      </c>
      <c r="J164" s="2">
        <v>181356</v>
      </c>
      <c r="K164" s="3">
        <v>0.23</v>
      </c>
      <c r="L164" s="3">
        <f>(TBL_Employees[[#This Row],[Annual Salary]]*TBL_Employees[[#This Row],[Bonus %]])/100</f>
        <v>417.11880000000002</v>
      </c>
      <c r="M164" t="s">
        <v>33</v>
      </c>
      <c r="N164" t="s">
        <v>60</v>
      </c>
      <c r="O164" s="1" t="s">
        <v>21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s="3">
        <f>(TBL_Employees[[#This Row],[Annual Salary]]*TBL_Employees[[#This Row],[Bonus %]])/100</f>
        <v>0</v>
      </c>
      <c r="M165" t="s">
        <v>52</v>
      </c>
      <c r="N165" t="s">
        <v>53</v>
      </c>
      <c r="O165" s="1" t="s">
        <v>21</v>
      </c>
    </row>
    <row r="166" spans="1:15" x14ac:dyDescent="0.35">
      <c r="A166" t="s">
        <v>1082</v>
      </c>
      <c r="B166" t="s">
        <v>1083</v>
      </c>
      <c r="C166" t="s">
        <v>40</v>
      </c>
      <c r="D166" t="s">
        <v>50</v>
      </c>
      <c r="E166" t="s">
        <v>44</v>
      </c>
      <c r="F166" t="s">
        <v>17</v>
      </c>
      <c r="G166" t="s">
        <v>18</v>
      </c>
      <c r="H166">
        <v>63</v>
      </c>
      <c r="I166" s="1">
        <v>43996</v>
      </c>
      <c r="J166" s="2">
        <v>181216</v>
      </c>
      <c r="K166" s="3">
        <v>0.27</v>
      </c>
      <c r="L166" s="3">
        <f>(TBL_Employees[[#This Row],[Annual Salary]]*TBL_Employees[[#This Row],[Bonus %]])/100</f>
        <v>489.28320000000002</v>
      </c>
      <c r="M166" t="s">
        <v>19</v>
      </c>
      <c r="N166" t="s">
        <v>29</v>
      </c>
      <c r="O166" s="1" t="s">
        <v>21</v>
      </c>
    </row>
    <row r="167" spans="1:15" x14ac:dyDescent="0.35">
      <c r="A167" t="s">
        <v>545</v>
      </c>
      <c r="B167" t="s">
        <v>546</v>
      </c>
      <c r="C167" t="s">
        <v>40</v>
      </c>
      <c r="D167" t="s">
        <v>65</v>
      </c>
      <c r="E167" t="s">
        <v>44</v>
      </c>
      <c r="F167" t="s">
        <v>28</v>
      </c>
      <c r="G167" t="s">
        <v>18</v>
      </c>
      <c r="H167">
        <v>26</v>
      </c>
      <c r="I167" s="1">
        <v>44040</v>
      </c>
      <c r="J167" s="2">
        <v>180664</v>
      </c>
      <c r="K167" s="3">
        <v>0.27</v>
      </c>
      <c r="L167" s="3">
        <f>(TBL_Employees[[#This Row],[Annual Salary]]*TBL_Employees[[#This Row],[Bonus %]])/100</f>
        <v>487.79280000000006</v>
      </c>
      <c r="M167" t="s">
        <v>19</v>
      </c>
      <c r="N167" t="s">
        <v>20</v>
      </c>
      <c r="O167" s="1" t="s">
        <v>21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s="3">
        <f>(TBL_Employees[[#This Row],[Annual Salary]]*TBL_Employees[[#This Row],[Bonus %]])/100</f>
        <v>217.13099999999997</v>
      </c>
      <c r="M168" t="s">
        <v>19</v>
      </c>
      <c r="N168" t="s">
        <v>39</v>
      </c>
      <c r="O168" s="1" t="s">
        <v>21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s="3">
        <f>(TBL_Employees[[#This Row],[Annual Salary]]*TBL_Employees[[#This Row],[Bonus %]])/100</f>
        <v>0</v>
      </c>
      <c r="M169" t="s">
        <v>19</v>
      </c>
      <c r="N169" t="s">
        <v>25</v>
      </c>
      <c r="O169" s="1" t="s">
        <v>21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s="3">
        <f>(TBL_Employees[[#This Row],[Annual Salary]]*TBL_Employees[[#This Row],[Bonus %]])/100</f>
        <v>763.26</v>
      </c>
      <c r="M170" t="s">
        <v>19</v>
      </c>
      <c r="N170" t="s">
        <v>25</v>
      </c>
      <c r="O170" s="1" t="s">
        <v>21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s="3">
        <f>(TBL_Employees[[#This Row],[Annual Salary]]*TBL_Employees[[#This Row],[Bonus %]])/100</f>
        <v>193.19300000000004</v>
      </c>
      <c r="M171" t="s">
        <v>19</v>
      </c>
      <c r="N171" t="s">
        <v>25</v>
      </c>
      <c r="O171" s="1" t="s">
        <v>21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s="3">
        <f>(TBL_Employees[[#This Row],[Annual Salary]]*TBL_Employees[[#This Row],[Bonus %]])/100</f>
        <v>0</v>
      </c>
      <c r="M172" t="s">
        <v>52</v>
      </c>
      <c r="N172" t="s">
        <v>81</v>
      </c>
      <c r="O172" s="1" t="s">
        <v>21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s="3">
        <f>(TBL_Employees[[#This Row],[Annual Salary]]*TBL_Employees[[#This Row],[Bonus %]])/100</f>
        <v>0</v>
      </c>
      <c r="M173" t="s">
        <v>33</v>
      </c>
      <c r="N173" t="s">
        <v>80</v>
      </c>
      <c r="O173" s="1" t="s">
        <v>21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s="3">
        <f>(TBL_Employees[[#This Row],[Annual Salary]]*TBL_Employees[[#This Row],[Bonus %]])/100</f>
        <v>769.73130000000003</v>
      </c>
      <c r="M174" t="s">
        <v>19</v>
      </c>
      <c r="N174" t="s">
        <v>25</v>
      </c>
      <c r="O174" s="1" t="s">
        <v>21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s="3">
        <f>(TBL_Employees[[#This Row],[Annual Salary]]*TBL_Employees[[#This Row],[Bonus %]])/100</f>
        <v>365.60369999999995</v>
      </c>
      <c r="M175" t="s">
        <v>19</v>
      </c>
      <c r="N175" t="s">
        <v>39</v>
      </c>
      <c r="O175" s="1" t="s">
        <v>21</v>
      </c>
    </row>
    <row r="176" spans="1:15" x14ac:dyDescent="0.35">
      <c r="A176" t="s">
        <v>239</v>
      </c>
      <c r="B176" t="s">
        <v>1550</v>
      </c>
      <c r="C176" t="s">
        <v>40</v>
      </c>
      <c r="D176" t="s">
        <v>43</v>
      </c>
      <c r="E176" t="s">
        <v>44</v>
      </c>
      <c r="F176" t="s">
        <v>28</v>
      </c>
      <c r="G176" t="s">
        <v>18</v>
      </c>
      <c r="H176">
        <v>32</v>
      </c>
      <c r="I176" s="1">
        <v>42702</v>
      </c>
      <c r="J176" s="2">
        <v>177443</v>
      </c>
      <c r="K176" s="3">
        <v>0.16</v>
      </c>
      <c r="L176" s="3">
        <f>(TBL_Employees[[#This Row],[Annual Salary]]*TBL_Employees[[#This Row],[Bonus %]])/100</f>
        <v>283.90879999999999</v>
      </c>
      <c r="M176" t="s">
        <v>19</v>
      </c>
      <c r="N176" t="s">
        <v>63</v>
      </c>
      <c r="O176" s="1" t="s">
        <v>21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s="3">
        <f>(TBL_Employees[[#This Row],[Annual Salary]]*TBL_Employees[[#This Row],[Bonus %]])/100</f>
        <v>64.853999999999999</v>
      </c>
      <c r="M177" t="s">
        <v>19</v>
      </c>
      <c r="N177" t="s">
        <v>45</v>
      </c>
      <c r="O177" s="1" t="s">
        <v>21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s="3">
        <f>(TBL_Employees[[#This Row],[Annual Salary]]*TBL_Employees[[#This Row],[Bonus %]])/100</f>
        <v>102.27</v>
      </c>
      <c r="M178" t="s">
        <v>19</v>
      </c>
      <c r="N178" t="s">
        <v>20</v>
      </c>
      <c r="O178" s="1" t="s">
        <v>21</v>
      </c>
    </row>
    <row r="179" spans="1:15" x14ac:dyDescent="0.35">
      <c r="A179" t="s">
        <v>560</v>
      </c>
      <c r="B179" t="s">
        <v>1885</v>
      </c>
      <c r="C179" t="s">
        <v>40</v>
      </c>
      <c r="D179" t="s">
        <v>23</v>
      </c>
      <c r="E179" t="s">
        <v>44</v>
      </c>
      <c r="F179" t="s">
        <v>17</v>
      </c>
      <c r="G179" t="s">
        <v>51</v>
      </c>
      <c r="H179">
        <v>52</v>
      </c>
      <c r="I179" s="1">
        <v>34209</v>
      </c>
      <c r="J179" s="2">
        <v>177443</v>
      </c>
      <c r="K179" s="3">
        <v>0.25</v>
      </c>
      <c r="L179" s="3">
        <f>(TBL_Employees[[#This Row],[Annual Salary]]*TBL_Employees[[#This Row],[Bonus %]])/100</f>
        <v>443.60750000000002</v>
      </c>
      <c r="M179" t="s">
        <v>52</v>
      </c>
      <c r="N179" t="s">
        <v>53</v>
      </c>
      <c r="O179" s="1" t="s">
        <v>21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s="3">
        <f>(TBL_Employees[[#This Row],[Annual Salary]]*TBL_Employees[[#This Row],[Bonus %]])/100</f>
        <v>0</v>
      </c>
      <c r="M180" t="s">
        <v>19</v>
      </c>
      <c r="N180" t="s">
        <v>29</v>
      </c>
      <c r="O180" s="1" t="s">
        <v>21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s="3">
        <f>(TBL_Employees[[#This Row],[Annual Salary]]*TBL_Employees[[#This Row],[Bonus %]])/100</f>
        <v>80.0792</v>
      </c>
      <c r="M181" t="s">
        <v>19</v>
      </c>
      <c r="N181" t="s">
        <v>45</v>
      </c>
      <c r="O181" s="1" t="s">
        <v>21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s="3">
        <f>(TBL_Employees[[#This Row],[Annual Salary]]*TBL_Employees[[#This Row],[Bonus %]])/100</f>
        <v>0</v>
      </c>
      <c r="M182" t="s">
        <v>19</v>
      </c>
      <c r="N182" t="s">
        <v>45</v>
      </c>
      <c r="O182" s="1" t="s">
        <v>21</v>
      </c>
    </row>
    <row r="183" spans="1:15" x14ac:dyDescent="0.35">
      <c r="A183" t="s">
        <v>1977</v>
      </c>
      <c r="B183" t="s">
        <v>1978</v>
      </c>
      <c r="C183" t="s">
        <v>40</v>
      </c>
      <c r="D183" t="s">
        <v>43</v>
      </c>
      <c r="E183" t="s">
        <v>44</v>
      </c>
      <c r="F183" t="s">
        <v>28</v>
      </c>
      <c r="G183" t="s">
        <v>24</v>
      </c>
      <c r="H183">
        <v>31</v>
      </c>
      <c r="I183" s="1">
        <v>43626</v>
      </c>
      <c r="J183" s="2">
        <v>176710</v>
      </c>
      <c r="K183" s="3">
        <v>0.15</v>
      </c>
      <c r="L183" s="3">
        <f>(TBL_Employees[[#This Row],[Annual Salary]]*TBL_Employees[[#This Row],[Bonus %]])/100</f>
        <v>265.065</v>
      </c>
      <c r="M183" t="s">
        <v>19</v>
      </c>
      <c r="N183" t="s">
        <v>45</v>
      </c>
      <c r="O183" s="1" t="s">
        <v>21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s="3">
        <f>(TBL_Employees[[#This Row],[Annual Salary]]*TBL_Employees[[#This Row],[Bonus %]])/100</f>
        <v>0</v>
      </c>
      <c r="M184" t="s">
        <v>19</v>
      </c>
      <c r="N184" t="s">
        <v>39</v>
      </c>
      <c r="O184" s="1" t="s">
        <v>21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s="3">
        <f>(TBL_Employees[[#This Row],[Annual Salary]]*TBL_Employees[[#This Row],[Bonus %]])/100</f>
        <v>0</v>
      </c>
      <c r="M185" t="s">
        <v>33</v>
      </c>
      <c r="N185" t="s">
        <v>34</v>
      </c>
      <c r="O185" s="1" t="s">
        <v>21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s="3">
        <f>(TBL_Employees[[#This Row],[Annual Salary]]*TBL_Employees[[#This Row],[Bonus %]])/100</f>
        <v>0</v>
      </c>
      <c r="M186" t="s">
        <v>33</v>
      </c>
      <c r="N186" t="s">
        <v>74</v>
      </c>
      <c r="O186" s="1" t="s">
        <v>21</v>
      </c>
    </row>
    <row r="187" spans="1:15" x14ac:dyDescent="0.35">
      <c r="A187" t="s">
        <v>1798</v>
      </c>
      <c r="B187" t="s">
        <v>1799</v>
      </c>
      <c r="C187" t="s">
        <v>40</v>
      </c>
      <c r="D187" t="s">
        <v>43</v>
      </c>
      <c r="E187" t="s">
        <v>44</v>
      </c>
      <c r="F187" t="s">
        <v>28</v>
      </c>
      <c r="G187" t="s">
        <v>18</v>
      </c>
      <c r="H187">
        <v>25</v>
      </c>
      <c r="I187" s="1">
        <v>44058</v>
      </c>
      <c r="J187" s="2">
        <v>172007</v>
      </c>
      <c r="K187" s="3">
        <v>0.26</v>
      </c>
      <c r="L187" s="3">
        <f>(TBL_Employees[[#This Row],[Annual Salary]]*TBL_Employees[[#This Row],[Bonus %]])/100</f>
        <v>447.21820000000002</v>
      </c>
      <c r="M187" t="s">
        <v>19</v>
      </c>
      <c r="N187" t="s">
        <v>45</v>
      </c>
      <c r="O187" s="1" t="s">
        <v>21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s="3">
        <f>(TBL_Employees[[#This Row],[Annual Salary]]*TBL_Employees[[#This Row],[Bonus %]])/100</f>
        <v>0</v>
      </c>
      <c r="M188" t="s">
        <v>52</v>
      </c>
      <c r="N188" t="s">
        <v>66</v>
      </c>
      <c r="O188" s="1" t="s">
        <v>21</v>
      </c>
    </row>
    <row r="189" spans="1:15" x14ac:dyDescent="0.35">
      <c r="A189" t="s">
        <v>1961</v>
      </c>
      <c r="B189" t="s">
        <v>1962</v>
      </c>
      <c r="C189" t="s">
        <v>40</v>
      </c>
      <c r="D189" t="s">
        <v>50</v>
      </c>
      <c r="E189" t="s">
        <v>44</v>
      </c>
      <c r="F189" t="s">
        <v>17</v>
      </c>
      <c r="G189" t="s">
        <v>18</v>
      </c>
      <c r="H189">
        <v>39</v>
      </c>
      <c r="I189" s="1">
        <v>39201</v>
      </c>
      <c r="J189" s="2">
        <v>171487</v>
      </c>
      <c r="K189" s="3">
        <v>0.23</v>
      </c>
      <c r="L189" s="3">
        <f>(TBL_Employees[[#This Row],[Annual Salary]]*TBL_Employees[[#This Row],[Bonus %]])/100</f>
        <v>394.42010000000005</v>
      </c>
      <c r="M189" t="s">
        <v>19</v>
      </c>
      <c r="N189" t="s">
        <v>39</v>
      </c>
      <c r="O189" s="1" t="s">
        <v>21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s="3">
        <f>(TBL_Employees[[#This Row],[Annual Salary]]*TBL_Employees[[#This Row],[Bonus %]])/100</f>
        <v>188.74200000000002</v>
      </c>
      <c r="M190" t="s">
        <v>52</v>
      </c>
      <c r="N190" t="s">
        <v>53</v>
      </c>
      <c r="O190" s="1" t="s">
        <v>21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s="3">
        <f>(TBL_Employees[[#This Row],[Annual Salary]]*TBL_Employees[[#This Row],[Bonus %]])/100</f>
        <v>0</v>
      </c>
      <c r="M191" t="s">
        <v>19</v>
      </c>
      <c r="N191" t="s">
        <v>29</v>
      </c>
      <c r="O191" s="1" t="s">
        <v>21</v>
      </c>
    </row>
    <row r="192" spans="1:15" x14ac:dyDescent="0.35">
      <c r="A192" t="s">
        <v>815</v>
      </c>
      <c r="B192" t="s">
        <v>816</v>
      </c>
      <c r="C192" t="s">
        <v>40</v>
      </c>
      <c r="D192" t="s">
        <v>31</v>
      </c>
      <c r="E192" t="s">
        <v>44</v>
      </c>
      <c r="F192" t="s">
        <v>28</v>
      </c>
      <c r="G192" t="s">
        <v>51</v>
      </c>
      <c r="H192">
        <v>64</v>
      </c>
      <c r="I192" s="1">
        <v>42972</v>
      </c>
      <c r="J192" s="2">
        <v>169509</v>
      </c>
      <c r="K192" s="3">
        <v>0.18</v>
      </c>
      <c r="L192" s="3">
        <f>(TBL_Employees[[#This Row],[Annual Salary]]*TBL_Employees[[#This Row],[Bonus %]])/100</f>
        <v>305.11619999999999</v>
      </c>
      <c r="M192" t="s">
        <v>52</v>
      </c>
      <c r="N192" t="s">
        <v>81</v>
      </c>
      <c r="O192" s="1" t="s">
        <v>21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s="3">
        <f>(TBL_Employees[[#This Row],[Annual Salary]]*TBL_Employees[[#This Row],[Bonus %]])/100</f>
        <v>0</v>
      </c>
      <c r="M193" t="s">
        <v>33</v>
      </c>
      <c r="N193" t="s">
        <v>60</v>
      </c>
      <c r="O193" s="1" t="s">
        <v>21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s="3">
        <f>(TBL_Employees[[#This Row],[Annual Salary]]*TBL_Employees[[#This Row],[Bonus %]])/100</f>
        <v>95.061000000000007</v>
      </c>
      <c r="M194" t="s">
        <v>33</v>
      </c>
      <c r="N194" t="s">
        <v>74</v>
      </c>
      <c r="O194" s="1" t="s">
        <v>21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s="3">
        <f>(TBL_Employees[[#This Row],[Annual Salary]]*TBL_Employees[[#This Row],[Bonus %]])/100</f>
        <v>482.49599999999998</v>
      </c>
      <c r="M195" t="s">
        <v>19</v>
      </c>
      <c r="N195" t="s">
        <v>39</v>
      </c>
      <c r="O195" s="1" t="s">
        <v>21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s="3">
        <f>(TBL_Employees[[#This Row],[Annual Salary]]*TBL_Employees[[#This Row],[Bonus %]])/100</f>
        <v>0</v>
      </c>
      <c r="M196" t="s">
        <v>19</v>
      </c>
      <c r="N196" t="s">
        <v>29</v>
      </c>
      <c r="O196" s="1" t="s">
        <v>21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s="3">
        <f>(TBL_Employees[[#This Row],[Annual Salary]]*TBL_Employees[[#This Row],[Bonus %]])/100</f>
        <v>76.525800000000004</v>
      </c>
      <c r="M197" t="s">
        <v>33</v>
      </c>
      <c r="N197" t="s">
        <v>74</v>
      </c>
      <c r="O197" s="1" t="s">
        <v>21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s="3">
        <f>(TBL_Employees[[#This Row],[Annual Salary]]*TBL_Employees[[#This Row],[Bonus %]])/100</f>
        <v>0</v>
      </c>
      <c r="M198" t="s">
        <v>52</v>
      </c>
      <c r="N198" t="s">
        <v>53</v>
      </c>
      <c r="O198" s="1" t="s">
        <v>21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s="3">
        <f>(TBL_Employees[[#This Row],[Annual Salary]]*TBL_Employees[[#This Row],[Bonus %]])/100</f>
        <v>655.59</v>
      </c>
      <c r="M199" t="s">
        <v>33</v>
      </c>
      <c r="N199" t="s">
        <v>74</v>
      </c>
      <c r="O199" s="1" t="s">
        <v>21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s="3">
        <f>(TBL_Employees[[#This Row],[Annual Salary]]*TBL_Employees[[#This Row],[Bonus %]])/100</f>
        <v>0</v>
      </c>
      <c r="M200" t="s">
        <v>19</v>
      </c>
      <c r="N200" t="s">
        <v>29</v>
      </c>
      <c r="O200" s="1" t="s">
        <v>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s="3">
        <f>(TBL_Employees[[#This Row],[Annual Salary]]*TBL_Employees[[#This Row],[Bonus %]])/100</f>
        <v>707.89440000000002</v>
      </c>
      <c r="M201" t="s">
        <v>19</v>
      </c>
      <c r="N201" t="s">
        <v>29</v>
      </c>
      <c r="O201" s="1">
        <v>43003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s="3">
        <f>(TBL_Employees[[#This Row],[Annual Salary]]*TBL_Employees[[#This Row],[Bonus %]])/100</f>
        <v>0</v>
      </c>
      <c r="M202" t="s">
        <v>19</v>
      </c>
      <c r="N202" t="s">
        <v>63</v>
      </c>
      <c r="O202" s="1" t="s">
        <v>21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s="3">
        <f>(TBL_Employees[[#This Row],[Annual Salary]]*TBL_Employees[[#This Row],[Bonus %]])/100</f>
        <v>0</v>
      </c>
      <c r="M203" t="s">
        <v>19</v>
      </c>
      <c r="N203" t="s">
        <v>63</v>
      </c>
      <c r="O203" s="1" t="s">
        <v>21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s="3">
        <f>(TBL_Employees[[#This Row],[Annual Salary]]*TBL_Employees[[#This Row],[Bonus %]])/100</f>
        <v>957.37980000000016</v>
      </c>
      <c r="M204" t="s">
        <v>19</v>
      </c>
      <c r="N204" t="s">
        <v>63</v>
      </c>
      <c r="O204" s="1" t="s">
        <v>21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s="3">
        <f>(TBL_Employees[[#This Row],[Annual Salary]]*TBL_Employees[[#This Row],[Bonus %]])/100</f>
        <v>0</v>
      </c>
      <c r="M205" t="s">
        <v>19</v>
      </c>
      <c r="N205" t="s">
        <v>39</v>
      </c>
      <c r="O205" s="1" t="s">
        <v>21</v>
      </c>
    </row>
    <row r="206" spans="1:15" x14ac:dyDescent="0.35">
      <c r="A206" t="s">
        <v>900</v>
      </c>
      <c r="B206" t="s">
        <v>901</v>
      </c>
      <c r="C206" t="s">
        <v>40</v>
      </c>
      <c r="D206" t="s">
        <v>15</v>
      </c>
      <c r="E206" t="s">
        <v>44</v>
      </c>
      <c r="F206" t="s">
        <v>28</v>
      </c>
      <c r="G206" t="s">
        <v>18</v>
      </c>
      <c r="H206">
        <v>25</v>
      </c>
      <c r="I206" s="1">
        <v>43844</v>
      </c>
      <c r="J206" s="2">
        <v>168014</v>
      </c>
      <c r="K206" s="3">
        <v>0.27</v>
      </c>
      <c r="L206" s="3">
        <f>(TBL_Employees[[#This Row],[Annual Salary]]*TBL_Employees[[#This Row],[Bonus %]])/100</f>
        <v>453.63780000000008</v>
      </c>
      <c r="M206" t="s">
        <v>19</v>
      </c>
      <c r="N206" t="s">
        <v>20</v>
      </c>
      <c r="O206" s="1">
        <v>44404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s="3">
        <f>(TBL_Employees[[#This Row],[Annual Salary]]*TBL_Employees[[#This Row],[Bonus %]])/100</f>
        <v>0</v>
      </c>
      <c r="M207" t="s">
        <v>19</v>
      </c>
      <c r="N207" t="s">
        <v>39</v>
      </c>
      <c r="O207" s="1" t="s">
        <v>21</v>
      </c>
    </row>
    <row r="208" spans="1:15" x14ac:dyDescent="0.35">
      <c r="A208" t="s">
        <v>1167</v>
      </c>
      <c r="B208" t="s">
        <v>1168</v>
      </c>
      <c r="C208" t="s">
        <v>40</v>
      </c>
      <c r="D208" t="s">
        <v>65</v>
      </c>
      <c r="E208" t="s">
        <v>44</v>
      </c>
      <c r="F208" t="s">
        <v>28</v>
      </c>
      <c r="G208" t="s">
        <v>18</v>
      </c>
      <c r="H208">
        <v>41</v>
      </c>
      <c r="I208" s="1">
        <v>41429</v>
      </c>
      <c r="J208" s="2">
        <v>167526</v>
      </c>
      <c r="K208" s="3">
        <v>0.26</v>
      </c>
      <c r="L208" s="3">
        <f>(TBL_Employees[[#This Row],[Annual Salary]]*TBL_Employees[[#This Row],[Bonus %]])/100</f>
        <v>435.56760000000003</v>
      </c>
      <c r="M208" t="s">
        <v>19</v>
      </c>
      <c r="N208" t="s">
        <v>45</v>
      </c>
      <c r="O208" s="1" t="s">
        <v>21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s="3">
        <f>(TBL_Employees[[#This Row],[Annual Salary]]*TBL_Employees[[#This Row],[Bonus %]])/100</f>
        <v>84.462000000000003</v>
      </c>
      <c r="M209" t="s">
        <v>33</v>
      </c>
      <c r="N209" t="s">
        <v>34</v>
      </c>
      <c r="O209" s="1" t="s">
        <v>21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s="3">
        <f>(TBL_Employees[[#This Row],[Annual Salary]]*TBL_Employees[[#This Row],[Bonus %]])/100</f>
        <v>0</v>
      </c>
      <c r="M210" t="s">
        <v>19</v>
      </c>
      <c r="N210" t="s">
        <v>20</v>
      </c>
      <c r="O210" s="1" t="s">
        <v>21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s="3">
        <f>(TBL_Employees[[#This Row],[Annual Salary]]*TBL_Employees[[#This Row],[Bonus %]])/100</f>
        <v>768.85199999999998</v>
      </c>
      <c r="M211" t="s">
        <v>19</v>
      </c>
      <c r="N211" t="s">
        <v>20</v>
      </c>
      <c r="O211" s="1" t="s">
        <v>21</v>
      </c>
    </row>
    <row r="212" spans="1:15" x14ac:dyDescent="0.35">
      <c r="A212" t="s">
        <v>391</v>
      </c>
      <c r="B212" t="s">
        <v>523</v>
      </c>
      <c r="C212" t="s">
        <v>40</v>
      </c>
      <c r="D212" t="s">
        <v>15</v>
      </c>
      <c r="E212" t="s">
        <v>44</v>
      </c>
      <c r="F212" t="s">
        <v>17</v>
      </c>
      <c r="G212" t="s">
        <v>51</v>
      </c>
      <c r="H212">
        <v>37</v>
      </c>
      <c r="I212" s="1">
        <v>43493</v>
      </c>
      <c r="J212" s="2">
        <v>165927</v>
      </c>
      <c r="K212" s="3">
        <v>0.2</v>
      </c>
      <c r="L212" s="3">
        <f>(TBL_Employees[[#This Row],[Annual Salary]]*TBL_Employees[[#This Row],[Bonus %]])/100</f>
        <v>331.85400000000004</v>
      </c>
      <c r="M212" t="s">
        <v>19</v>
      </c>
      <c r="N212" t="s">
        <v>39</v>
      </c>
      <c r="O212" s="1" t="s">
        <v>21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s="3">
        <f>(TBL_Employees[[#This Row],[Annual Salary]]*TBL_Employees[[#This Row],[Bonus %]])/100</f>
        <v>227.11950000000002</v>
      </c>
      <c r="M213" t="s">
        <v>19</v>
      </c>
      <c r="N213" t="s">
        <v>63</v>
      </c>
      <c r="O213" s="1" t="s">
        <v>21</v>
      </c>
    </row>
    <row r="214" spans="1:15" x14ac:dyDescent="0.35">
      <c r="A214" t="s">
        <v>1683</v>
      </c>
      <c r="B214" t="s">
        <v>1684</v>
      </c>
      <c r="C214" t="s">
        <v>40</v>
      </c>
      <c r="D214" t="s">
        <v>43</v>
      </c>
      <c r="E214" t="s">
        <v>44</v>
      </c>
      <c r="F214" t="s">
        <v>17</v>
      </c>
      <c r="G214" t="s">
        <v>24</v>
      </c>
      <c r="H214">
        <v>53</v>
      </c>
      <c r="I214" s="1">
        <v>35601</v>
      </c>
      <c r="J214" s="2">
        <v>164399</v>
      </c>
      <c r="K214" s="3">
        <v>0.25</v>
      </c>
      <c r="L214" s="3">
        <f>(TBL_Employees[[#This Row],[Annual Salary]]*TBL_Employees[[#This Row],[Bonus %]])/100</f>
        <v>410.9975</v>
      </c>
      <c r="M214" t="s">
        <v>19</v>
      </c>
      <c r="N214" t="s">
        <v>63</v>
      </c>
      <c r="O214" s="1" t="s">
        <v>21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s="3">
        <f>(TBL_Employees[[#This Row],[Annual Salary]]*TBL_Employees[[#This Row],[Bonus %]])/100</f>
        <v>61.401000000000003</v>
      </c>
      <c r="M215" t="s">
        <v>33</v>
      </c>
      <c r="N215" t="s">
        <v>74</v>
      </c>
      <c r="O215" s="1" t="s">
        <v>21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s="3">
        <f>(TBL_Employees[[#This Row],[Annual Salary]]*TBL_Employees[[#This Row],[Bonus %]])/100</f>
        <v>0</v>
      </c>
      <c r="M216" t="s">
        <v>19</v>
      </c>
      <c r="N216" t="s">
        <v>25</v>
      </c>
      <c r="O216" s="1" t="s">
        <v>21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s="3">
        <f>(TBL_Employees[[#This Row],[Annual Salary]]*TBL_Employees[[#This Row],[Bonus %]])/100</f>
        <v>0</v>
      </c>
      <c r="M217" t="s">
        <v>52</v>
      </c>
      <c r="N217" t="s">
        <v>81</v>
      </c>
      <c r="O217" s="1" t="s">
        <v>21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s="3">
        <f>(TBL_Employees[[#This Row],[Annual Salary]]*TBL_Employees[[#This Row],[Bonus %]])/100</f>
        <v>0</v>
      </c>
      <c r="M218" t="s">
        <v>19</v>
      </c>
      <c r="N218" t="s">
        <v>20</v>
      </c>
      <c r="O218" s="1" t="s">
        <v>21</v>
      </c>
    </row>
    <row r="219" spans="1:15" x14ac:dyDescent="0.35">
      <c r="A219" t="s">
        <v>57</v>
      </c>
      <c r="B219" t="s">
        <v>414</v>
      </c>
      <c r="C219" t="s">
        <v>40</v>
      </c>
      <c r="D219" t="s">
        <v>15</v>
      </c>
      <c r="E219" t="s">
        <v>44</v>
      </c>
      <c r="F219" t="s">
        <v>17</v>
      </c>
      <c r="G219" t="s">
        <v>18</v>
      </c>
      <c r="H219">
        <v>50</v>
      </c>
      <c r="I219" s="1">
        <v>39016</v>
      </c>
      <c r="J219" s="2">
        <v>163099</v>
      </c>
      <c r="K219" s="3">
        <v>0.2</v>
      </c>
      <c r="L219" s="3">
        <f>(TBL_Employees[[#This Row],[Annual Salary]]*TBL_Employees[[#This Row],[Bonus %]])/100</f>
        <v>326.19800000000004</v>
      </c>
      <c r="M219" t="s">
        <v>19</v>
      </c>
      <c r="N219" t="s">
        <v>20</v>
      </c>
      <c r="O219" s="1" t="s">
        <v>21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s="3">
        <f>(TBL_Employees[[#This Row],[Annual Salary]]*TBL_Employees[[#This Row],[Bonus %]])/100</f>
        <v>0</v>
      </c>
      <c r="M220" t="s">
        <v>52</v>
      </c>
      <c r="N220" t="s">
        <v>66</v>
      </c>
      <c r="O220" s="1" t="s">
        <v>21</v>
      </c>
    </row>
    <row r="221" spans="1:15" x14ac:dyDescent="0.35">
      <c r="A221" t="s">
        <v>944</v>
      </c>
      <c r="B221" t="s">
        <v>945</v>
      </c>
      <c r="C221" t="s">
        <v>40</v>
      </c>
      <c r="D221" t="s">
        <v>23</v>
      </c>
      <c r="E221" t="s">
        <v>44</v>
      </c>
      <c r="F221" t="s">
        <v>28</v>
      </c>
      <c r="G221" t="s">
        <v>24</v>
      </c>
      <c r="H221">
        <v>39</v>
      </c>
      <c r="I221" s="1">
        <v>39049</v>
      </c>
      <c r="J221" s="2">
        <v>161690</v>
      </c>
      <c r="K221" s="3">
        <v>0.28999999999999998</v>
      </c>
      <c r="L221" s="3">
        <f>(TBL_Employees[[#This Row],[Annual Salary]]*TBL_Employees[[#This Row],[Bonus %]])/100</f>
        <v>468.90100000000001</v>
      </c>
      <c r="M221" t="s">
        <v>33</v>
      </c>
      <c r="N221" t="s">
        <v>60</v>
      </c>
      <c r="O221" s="1" t="s">
        <v>21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s="3">
        <f>(TBL_Employees[[#This Row],[Annual Salary]]*TBL_Employees[[#This Row],[Bonus %]])/100</f>
        <v>919.55160000000001</v>
      </c>
      <c r="M222" t="s">
        <v>19</v>
      </c>
      <c r="N222" t="s">
        <v>29</v>
      </c>
      <c r="O222" s="1" t="s">
        <v>21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s="3">
        <f>(TBL_Employees[[#This Row],[Annual Salary]]*TBL_Employees[[#This Row],[Bonus %]])/100</f>
        <v>0</v>
      </c>
      <c r="M223" t="s">
        <v>33</v>
      </c>
      <c r="N223" t="s">
        <v>60</v>
      </c>
      <c r="O223" s="1" t="s">
        <v>21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s="3">
        <f>(TBL_Employees[[#This Row],[Annual Salary]]*TBL_Employees[[#This Row],[Bonus %]])/100</f>
        <v>0</v>
      </c>
      <c r="M224" t="s">
        <v>19</v>
      </c>
      <c r="N224" t="s">
        <v>29</v>
      </c>
      <c r="O224" s="1" t="s">
        <v>21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s="3">
        <f>(TBL_Employees[[#This Row],[Annual Salary]]*TBL_Employees[[#This Row],[Bonus %]])/100</f>
        <v>0</v>
      </c>
      <c r="M225" t="s">
        <v>19</v>
      </c>
      <c r="N225" t="s">
        <v>39</v>
      </c>
      <c r="O225" s="1" t="s">
        <v>21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s="3">
        <f>(TBL_Employees[[#This Row],[Annual Salary]]*TBL_Employees[[#This Row],[Bonus %]])/100</f>
        <v>0</v>
      </c>
      <c r="M226" t="s">
        <v>19</v>
      </c>
      <c r="N226" t="s">
        <v>20</v>
      </c>
      <c r="O226" s="1" t="s">
        <v>21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s="3">
        <f>(TBL_Employees[[#This Row],[Annual Salary]]*TBL_Employees[[#This Row],[Bonus %]])/100</f>
        <v>0</v>
      </c>
      <c r="M227" t="s">
        <v>33</v>
      </c>
      <c r="N227" t="s">
        <v>34</v>
      </c>
      <c r="O227" s="1" t="s">
        <v>21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s="3">
        <f>(TBL_Employees[[#This Row],[Annual Salary]]*TBL_Employees[[#This Row],[Bonus %]])/100</f>
        <v>343.30529999999999</v>
      </c>
      <c r="M228" t="s">
        <v>19</v>
      </c>
      <c r="N228" t="s">
        <v>39</v>
      </c>
      <c r="O228" s="1" t="s">
        <v>21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s="3">
        <f>(TBL_Employees[[#This Row],[Annual Salary]]*TBL_Employees[[#This Row],[Bonus %]])/100</f>
        <v>143.61449999999999</v>
      </c>
      <c r="M229" t="s">
        <v>19</v>
      </c>
      <c r="N229" t="s">
        <v>25</v>
      </c>
      <c r="O229" s="1">
        <v>40193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s="3">
        <f>(TBL_Employees[[#This Row],[Annual Salary]]*TBL_Employees[[#This Row],[Bonus %]])/100</f>
        <v>0</v>
      </c>
      <c r="M230" t="s">
        <v>19</v>
      </c>
      <c r="N230" t="s">
        <v>25</v>
      </c>
      <c r="O230" s="1" t="s">
        <v>21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s="3">
        <f>(TBL_Employees[[#This Row],[Annual Salary]]*TBL_Employees[[#This Row],[Bonus %]])/100</f>
        <v>110.4777</v>
      </c>
      <c r="M231" t="s">
        <v>33</v>
      </c>
      <c r="N231" t="s">
        <v>80</v>
      </c>
      <c r="O231" s="1" t="s">
        <v>21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s="3">
        <f>(TBL_Employees[[#This Row],[Annual Salary]]*TBL_Employees[[#This Row],[Bonus %]])/100</f>
        <v>0</v>
      </c>
      <c r="M232" t="s">
        <v>19</v>
      </c>
      <c r="N232" t="s">
        <v>39</v>
      </c>
      <c r="O232" s="1" t="s">
        <v>21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s="3">
        <f>(TBL_Employees[[#This Row],[Annual Salary]]*TBL_Employees[[#This Row],[Bonus %]])/100</f>
        <v>0</v>
      </c>
      <c r="M233" t="s">
        <v>33</v>
      </c>
      <c r="N233" t="s">
        <v>80</v>
      </c>
      <c r="O233" s="1" t="s">
        <v>21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s="3">
        <f>(TBL_Employees[[#This Row],[Annual Salary]]*TBL_Employees[[#This Row],[Bonus %]])/100</f>
        <v>1033.7040000000002</v>
      </c>
      <c r="M234" t="s">
        <v>52</v>
      </c>
      <c r="N234" t="s">
        <v>66</v>
      </c>
      <c r="O234" s="1" t="s">
        <v>21</v>
      </c>
    </row>
    <row r="235" spans="1:15" x14ac:dyDescent="0.35">
      <c r="A235" t="s">
        <v>580</v>
      </c>
      <c r="B235" t="s">
        <v>581</v>
      </c>
      <c r="C235" t="s">
        <v>61</v>
      </c>
      <c r="D235" t="s">
        <v>15</v>
      </c>
      <c r="E235" t="s">
        <v>44</v>
      </c>
      <c r="F235" t="s">
        <v>28</v>
      </c>
      <c r="G235" t="s">
        <v>47</v>
      </c>
      <c r="H235">
        <v>64</v>
      </c>
      <c r="I235" s="1">
        <v>41454</v>
      </c>
      <c r="J235" s="2">
        <v>159571</v>
      </c>
      <c r="K235" s="3">
        <v>0.1</v>
      </c>
      <c r="L235" s="3">
        <f>(TBL_Employees[[#This Row],[Annual Salary]]*TBL_Employees[[#This Row],[Bonus %]])/100</f>
        <v>159.571</v>
      </c>
      <c r="M235" t="s">
        <v>19</v>
      </c>
      <c r="N235" t="s">
        <v>29</v>
      </c>
      <c r="O235" s="1" t="s">
        <v>21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s="3">
        <f>(TBL_Employees[[#This Row],[Annual Salary]]*TBL_Employees[[#This Row],[Bonus %]])/100</f>
        <v>614.55330000000004</v>
      </c>
      <c r="M236" t="s">
        <v>19</v>
      </c>
      <c r="N236" t="s">
        <v>45</v>
      </c>
      <c r="O236" s="1" t="s">
        <v>21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s="3">
        <f>(TBL_Employees[[#This Row],[Annual Salary]]*TBL_Employees[[#This Row],[Bonus %]])/100</f>
        <v>0</v>
      </c>
      <c r="M237" t="s">
        <v>19</v>
      </c>
      <c r="N237" t="s">
        <v>45</v>
      </c>
      <c r="O237" s="1" t="s">
        <v>21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s="3">
        <f>(TBL_Employees[[#This Row],[Annual Salary]]*TBL_Employees[[#This Row],[Bonus %]])/100</f>
        <v>0</v>
      </c>
      <c r="M238" t="s">
        <v>19</v>
      </c>
      <c r="N238" t="s">
        <v>20</v>
      </c>
      <c r="O238" s="1">
        <v>41430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s="3">
        <f>(TBL_Employees[[#This Row],[Annual Salary]]*TBL_Employees[[#This Row],[Bonus %]])/100</f>
        <v>0</v>
      </c>
      <c r="M239" t="s">
        <v>19</v>
      </c>
      <c r="N239" t="s">
        <v>63</v>
      </c>
      <c r="O239" s="1" t="s">
        <v>21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s="3">
        <f>(TBL_Employees[[#This Row],[Annual Salary]]*TBL_Employees[[#This Row],[Bonus %]])/100</f>
        <v>201.92340000000002</v>
      </c>
      <c r="M240" t="s">
        <v>19</v>
      </c>
      <c r="N240" t="s">
        <v>29</v>
      </c>
      <c r="O240" s="1">
        <v>44029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s="3">
        <f>(TBL_Employees[[#This Row],[Annual Salary]]*TBL_Employees[[#This Row],[Bonus %]])/100</f>
        <v>0</v>
      </c>
      <c r="M241" t="s">
        <v>33</v>
      </c>
      <c r="N241" t="s">
        <v>60</v>
      </c>
      <c r="O241" s="1" t="s">
        <v>21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s="3">
        <f>(TBL_Employees[[#This Row],[Annual Salary]]*TBL_Employees[[#This Row],[Bonus %]])/100</f>
        <v>186.19349999999997</v>
      </c>
      <c r="M242" t="s">
        <v>52</v>
      </c>
      <c r="N242" t="s">
        <v>53</v>
      </c>
      <c r="O242" s="1" t="s">
        <v>21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s="3">
        <f>(TBL_Employees[[#This Row],[Annual Salary]]*TBL_Employees[[#This Row],[Bonus %]])/100</f>
        <v>0</v>
      </c>
      <c r="M243" t="s">
        <v>19</v>
      </c>
      <c r="N243" t="s">
        <v>63</v>
      </c>
      <c r="O243" s="1" t="s">
        <v>21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s="3">
        <f>(TBL_Employees[[#This Row],[Annual Salary]]*TBL_Employees[[#This Row],[Bonus %]])/100</f>
        <v>416.43800000000005</v>
      </c>
      <c r="M244" t="s">
        <v>52</v>
      </c>
      <c r="N244" t="s">
        <v>53</v>
      </c>
      <c r="O244" s="1">
        <v>44099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s="3">
        <f>(TBL_Employees[[#This Row],[Annual Salary]]*TBL_Employees[[#This Row],[Bonus %]])/100</f>
        <v>546.60599999999999</v>
      </c>
      <c r="M245" t="s">
        <v>19</v>
      </c>
      <c r="N245" t="s">
        <v>25</v>
      </c>
      <c r="O245" s="1" t="s">
        <v>21</v>
      </c>
    </row>
    <row r="246" spans="1:15" x14ac:dyDescent="0.35">
      <c r="A246" t="s">
        <v>1024</v>
      </c>
      <c r="B246" t="s">
        <v>1025</v>
      </c>
      <c r="C246" t="s">
        <v>61</v>
      </c>
      <c r="D246" t="s">
        <v>65</v>
      </c>
      <c r="E246" t="s">
        <v>44</v>
      </c>
      <c r="F246" t="s">
        <v>28</v>
      </c>
      <c r="G246" t="s">
        <v>51</v>
      </c>
      <c r="H246">
        <v>40</v>
      </c>
      <c r="I246" s="1">
        <v>43488</v>
      </c>
      <c r="J246" s="2">
        <v>159031</v>
      </c>
      <c r="K246" s="3">
        <v>0.1</v>
      </c>
      <c r="L246" s="3">
        <f>(TBL_Employees[[#This Row],[Annual Salary]]*TBL_Employees[[#This Row],[Bonus %]])/100</f>
        <v>159.03100000000001</v>
      </c>
      <c r="M246" t="s">
        <v>19</v>
      </c>
      <c r="N246" t="s">
        <v>45</v>
      </c>
      <c r="O246" s="1" t="s">
        <v>21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s="3">
        <f>(TBL_Employees[[#This Row],[Annual Salary]]*TBL_Employees[[#This Row],[Bonus %]])/100</f>
        <v>173.22139999999999</v>
      </c>
      <c r="M247" t="s">
        <v>52</v>
      </c>
      <c r="N247" t="s">
        <v>66</v>
      </c>
      <c r="O247" s="1" t="s">
        <v>21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s="3">
        <f>(TBL_Employees[[#This Row],[Annual Salary]]*TBL_Employees[[#This Row],[Bonus %]])/100</f>
        <v>76.113599999999991</v>
      </c>
      <c r="M248" t="s">
        <v>19</v>
      </c>
      <c r="N248" t="s">
        <v>29</v>
      </c>
      <c r="O248" s="1" t="s">
        <v>21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s="3">
        <f>(TBL_Employees[[#This Row],[Annual Salary]]*TBL_Employees[[#This Row],[Bonus %]])/100</f>
        <v>154.94880000000001</v>
      </c>
      <c r="M249" t="s">
        <v>33</v>
      </c>
      <c r="N249" t="s">
        <v>74</v>
      </c>
      <c r="O249" s="1" t="s">
        <v>21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s="3">
        <f>(TBL_Employees[[#This Row],[Annual Salary]]*TBL_Employees[[#This Row],[Bonus %]])/100</f>
        <v>264.28960000000001</v>
      </c>
      <c r="M250" t="s">
        <v>19</v>
      </c>
      <c r="N250" t="s">
        <v>63</v>
      </c>
      <c r="O250" s="1" t="s">
        <v>21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s="3">
        <f>(TBL_Employees[[#This Row],[Annual Salary]]*TBL_Employees[[#This Row],[Bonus %]])/100</f>
        <v>867.78649999999993</v>
      </c>
      <c r="M251" t="s">
        <v>52</v>
      </c>
      <c r="N251" t="s">
        <v>66</v>
      </c>
      <c r="O251" s="1" t="s">
        <v>21</v>
      </c>
    </row>
    <row r="252" spans="1:15" x14ac:dyDescent="0.35">
      <c r="A252" t="s">
        <v>37</v>
      </c>
      <c r="B252" t="s">
        <v>1136</v>
      </c>
      <c r="C252" t="s">
        <v>40</v>
      </c>
      <c r="D252" t="s">
        <v>31</v>
      </c>
      <c r="E252" t="s">
        <v>44</v>
      </c>
      <c r="F252" t="s">
        <v>28</v>
      </c>
      <c r="G252" t="s">
        <v>24</v>
      </c>
      <c r="H252">
        <v>64</v>
      </c>
      <c r="I252" s="1">
        <v>34940</v>
      </c>
      <c r="J252" s="2">
        <v>158787</v>
      </c>
      <c r="K252" s="3">
        <v>0.18</v>
      </c>
      <c r="L252" s="3">
        <f>(TBL_Employees[[#This Row],[Annual Salary]]*TBL_Employees[[#This Row],[Bonus %]])/100</f>
        <v>285.81659999999999</v>
      </c>
      <c r="M252" t="s">
        <v>33</v>
      </c>
      <c r="N252" t="s">
        <v>34</v>
      </c>
      <c r="O252" s="1" t="s">
        <v>21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s="3">
        <f>(TBL_Employees[[#This Row],[Annual Salary]]*TBL_Employees[[#This Row],[Bonus %]])/100</f>
        <v>138.52100000000002</v>
      </c>
      <c r="M253" t="s">
        <v>19</v>
      </c>
      <c r="N253" t="s">
        <v>45</v>
      </c>
      <c r="O253" s="1" t="s">
        <v>21</v>
      </c>
    </row>
    <row r="254" spans="1:15" x14ac:dyDescent="0.35">
      <c r="A254" t="s">
        <v>1718</v>
      </c>
      <c r="B254" t="s">
        <v>1719</v>
      </c>
      <c r="C254" t="s">
        <v>61</v>
      </c>
      <c r="D254" t="s">
        <v>43</v>
      </c>
      <c r="E254" t="s">
        <v>44</v>
      </c>
      <c r="F254" t="s">
        <v>17</v>
      </c>
      <c r="G254" t="s">
        <v>18</v>
      </c>
      <c r="H254">
        <v>55</v>
      </c>
      <c r="I254" s="1">
        <v>36977</v>
      </c>
      <c r="J254" s="2">
        <v>157812</v>
      </c>
      <c r="K254" s="3">
        <v>0.11</v>
      </c>
      <c r="L254" s="3">
        <f>(TBL_Employees[[#This Row],[Annual Salary]]*TBL_Employees[[#This Row],[Bonus %]])/100</f>
        <v>173.5932</v>
      </c>
      <c r="M254" t="s">
        <v>19</v>
      </c>
      <c r="N254" t="s">
        <v>45</v>
      </c>
      <c r="O254" s="1" t="s">
        <v>21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s="3">
        <f>(TBL_Employees[[#This Row],[Annual Salary]]*TBL_Employees[[#This Row],[Bonus %]])/100</f>
        <v>0</v>
      </c>
      <c r="M255" t="s">
        <v>19</v>
      </c>
      <c r="N255" t="s">
        <v>45</v>
      </c>
      <c r="O255" s="1" t="s">
        <v>21</v>
      </c>
    </row>
    <row r="256" spans="1:15" x14ac:dyDescent="0.35">
      <c r="A256" t="s">
        <v>1589</v>
      </c>
      <c r="B256" t="s">
        <v>1590</v>
      </c>
      <c r="C256" t="s">
        <v>40</v>
      </c>
      <c r="D256" t="s">
        <v>31</v>
      </c>
      <c r="E256" t="s">
        <v>44</v>
      </c>
      <c r="F256" t="s">
        <v>28</v>
      </c>
      <c r="G256" t="s">
        <v>18</v>
      </c>
      <c r="H256">
        <v>41</v>
      </c>
      <c r="I256" s="1">
        <v>39156</v>
      </c>
      <c r="J256" s="2">
        <v>155926</v>
      </c>
      <c r="K256" s="3">
        <v>0.24</v>
      </c>
      <c r="L256" s="3">
        <f>(TBL_Employees[[#This Row],[Annual Salary]]*TBL_Employees[[#This Row],[Bonus %]])/100</f>
        <v>374.22239999999999</v>
      </c>
      <c r="M256" t="s">
        <v>19</v>
      </c>
      <c r="N256" t="s">
        <v>29</v>
      </c>
      <c r="O256" s="1">
        <v>39598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s="3">
        <f>(TBL_Employees[[#This Row],[Annual Salary]]*TBL_Employees[[#This Row],[Bonus %]])/100</f>
        <v>0</v>
      </c>
      <c r="M257" t="s">
        <v>52</v>
      </c>
      <c r="N257" t="s">
        <v>81</v>
      </c>
      <c r="O257" s="1" t="s">
        <v>21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s="3">
        <f>(TBL_Employees[[#This Row],[Annual Salary]]*TBL_Employees[[#This Row],[Bonus %]])/100</f>
        <v>0</v>
      </c>
      <c r="M258" t="s">
        <v>19</v>
      </c>
      <c r="N258" t="s">
        <v>25</v>
      </c>
      <c r="O258" s="1" t="s">
        <v>21</v>
      </c>
    </row>
    <row r="259" spans="1:15" x14ac:dyDescent="0.35">
      <c r="A259" t="s">
        <v>123</v>
      </c>
      <c r="B259" t="s">
        <v>1300</v>
      </c>
      <c r="C259" t="s">
        <v>61</v>
      </c>
      <c r="D259" t="s">
        <v>43</v>
      </c>
      <c r="E259" t="s">
        <v>44</v>
      </c>
      <c r="F259" t="s">
        <v>17</v>
      </c>
      <c r="G259" t="s">
        <v>24</v>
      </c>
      <c r="H259">
        <v>35</v>
      </c>
      <c r="I259" s="1">
        <v>41690</v>
      </c>
      <c r="J259" s="2">
        <v>155905</v>
      </c>
      <c r="K259" s="3">
        <v>0.14000000000000001</v>
      </c>
      <c r="L259" s="3">
        <f>(TBL_Employees[[#This Row],[Annual Salary]]*TBL_Employees[[#This Row],[Bonus %]])/100</f>
        <v>218.267</v>
      </c>
      <c r="M259" t="s">
        <v>19</v>
      </c>
      <c r="N259" t="s">
        <v>39</v>
      </c>
      <c r="O259" s="1" t="s">
        <v>21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s="3">
        <f>(TBL_Employees[[#This Row],[Annual Salary]]*TBL_Employees[[#This Row],[Bonus %]])/100</f>
        <v>0</v>
      </c>
      <c r="M260" t="s">
        <v>33</v>
      </c>
      <c r="N260" t="s">
        <v>60</v>
      </c>
      <c r="O260" s="1" t="s">
        <v>21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s="3">
        <f>(TBL_Employees[[#This Row],[Annual Salary]]*TBL_Employees[[#This Row],[Bonus %]])/100</f>
        <v>0</v>
      </c>
      <c r="M261" t="s">
        <v>19</v>
      </c>
      <c r="N261" t="s">
        <v>29</v>
      </c>
      <c r="O261" s="1" t="s">
        <v>21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s="3">
        <f>(TBL_Employees[[#This Row],[Annual Salary]]*TBL_Employees[[#This Row],[Bonus %]])/100</f>
        <v>842.71770000000004</v>
      </c>
      <c r="M262" t="s">
        <v>52</v>
      </c>
      <c r="N262" t="s">
        <v>53</v>
      </c>
      <c r="O262" s="1" t="s">
        <v>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s="3">
        <f>(TBL_Employees[[#This Row],[Annual Salary]]*TBL_Employees[[#This Row],[Bonus %]])/100</f>
        <v>199.24520000000001</v>
      </c>
      <c r="M263" t="s">
        <v>19</v>
      </c>
      <c r="N263" t="s">
        <v>20</v>
      </c>
      <c r="O263" s="1" t="s">
        <v>21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s="3">
        <f>(TBL_Employees[[#This Row],[Annual Salary]]*TBL_Employees[[#This Row],[Bonus %]])/100</f>
        <v>0</v>
      </c>
      <c r="M264" t="s">
        <v>19</v>
      </c>
      <c r="N264" t="s">
        <v>25</v>
      </c>
      <c r="O264" s="1">
        <v>39616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s="3">
        <f>(TBL_Employees[[#This Row],[Annual Salary]]*TBL_Employees[[#This Row],[Bonus %]])/100</f>
        <v>839.56060000000002</v>
      </c>
      <c r="M265" t="s">
        <v>19</v>
      </c>
      <c r="N265" t="s">
        <v>25</v>
      </c>
      <c r="O265" s="1" t="s">
        <v>21</v>
      </c>
    </row>
    <row r="266" spans="1:15" x14ac:dyDescent="0.35">
      <c r="A266" t="s">
        <v>194</v>
      </c>
      <c r="B266" t="s">
        <v>1861</v>
      </c>
      <c r="C266" t="s">
        <v>61</v>
      </c>
      <c r="D266" t="s">
        <v>23</v>
      </c>
      <c r="E266" t="s">
        <v>44</v>
      </c>
      <c r="F266" t="s">
        <v>17</v>
      </c>
      <c r="G266" t="s">
        <v>47</v>
      </c>
      <c r="H266">
        <v>25</v>
      </c>
      <c r="I266" s="1">
        <v>44272</v>
      </c>
      <c r="J266" s="2">
        <v>155080</v>
      </c>
      <c r="K266" s="3">
        <v>0.1</v>
      </c>
      <c r="L266" s="3">
        <f>(TBL_Employees[[#This Row],[Annual Salary]]*TBL_Employees[[#This Row],[Bonus %]])/100</f>
        <v>155.08000000000001</v>
      </c>
      <c r="M266" t="s">
        <v>19</v>
      </c>
      <c r="N266" t="s">
        <v>25</v>
      </c>
      <c r="O266" s="1" t="s">
        <v>21</v>
      </c>
    </row>
    <row r="267" spans="1:15" x14ac:dyDescent="0.35">
      <c r="A267" t="s">
        <v>1837</v>
      </c>
      <c r="B267" t="s">
        <v>1838</v>
      </c>
      <c r="C267" t="s">
        <v>40</v>
      </c>
      <c r="D267" t="s">
        <v>50</v>
      </c>
      <c r="E267" t="s">
        <v>44</v>
      </c>
      <c r="F267" t="s">
        <v>17</v>
      </c>
      <c r="G267" t="s">
        <v>51</v>
      </c>
      <c r="H267">
        <v>27</v>
      </c>
      <c r="I267" s="1">
        <v>43397</v>
      </c>
      <c r="J267" s="2">
        <v>154973</v>
      </c>
      <c r="K267" s="3">
        <v>0.28999999999999998</v>
      </c>
      <c r="L267" s="3">
        <f>(TBL_Employees[[#This Row],[Annual Salary]]*TBL_Employees[[#This Row],[Bonus %]])/100</f>
        <v>449.42169999999999</v>
      </c>
      <c r="M267" t="s">
        <v>52</v>
      </c>
      <c r="N267" t="s">
        <v>53</v>
      </c>
      <c r="O267" s="1" t="s">
        <v>21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s="3">
        <f>(TBL_Employees[[#This Row],[Annual Salary]]*TBL_Employees[[#This Row],[Bonus %]])/100</f>
        <v>189.45500000000001</v>
      </c>
      <c r="M268" t="s">
        <v>19</v>
      </c>
      <c r="N268" t="s">
        <v>39</v>
      </c>
      <c r="O268" s="1" t="s">
        <v>21</v>
      </c>
    </row>
    <row r="269" spans="1:15" x14ac:dyDescent="0.35">
      <c r="A269" t="s">
        <v>1933</v>
      </c>
      <c r="B269" t="s">
        <v>1934</v>
      </c>
      <c r="C269" t="s">
        <v>61</v>
      </c>
      <c r="D269" t="s">
        <v>43</v>
      </c>
      <c r="E269" t="s">
        <v>44</v>
      </c>
      <c r="F269" t="s">
        <v>28</v>
      </c>
      <c r="G269" t="s">
        <v>24</v>
      </c>
      <c r="H269">
        <v>52</v>
      </c>
      <c r="I269" s="1">
        <v>43255</v>
      </c>
      <c r="J269" s="2">
        <v>154884</v>
      </c>
      <c r="K269" s="3">
        <v>0.1</v>
      </c>
      <c r="L269" s="3">
        <f>(TBL_Employees[[#This Row],[Annual Salary]]*TBL_Employees[[#This Row],[Bonus %]])/100</f>
        <v>154.88400000000001</v>
      </c>
      <c r="M269" t="s">
        <v>33</v>
      </c>
      <c r="N269" t="s">
        <v>74</v>
      </c>
      <c r="O269" s="1" t="s">
        <v>21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s="3">
        <f>(TBL_Employees[[#This Row],[Annual Salary]]*TBL_Employees[[#This Row],[Bonus %]])/100</f>
        <v>0</v>
      </c>
      <c r="M270" t="s">
        <v>19</v>
      </c>
      <c r="N270" t="s">
        <v>63</v>
      </c>
      <c r="O270" s="1" t="s">
        <v>21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s="3">
        <f>(TBL_Employees[[#This Row],[Annual Salary]]*TBL_Employees[[#This Row],[Bonus %]])/100</f>
        <v>55.697399999999995</v>
      </c>
      <c r="M271" t="s">
        <v>52</v>
      </c>
      <c r="N271" t="s">
        <v>66</v>
      </c>
      <c r="O271" s="1" t="s">
        <v>21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s="3">
        <f>(TBL_Employees[[#This Row],[Annual Salary]]*TBL_Employees[[#This Row],[Bonus %]])/100</f>
        <v>501.90589999999997</v>
      </c>
      <c r="M272" t="s">
        <v>19</v>
      </c>
      <c r="N272" t="s">
        <v>29</v>
      </c>
      <c r="O272" s="1" t="s">
        <v>21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s="3">
        <f>(TBL_Employees[[#This Row],[Annual Salary]]*TBL_Employees[[#This Row],[Bonus %]])/100</f>
        <v>0</v>
      </c>
      <c r="M273" t="s">
        <v>19</v>
      </c>
      <c r="N273" t="s">
        <v>29</v>
      </c>
      <c r="O273" s="1" t="s">
        <v>21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s="3">
        <f>(TBL_Employees[[#This Row],[Annual Salary]]*TBL_Employees[[#This Row],[Bonus %]])/100</f>
        <v>544.35599999999999</v>
      </c>
      <c r="M274" t="s">
        <v>19</v>
      </c>
      <c r="N274" t="s">
        <v>29</v>
      </c>
      <c r="O274" s="1" t="s">
        <v>21</v>
      </c>
    </row>
    <row r="275" spans="1:15" x14ac:dyDescent="0.35">
      <c r="A275" t="s">
        <v>436</v>
      </c>
      <c r="B275" t="s">
        <v>437</v>
      </c>
      <c r="C275" t="s">
        <v>61</v>
      </c>
      <c r="D275" t="s">
        <v>43</v>
      </c>
      <c r="E275" t="s">
        <v>44</v>
      </c>
      <c r="F275" t="s">
        <v>17</v>
      </c>
      <c r="G275" t="s">
        <v>51</v>
      </c>
      <c r="H275">
        <v>64</v>
      </c>
      <c r="I275" s="1">
        <v>37956</v>
      </c>
      <c r="J275" s="2">
        <v>154828</v>
      </c>
      <c r="K275" s="3">
        <v>0.13</v>
      </c>
      <c r="L275" s="3">
        <f>(TBL_Employees[[#This Row],[Annual Salary]]*TBL_Employees[[#This Row],[Bonus %]])/100</f>
        <v>201.2764</v>
      </c>
      <c r="M275" t="s">
        <v>19</v>
      </c>
      <c r="N275" t="s">
        <v>63</v>
      </c>
      <c r="O275" s="1" t="s">
        <v>21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s="3">
        <f>(TBL_Employees[[#This Row],[Annual Salary]]*TBL_Employees[[#This Row],[Bonus %]])/100</f>
        <v>0</v>
      </c>
      <c r="M276" t="s">
        <v>52</v>
      </c>
      <c r="N276" t="s">
        <v>53</v>
      </c>
      <c r="O276" s="1" t="s">
        <v>21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s="3">
        <f>(TBL_Employees[[#This Row],[Annual Salary]]*TBL_Employees[[#This Row],[Bonus %]])/100</f>
        <v>436.84590000000003</v>
      </c>
      <c r="M277" t="s">
        <v>19</v>
      </c>
      <c r="N277" t="s">
        <v>45</v>
      </c>
      <c r="O277" s="1" t="s">
        <v>21</v>
      </c>
    </row>
    <row r="278" spans="1:15" x14ac:dyDescent="0.35">
      <c r="A278" t="s">
        <v>1790</v>
      </c>
      <c r="B278" t="s">
        <v>1791</v>
      </c>
      <c r="C278" t="s">
        <v>61</v>
      </c>
      <c r="D278" t="s">
        <v>50</v>
      </c>
      <c r="E278" t="s">
        <v>44</v>
      </c>
      <c r="F278" t="s">
        <v>17</v>
      </c>
      <c r="G278" t="s">
        <v>47</v>
      </c>
      <c r="H278">
        <v>30</v>
      </c>
      <c r="I278" s="1">
        <v>42960</v>
      </c>
      <c r="J278" s="2">
        <v>154624</v>
      </c>
      <c r="K278" s="3">
        <v>0.15</v>
      </c>
      <c r="L278" s="3">
        <f>(TBL_Employees[[#This Row],[Annual Salary]]*TBL_Employees[[#This Row],[Bonus %]])/100</f>
        <v>231.93599999999998</v>
      </c>
      <c r="M278" t="s">
        <v>19</v>
      </c>
      <c r="N278" t="s">
        <v>25</v>
      </c>
      <c r="O278" s="1" t="s">
        <v>21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s="3">
        <f>(TBL_Employees[[#This Row],[Annual Salary]]*TBL_Employees[[#This Row],[Bonus %]])/100</f>
        <v>0</v>
      </c>
      <c r="M279" t="s">
        <v>52</v>
      </c>
      <c r="N279" t="s">
        <v>66</v>
      </c>
      <c r="O279" s="1" t="s">
        <v>21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s="3">
        <f>(TBL_Employees[[#This Row],[Annual Salary]]*TBL_Employees[[#This Row],[Bonus %]])/100</f>
        <v>181.5975</v>
      </c>
      <c r="M280" t="s">
        <v>52</v>
      </c>
      <c r="N280" t="s">
        <v>66</v>
      </c>
      <c r="O280" s="1" t="s">
        <v>21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s="3">
        <f>(TBL_Employees[[#This Row],[Annual Salary]]*TBL_Employees[[#This Row],[Bonus %]])/100</f>
        <v>0</v>
      </c>
      <c r="M281" t="s">
        <v>19</v>
      </c>
      <c r="N281" t="s">
        <v>25</v>
      </c>
      <c r="O281" s="1" t="s">
        <v>21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s="3">
        <f>(TBL_Employees[[#This Row],[Annual Salary]]*TBL_Employees[[#This Row],[Bonus %]])/100</f>
        <v>0</v>
      </c>
      <c r="M282" t="s">
        <v>19</v>
      </c>
      <c r="N282" t="s">
        <v>45</v>
      </c>
      <c r="O282" s="1" t="s">
        <v>21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s="3">
        <f>(TBL_Employees[[#This Row],[Annual Salary]]*TBL_Employees[[#This Row],[Bonus %]])/100</f>
        <v>726.85389999999995</v>
      </c>
      <c r="M283" t="s">
        <v>33</v>
      </c>
      <c r="N283" t="s">
        <v>34</v>
      </c>
      <c r="O283" s="1" t="s">
        <v>21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s="3">
        <f>(TBL_Employees[[#This Row],[Annual Salary]]*TBL_Employees[[#This Row],[Bonus %]])/100</f>
        <v>0</v>
      </c>
      <c r="M284" t="s">
        <v>52</v>
      </c>
      <c r="N284" t="s">
        <v>53</v>
      </c>
      <c r="O284" s="1" t="s">
        <v>21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s="3">
        <f>(TBL_Employees[[#This Row],[Annual Salary]]*TBL_Employees[[#This Row],[Bonus %]])/100</f>
        <v>0</v>
      </c>
      <c r="M285" t="s">
        <v>33</v>
      </c>
      <c r="N285" t="s">
        <v>60</v>
      </c>
      <c r="O285" s="1" t="s">
        <v>21</v>
      </c>
    </row>
    <row r="286" spans="1:15" x14ac:dyDescent="0.35">
      <c r="A286" t="s">
        <v>828</v>
      </c>
      <c r="B286" t="s">
        <v>829</v>
      </c>
      <c r="C286" t="s">
        <v>40</v>
      </c>
      <c r="D286" t="s">
        <v>23</v>
      </c>
      <c r="E286" t="s">
        <v>44</v>
      </c>
      <c r="F286" t="s">
        <v>17</v>
      </c>
      <c r="G286" t="s">
        <v>51</v>
      </c>
      <c r="H286">
        <v>65</v>
      </c>
      <c r="I286" s="1">
        <v>38130</v>
      </c>
      <c r="J286" s="2">
        <v>153938</v>
      </c>
      <c r="K286" s="3">
        <v>0.2</v>
      </c>
      <c r="L286" s="3">
        <f>(TBL_Employees[[#This Row],[Annual Salary]]*TBL_Employees[[#This Row],[Bonus %]])/100</f>
        <v>307.87600000000003</v>
      </c>
      <c r="M286" t="s">
        <v>19</v>
      </c>
      <c r="N286" t="s">
        <v>39</v>
      </c>
      <c r="O286" s="1" t="s">
        <v>21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s="3">
        <f>(TBL_Employees[[#This Row],[Annual Salary]]*TBL_Employees[[#This Row],[Bonus %]])/100</f>
        <v>0</v>
      </c>
      <c r="M287" t="s">
        <v>33</v>
      </c>
      <c r="N287" t="s">
        <v>60</v>
      </c>
      <c r="O287" s="1" t="s">
        <v>21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s="3">
        <f>(TBL_Employees[[#This Row],[Annual Salary]]*TBL_Employees[[#This Row],[Bonus %]])/100</f>
        <v>0</v>
      </c>
      <c r="M288" t="s">
        <v>52</v>
      </c>
      <c r="N288" t="s">
        <v>81</v>
      </c>
      <c r="O288" s="1" t="s">
        <v>21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s="3">
        <f>(TBL_Employees[[#This Row],[Annual Salary]]*TBL_Employees[[#This Row],[Bonus %]])/100</f>
        <v>0</v>
      </c>
      <c r="M289" t="s">
        <v>19</v>
      </c>
      <c r="N289" t="s">
        <v>29</v>
      </c>
      <c r="O289" s="1" t="s">
        <v>21</v>
      </c>
    </row>
    <row r="290" spans="1:15" x14ac:dyDescent="0.35">
      <c r="A290" t="s">
        <v>1726</v>
      </c>
      <c r="B290" t="s">
        <v>1727</v>
      </c>
      <c r="C290" t="s">
        <v>40</v>
      </c>
      <c r="D290" t="s">
        <v>31</v>
      </c>
      <c r="E290" t="s">
        <v>44</v>
      </c>
      <c r="F290" t="s">
        <v>28</v>
      </c>
      <c r="G290" t="s">
        <v>18</v>
      </c>
      <c r="H290">
        <v>45</v>
      </c>
      <c r="I290" s="1">
        <v>40511</v>
      </c>
      <c r="J290" s="2">
        <v>153767</v>
      </c>
      <c r="K290" s="3">
        <v>0.27</v>
      </c>
      <c r="L290" s="3">
        <f>(TBL_Employees[[#This Row],[Annual Salary]]*TBL_Employees[[#This Row],[Bonus %]])/100</f>
        <v>415.17090000000002</v>
      </c>
      <c r="M290" t="s">
        <v>19</v>
      </c>
      <c r="N290" t="s">
        <v>39</v>
      </c>
      <c r="O290" s="1" t="s">
        <v>21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s="3">
        <f>(TBL_Employees[[#This Row],[Annual Salary]]*TBL_Employees[[#This Row],[Bonus %]])/100</f>
        <v>0</v>
      </c>
      <c r="M291" t="s">
        <v>19</v>
      </c>
      <c r="N291" t="s">
        <v>20</v>
      </c>
      <c r="O291" s="1" t="s">
        <v>21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s="3">
        <f>(TBL_Employees[[#This Row],[Annual Salary]]*TBL_Employees[[#This Row],[Bonus %]])/100</f>
        <v>159.46949999999998</v>
      </c>
      <c r="M292" t="s">
        <v>19</v>
      </c>
      <c r="N292" t="s">
        <v>20</v>
      </c>
      <c r="O292" s="1" t="s">
        <v>21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s="3">
        <f>(TBL_Employees[[#This Row],[Annual Salary]]*TBL_Employees[[#This Row],[Bonus %]])/100</f>
        <v>0</v>
      </c>
      <c r="M293" t="s">
        <v>33</v>
      </c>
      <c r="N293" t="s">
        <v>34</v>
      </c>
      <c r="O293" s="1">
        <v>44510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s="3">
        <f>(TBL_Employees[[#This Row],[Annual Salary]]*TBL_Employees[[#This Row],[Bonus %]])/100</f>
        <v>264.04400000000004</v>
      </c>
      <c r="M294" t="s">
        <v>33</v>
      </c>
      <c r="N294" t="s">
        <v>80</v>
      </c>
      <c r="O294" s="1" t="s">
        <v>21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s="3">
        <f>(TBL_Employees[[#This Row],[Annual Salary]]*TBL_Employees[[#This Row],[Bonus %]])/100</f>
        <v>0</v>
      </c>
      <c r="M295" t="s">
        <v>33</v>
      </c>
      <c r="N295" t="s">
        <v>34</v>
      </c>
      <c r="O295" s="1" t="s">
        <v>21</v>
      </c>
    </row>
    <row r="296" spans="1:15" x14ac:dyDescent="0.35">
      <c r="A296" t="s">
        <v>243</v>
      </c>
      <c r="B296" t="s">
        <v>1502</v>
      </c>
      <c r="C296" t="s">
        <v>40</v>
      </c>
      <c r="D296" t="s">
        <v>23</v>
      </c>
      <c r="E296" t="s">
        <v>44</v>
      </c>
      <c r="F296" t="s">
        <v>17</v>
      </c>
      <c r="G296" t="s">
        <v>18</v>
      </c>
      <c r="H296">
        <v>41</v>
      </c>
      <c r="I296" s="1">
        <v>40319</v>
      </c>
      <c r="J296" s="2">
        <v>153275</v>
      </c>
      <c r="K296" s="3">
        <v>0.24</v>
      </c>
      <c r="L296" s="3">
        <f>(TBL_Employees[[#This Row],[Annual Salary]]*TBL_Employees[[#This Row],[Bonus %]])/100</f>
        <v>367.86</v>
      </c>
      <c r="M296" t="s">
        <v>19</v>
      </c>
      <c r="N296" t="s">
        <v>29</v>
      </c>
      <c r="O296" s="1" t="s">
        <v>21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s="3">
        <f>(TBL_Employees[[#This Row],[Annual Salary]]*TBL_Employees[[#This Row],[Bonus %]])/100</f>
        <v>405.54520000000002</v>
      </c>
      <c r="M297" t="s">
        <v>33</v>
      </c>
      <c r="N297" t="s">
        <v>74</v>
      </c>
      <c r="O297" s="1" t="s">
        <v>21</v>
      </c>
    </row>
    <row r="298" spans="1:15" x14ac:dyDescent="0.35">
      <c r="A298" t="s">
        <v>1314</v>
      </c>
      <c r="B298" t="s">
        <v>1315</v>
      </c>
      <c r="C298" t="s">
        <v>61</v>
      </c>
      <c r="D298" t="s">
        <v>23</v>
      </c>
      <c r="E298" t="s">
        <v>44</v>
      </c>
      <c r="F298" t="s">
        <v>17</v>
      </c>
      <c r="G298" t="s">
        <v>51</v>
      </c>
      <c r="H298">
        <v>45</v>
      </c>
      <c r="I298" s="1">
        <v>40685</v>
      </c>
      <c r="J298" s="2">
        <v>152353</v>
      </c>
      <c r="K298" s="3">
        <v>0.14000000000000001</v>
      </c>
      <c r="L298" s="3">
        <f>(TBL_Employees[[#This Row],[Annual Salary]]*TBL_Employees[[#This Row],[Bonus %]])/100</f>
        <v>213.29420000000002</v>
      </c>
      <c r="M298" t="s">
        <v>19</v>
      </c>
      <c r="N298" t="s">
        <v>63</v>
      </c>
      <c r="O298" s="1" t="s">
        <v>21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s="3">
        <f>(TBL_Employees[[#This Row],[Annual Salary]]*TBL_Employees[[#This Row],[Bonus %]])/100</f>
        <v>72.91340000000001</v>
      </c>
      <c r="M299" t="s">
        <v>19</v>
      </c>
      <c r="N299" t="s">
        <v>25</v>
      </c>
      <c r="O299" s="1" t="s">
        <v>21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s="3">
        <f>(TBL_Employees[[#This Row],[Annual Salary]]*TBL_Employees[[#This Row],[Bonus %]])/100</f>
        <v>0</v>
      </c>
      <c r="M300" t="s">
        <v>33</v>
      </c>
      <c r="N300" t="s">
        <v>60</v>
      </c>
      <c r="O300" s="1">
        <v>44107</v>
      </c>
    </row>
    <row r="301" spans="1:15" x14ac:dyDescent="0.35">
      <c r="A301" t="s">
        <v>448</v>
      </c>
      <c r="B301" t="s">
        <v>449</v>
      </c>
      <c r="C301" t="s">
        <v>40</v>
      </c>
      <c r="D301" t="s">
        <v>23</v>
      </c>
      <c r="E301" t="s">
        <v>44</v>
      </c>
      <c r="F301" t="s">
        <v>28</v>
      </c>
      <c r="G301" t="s">
        <v>47</v>
      </c>
      <c r="H301">
        <v>41</v>
      </c>
      <c r="I301" s="1">
        <v>42111</v>
      </c>
      <c r="J301" s="2">
        <v>152239</v>
      </c>
      <c r="K301" s="3">
        <v>0.23</v>
      </c>
      <c r="L301" s="3">
        <f>(TBL_Employees[[#This Row],[Annual Salary]]*TBL_Employees[[#This Row],[Bonus %]])/100</f>
        <v>350.1497</v>
      </c>
      <c r="M301" t="s">
        <v>19</v>
      </c>
      <c r="N301" t="s">
        <v>29</v>
      </c>
      <c r="O301" s="1" t="s">
        <v>21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s="3">
        <f>(TBL_Employees[[#This Row],[Annual Salary]]*TBL_Employees[[#This Row],[Bonus %]])/100</f>
        <v>0</v>
      </c>
      <c r="M302" t="s">
        <v>19</v>
      </c>
      <c r="N302" t="s">
        <v>29</v>
      </c>
      <c r="O302" s="1" t="s">
        <v>21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s="3">
        <f>(TBL_Employees[[#This Row],[Annual Salary]]*TBL_Employees[[#This Row],[Bonus %]])/100</f>
        <v>0</v>
      </c>
      <c r="M303" t="s">
        <v>19</v>
      </c>
      <c r="N303" t="s">
        <v>20</v>
      </c>
      <c r="O303" s="1" t="s">
        <v>21</v>
      </c>
    </row>
    <row r="304" spans="1:15" x14ac:dyDescent="0.35">
      <c r="A304" t="s">
        <v>280</v>
      </c>
      <c r="B304" t="s">
        <v>1446</v>
      </c>
      <c r="C304" t="s">
        <v>61</v>
      </c>
      <c r="D304" t="s">
        <v>65</v>
      </c>
      <c r="E304" t="s">
        <v>44</v>
      </c>
      <c r="F304" t="s">
        <v>17</v>
      </c>
      <c r="G304" t="s">
        <v>51</v>
      </c>
      <c r="H304">
        <v>28</v>
      </c>
      <c r="I304" s="1">
        <v>43652</v>
      </c>
      <c r="J304" s="2">
        <v>152036</v>
      </c>
      <c r="K304" s="3">
        <v>0.15</v>
      </c>
      <c r="L304" s="3">
        <f>(TBL_Employees[[#This Row],[Annual Salary]]*TBL_Employees[[#This Row],[Bonus %]])/100</f>
        <v>228.05399999999997</v>
      </c>
      <c r="M304" t="s">
        <v>52</v>
      </c>
      <c r="N304" t="s">
        <v>66</v>
      </c>
      <c r="O304" s="1" t="s">
        <v>21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s="3">
        <f>(TBL_Employees[[#This Row],[Annual Salary]]*TBL_Employees[[#This Row],[Bonus %]])/100</f>
        <v>0</v>
      </c>
      <c r="M305" t="s">
        <v>19</v>
      </c>
      <c r="N305" t="s">
        <v>45</v>
      </c>
      <c r="O305" s="1" t="s">
        <v>21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s="3">
        <f>(TBL_Employees[[#This Row],[Annual Salary]]*TBL_Employees[[#This Row],[Bonus %]])/100</f>
        <v>0</v>
      </c>
      <c r="M306" t="s">
        <v>19</v>
      </c>
      <c r="N306" t="s">
        <v>63</v>
      </c>
      <c r="O306" s="1" t="s">
        <v>21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s="3">
        <f>(TBL_Employees[[#This Row],[Annual Salary]]*TBL_Employees[[#This Row],[Bonus %]])/100</f>
        <v>218.76899999999998</v>
      </c>
      <c r="M307" t="s">
        <v>52</v>
      </c>
      <c r="N307" t="s">
        <v>81</v>
      </c>
      <c r="O307" s="1" t="s">
        <v>21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s="3">
        <f>(TBL_Employees[[#This Row],[Annual Salary]]*TBL_Employees[[#This Row],[Bonus %]])/100</f>
        <v>188.7105</v>
      </c>
      <c r="M308" t="s">
        <v>19</v>
      </c>
      <c r="N308" t="s">
        <v>20</v>
      </c>
      <c r="O308" s="1" t="s">
        <v>21</v>
      </c>
    </row>
    <row r="309" spans="1:15" x14ac:dyDescent="0.35">
      <c r="A309" t="s">
        <v>1321</v>
      </c>
      <c r="B309" t="s">
        <v>1322</v>
      </c>
      <c r="C309" t="s">
        <v>40</v>
      </c>
      <c r="D309" t="s">
        <v>31</v>
      </c>
      <c r="E309" t="s">
        <v>44</v>
      </c>
      <c r="F309" t="s">
        <v>17</v>
      </c>
      <c r="G309" t="s">
        <v>24</v>
      </c>
      <c r="H309">
        <v>46</v>
      </c>
      <c r="I309" s="1">
        <v>44125</v>
      </c>
      <c r="J309" s="2">
        <v>151853</v>
      </c>
      <c r="K309" s="3">
        <v>0.16</v>
      </c>
      <c r="L309" s="3">
        <f>(TBL_Employees[[#This Row],[Annual Salary]]*TBL_Employees[[#This Row],[Bonus %]])/100</f>
        <v>242.9648</v>
      </c>
      <c r="M309" t="s">
        <v>33</v>
      </c>
      <c r="N309" t="s">
        <v>34</v>
      </c>
      <c r="O309" s="1" t="s">
        <v>21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s="3">
        <f>(TBL_Employees[[#This Row],[Annual Salary]]*TBL_Employees[[#This Row],[Bonus %]])/100</f>
        <v>157.96900000000002</v>
      </c>
      <c r="M310" t="s">
        <v>33</v>
      </c>
      <c r="N310" t="s">
        <v>80</v>
      </c>
      <c r="O310" s="1" t="s">
        <v>21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s="3">
        <f>(TBL_Employees[[#This Row],[Annual Salary]]*TBL_Employees[[#This Row],[Bonus %]])/100</f>
        <v>0</v>
      </c>
      <c r="M311" t="s">
        <v>19</v>
      </c>
      <c r="N311" t="s">
        <v>20</v>
      </c>
      <c r="O311" s="1" t="s">
        <v>21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s="3">
        <f>(TBL_Employees[[#This Row],[Annual Salary]]*TBL_Employees[[#This Row],[Bonus %]])/100</f>
        <v>0</v>
      </c>
      <c r="M312" t="s">
        <v>19</v>
      </c>
      <c r="N312" t="s">
        <v>63</v>
      </c>
      <c r="O312" s="1" t="s">
        <v>21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s="3">
        <f>(TBL_Employees[[#This Row],[Annual Salary]]*TBL_Employees[[#This Row],[Bonus %]])/100</f>
        <v>209.3518</v>
      </c>
      <c r="M313" t="s">
        <v>19</v>
      </c>
      <c r="N313" t="s">
        <v>63</v>
      </c>
      <c r="O313" s="1" t="s">
        <v>21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s="3">
        <f>(TBL_Employees[[#This Row],[Annual Salary]]*TBL_Employees[[#This Row],[Bonus %]])/100</f>
        <v>192.4545</v>
      </c>
      <c r="M314" t="s">
        <v>19</v>
      </c>
      <c r="N314" t="s">
        <v>39</v>
      </c>
      <c r="O314" s="1" t="s">
        <v>21</v>
      </c>
    </row>
    <row r="315" spans="1:15" x14ac:dyDescent="0.35">
      <c r="A315" t="s">
        <v>326</v>
      </c>
      <c r="B315" t="s">
        <v>951</v>
      </c>
      <c r="C315" t="s">
        <v>40</v>
      </c>
      <c r="D315" t="s">
        <v>27</v>
      </c>
      <c r="E315" t="s">
        <v>44</v>
      </c>
      <c r="F315" t="s">
        <v>17</v>
      </c>
      <c r="G315" t="s">
        <v>18</v>
      </c>
      <c r="H315">
        <v>26</v>
      </c>
      <c r="I315" s="1">
        <v>44403</v>
      </c>
      <c r="J315" s="2">
        <v>151108</v>
      </c>
      <c r="K315" s="3">
        <v>0.22</v>
      </c>
      <c r="L315" s="3">
        <f>(TBL_Employees[[#This Row],[Annual Salary]]*TBL_Employees[[#This Row],[Bonus %]])/100</f>
        <v>332.43760000000003</v>
      </c>
      <c r="M315" t="s">
        <v>19</v>
      </c>
      <c r="N315" t="s">
        <v>39</v>
      </c>
      <c r="O315" s="1" t="s">
        <v>21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s="3">
        <f>(TBL_Employees[[#This Row],[Annual Salary]]*TBL_Employees[[#This Row],[Bonus %]])/100</f>
        <v>61.300199999999997</v>
      </c>
      <c r="M316" t="s">
        <v>52</v>
      </c>
      <c r="N316" t="s">
        <v>66</v>
      </c>
      <c r="O316" s="1" t="s">
        <v>21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s="3">
        <f>(TBL_Employees[[#This Row],[Annual Salary]]*TBL_Employees[[#This Row],[Bonus %]])/100</f>
        <v>151.02700000000002</v>
      </c>
      <c r="M317" t="s">
        <v>33</v>
      </c>
      <c r="N317" t="s">
        <v>74</v>
      </c>
      <c r="O317" s="1" t="s">
        <v>21</v>
      </c>
    </row>
    <row r="318" spans="1:15" x14ac:dyDescent="0.35">
      <c r="A318" t="s">
        <v>1603</v>
      </c>
      <c r="B318" t="s">
        <v>1604</v>
      </c>
      <c r="C318" t="s">
        <v>61</v>
      </c>
      <c r="D318" t="s">
        <v>50</v>
      </c>
      <c r="E318" t="s">
        <v>44</v>
      </c>
      <c r="F318" t="s">
        <v>17</v>
      </c>
      <c r="G318" t="s">
        <v>51</v>
      </c>
      <c r="H318">
        <v>45</v>
      </c>
      <c r="I318" s="1">
        <v>43305</v>
      </c>
      <c r="J318" s="2">
        <v>148991</v>
      </c>
      <c r="K318" s="3">
        <v>0.12</v>
      </c>
      <c r="L318" s="3">
        <f>(TBL_Employees[[#This Row],[Annual Salary]]*TBL_Employees[[#This Row],[Bonus %]])/100</f>
        <v>178.78919999999999</v>
      </c>
      <c r="M318" t="s">
        <v>52</v>
      </c>
      <c r="N318" t="s">
        <v>53</v>
      </c>
      <c r="O318" s="1" t="s">
        <v>21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s="3">
        <f>(TBL_Employees[[#This Row],[Annual Salary]]*TBL_Employees[[#This Row],[Bonus %]])/100</f>
        <v>833.64119999999991</v>
      </c>
      <c r="M319" t="s">
        <v>19</v>
      </c>
      <c r="N319" t="s">
        <v>63</v>
      </c>
      <c r="O319" s="1" t="s">
        <v>21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s="3">
        <f>(TBL_Employees[[#This Row],[Annual Salary]]*TBL_Employees[[#This Row],[Bonus %]])/100</f>
        <v>710.7804000000001</v>
      </c>
      <c r="M320" t="s">
        <v>19</v>
      </c>
      <c r="N320" t="s">
        <v>45</v>
      </c>
      <c r="O320" s="1" t="s">
        <v>21</v>
      </c>
    </row>
    <row r="321" spans="1:15" x14ac:dyDescent="0.35">
      <c r="A321" t="s">
        <v>878</v>
      </c>
      <c r="B321" t="s">
        <v>879</v>
      </c>
      <c r="C321" t="s">
        <v>61</v>
      </c>
      <c r="D321" t="s">
        <v>43</v>
      </c>
      <c r="E321" t="s">
        <v>44</v>
      </c>
      <c r="F321" t="s">
        <v>28</v>
      </c>
      <c r="G321" t="s">
        <v>18</v>
      </c>
      <c r="H321">
        <v>30</v>
      </c>
      <c r="I321" s="1">
        <v>44030</v>
      </c>
      <c r="J321" s="2">
        <v>148485</v>
      </c>
      <c r="K321" s="3">
        <v>0.15</v>
      </c>
      <c r="L321" s="3">
        <f>(TBL_Employees[[#This Row],[Annual Salary]]*TBL_Employees[[#This Row],[Bonus %]])/100</f>
        <v>222.72749999999999</v>
      </c>
      <c r="M321" t="s">
        <v>19</v>
      </c>
      <c r="N321" t="s">
        <v>45</v>
      </c>
      <c r="O321" s="1" t="s">
        <v>21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s="3">
        <f>(TBL_Employees[[#This Row],[Annual Salary]]*TBL_Employees[[#This Row],[Bonus %]])/100</f>
        <v>0</v>
      </c>
      <c r="M322" t="s">
        <v>19</v>
      </c>
      <c r="N322" t="s">
        <v>20</v>
      </c>
      <c r="O322" s="1">
        <v>38456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s="3">
        <f>(TBL_Employees[[#This Row],[Annual Salary]]*TBL_Employees[[#This Row],[Bonus %]])/100</f>
        <v>69.250199999999992</v>
      </c>
      <c r="M323" t="s">
        <v>33</v>
      </c>
      <c r="N323" t="s">
        <v>74</v>
      </c>
      <c r="O323" s="1" t="s">
        <v>21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s="3">
        <f>(TBL_Employees[[#This Row],[Annual Salary]]*TBL_Employees[[#This Row],[Bonus %]])/100</f>
        <v>0</v>
      </c>
      <c r="M324" t="s">
        <v>19</v>
      </c>
      <c r="N324" t="s">
        <v>20</v>
      </c>
      <c r="O324" s="1" t="s">
        <v>21</v>
      </c>
    </row>
    <row r="325" spans="1:15" x14ac:dyDescent="0.35">
      <c r="A325" t="s">
        <v>1574</v>
      </c>
      <c r="B325" t="s">
        <v>1575</v>
      </c>
      <c r="C325" t="s">
        <v>61</v>
      </c>
      <c r="D325" t="s">
        <v>15</v>
      </c>
      <c r="E325" t="s">
        <v>44</v>
      </c>
      <c r="F325" t="s">
        <v>28</v>
      </c>
      <c r="G325" t="s">
        <v>24</v>
      </c>
      <c r="H325">
        <v>44</v>
      </c>
      <c r="I325" s="1">
        <v>40274</v>
      </c>
      <c r="J325" s="2">
        <v>142878</v>
      </c>
      <c r="K325" s="3">
        <v>0.12</v>
      </c>
      <c r="L325" s="3">
        <f>(TBL_Employees[[#This Row],[Annual Salary]]*TBL_Employees[[#This Row],[Bonus %]])/100</f>
        <v>171.45359999999999</v>
      </c>
      <c r="M325" t="s">
        <v>19</v>
      </c>
      <c r="N325" t="s">
        <v>29</v>
      </c>
      <c r="O325" s="1" t="s">
        <v>21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s="3">
        <f>(TBL_Employees[[#This Row],[Annual Salary]]*TBL_Employees[[#This Row],[Bonus %]])/100</f>
        <v>705.87660000000005</v>
      </c>
      <c r="M326" t="s">
        <v>19</v>
      </c>
      <c r="N326" t="s">
        <v>63</v>
      </c>
      <c r="O326" s="1" t="s">
        <v>21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s="3">
        <f>(TBL_Employees[[#This Row],[Annual Salary]]*TBL_Employees[[#This Row],[Bonus %]])/100</f>
        <v>0</v>
      </c>
      <c r="M327" t="s">
        <v>19</v>
      </c>
      <c r="N327" t="s">
        <v>29</v>
      </c>
      <c r="O327" s="1" t="s">
        <v>21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s="3">
        <f>(TBL_Employees[[#This Row],[Annual Salary]]*TBL_Employees[[#This Row],[Bonus %]])/100</f>
        <v>0</v>
      </c>
      <c r="M328" t="s">
        <v>19</v>
      </c>
      <c r="N328" t="s">
        <v>29</v>
      </c>
      <c r="O328" s="1" t="s">
        <v>21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s="3">
        <f>(TBL_Employees[[#This Row],[Annual Salary]]*TBL_Employees[[#This Row],[Bonus %]])/100</f>
        <v>527.37659999999994</v>
      </c>
      <c r="M329" t="s">
        <v>19</v>
      </c>
      <c r="N329" t="s">
        <v>63</v>
      </c>
      <c r="O329" s="1">
        <v>43945</v>
      </c>
    </row>
    <row r="330" spans="1:15" x14ac:dyDescent="0.35">
      <c r="A330" t="s">
        <v>358</v>
      </c>
      <c r="B330" t="s">
        <v>557</v>
      </c>
      <c r="C330" t="s">
        <v>61</v>
      </c>
      <c r="D330" t="s">
        <v>15</v>
      </c>
      <c r="E330" t="s">
        <v>44</v>
      </c>
      <c r="F330" t="s">
        <v>17</v>
      </c>
      <c r="G330" t="s">
        <v>24</v>
      </c>
      <c r="H330">
        <v>33</v>
      </c>
      <c r="I330" s="1">
        <v>43211</v>
      </c>
      <c r="J330" s="2">
        <v>140402</v>
      </c>
      <c r="K330" s="3">
        <v>0.15</v>
      </c>
      <c r="L330" s="3">
        <f>(TBL_Employees[[#This Row],[Annual Salary]]*TBL_Employees[[#This Row],[Bonus %]])/100</f>
        <v>210.60299999999998</v>
      </c>
      <c r="M330" t="s">
        <v>33</v>
      </c>
      <c r="N330" t="s">
        <v>60</v>
      </c>
      <c r="O330" s="1" t="s">
        <v>21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s="3">
        <f>(TBL_Employees[[#This Row],[Annual Salary]]*TBL_Employees[[#This Row],[Bonus %]])/100</f>
        <v>0</v>
      </c>
      <c r="M331" t="s">
        <v>33</v>
      </c>
      <c r="N331" t="s">
        <v>34</v>
      </c>
      <c r="O331" s="1" t="s">
        <v>21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s="3">
        <f>(TBL_Employees[[#This Row],[Annual Salary]]*TBL_Employees[[#This Row],[Bonus %]])/100</f>
        <v>0</v>
      </c>
      <c r="M332" t="s">
        <v>19</v>
      </c>
      <c r="N332" t="s">
        <v>25</v>
      </c>
      <c r="O332" s="1" t="s">
        <v>21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s="3">
        <f>(TBL_Employees[[#This Row],[Annual Salary]]*TBL_Employees[[#This Row],[Bonus %]])/100</f>
        <v>310.702</v>
      </c>
      <c r="M333" t="s">
        <v>19</v>
      </c>
      <c r="N333" t="s">
        <v>63</v>
      </c>
      <c r="O333" s="1" t="s">
        <v>21</v>
      </c>
    </row>
    <row r="334" spans="1:15" x14ac:dyDescent="0.35">
      <c r="A334" t="s">
        <v>126</v>
      </c>
      <c r="B334" t="s">
        <v>1511</v>
      </c>
      <c r="C334" t="s">
        <v>61</v>
      </c>
      <c r="D334" t="s">
        <v>43</v>
      </c>
      <c r="E334" t="s">
        <v>44</v>
      </c>
      <c r="F334" t="s">
        <v>17</v>
      </c>
      <c r="G334" t="s">
        <v>51</v>
      </c>
      <c r="H334">
        <v>29</v>
      </c>
      <c r="I334" s="1">
        <v>43966</v>
      </c>
      <c r="J334" s="2">
        <v>137106</v>
      </c>
      <c r="K334" s="3">
        <v>0.12</v>
      </c>
      <c r="L334" s="3">
        <f>(TBL_Employees[[#This Row],[Annual Salary]]*TBL_Employees[[#This Row],[Bonus %]])/100</f>
        <v>164.52720000000002</v>
      </c>
      <c r="M334" t="s">
        <v>52</v>
      </c>
      <c r="N334" t="s">
        <v>53</v>
      </c>
      <c r="O334" s="1" t="s">
        <v>21</v>
      </c>
    </row>
    <row r="335" spans="1:15" x14ac:dyDescent="0.35">
      <c r="A335" t="s">
        <v>407</v>
      </c>
      <c r="B335" t="s">
        <v>1897</v>
      </c>
      <c r="C335" t="s">
        <v>61</v>
      </c>
      <c r="D335" t="s">
        <v>23</v>
      </c>
      <c r="E335" t="s">
        <v>44</v>
      </c>
      <c r="F335" t="s">
        <v>17</v>
      </c>
      <c r="G335" t="s">
        <v>24</v>
      </c>
      <c r="H335">
        <v>36</v>
      </c>
      <c r="I335" s="1">
        <v>40248</v>
      </c>
      <c r="J335" s="2">
        <v>134006</v>
      </c>
      <c r="K335" s="3">
        <v>0.13</v>
      </c>
      <c r="L335" s="3">
        <f>(TBL_Employees[[#This Row],[Annual Salary]]*TBL_Employees[[#This Row],[Bonus %]])/100</f>
        <v>174.20779999999999</v>
      </c>
      <c r="M335" t="s">
        <v>33</v>
      </c>
      <c r="N335" t="s">
        <v>60</v>
      </c>
      <c r="O335" s="1" t="s">
        <v>21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s="3">
        <f>(TBL_Employees[[#This Row],[Annual Salary]]*TBL_Employees[[#This Row],[Bonus %]])/100</f>
        <v>0</v>
      </c>
      <c r="M336" t="s">
        <v>19</v>
      </c>
      <c r="N336" t="s">
        <v>45</v>
      </c>
      <c r="O336" s="1" t="s">
        <v>21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s="3">
        <f>(TBL_Employees[[#This Row],[Annual Salary]]*TBL_Employees[[#This Row],[Bonus %]])/100</f>
        <v>0</v>
      </c>
      <c r="M337" t="s">
        <v>19</v>
      </c>
      <c r="N337" t="s">
        <v>63</v>
      </c>
      <c r="O337" s="1" t="s">
        <v>21</v>
      </c>
    </row>
    <row r="338" spans="1:15" x14ac:dyDescent="0.35">
      <c r="A338" t="s">
        <v>1816</v>
      </c>
      <c r="B338" t="s">
        <v>1817</v>
      </c>
      <c r="C338" t="s">
        <v>61</v>
      </c>
      <c r="D338" t="s">
        <v>23</v>
      </c>
      <c r="E338" t="s">
        <v>44</v>
      </c>
      <c r="F338" t="s">
        <v>28</v>
      </c>
      <c r="G338" t="s">
        <v>24</v>
      </c>
      <c r="H338">
        <v>27</v>
      </c>
      <c r="I338" s="1">
        <v>44302</v>
      </c>
      <c r="J338" s="2">
        <v>133400</v>
      </c>
      <c r="K338" s="3">
        <v>0.11</v>
      </c>
      <c r="L338" s="3">
        <f>(TBL_Employees[[#This Row],[Annual Salary]]*TBL_Employees[[#This Row],[Bonus %]])/100</f>
        <v>146.74</v>
      </c>
      <c r="M338" t="s">
        <v>19</v>
      </c>
      <c r="N338" t="s">
        <v>39</v>
      </c>
      <c r="O338" s="1" t="s">
        <v>21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s="3">
        <f>(TBL_Employees[[#This Row],[Annual Salary]]*TBL_Employees[[#This Row],[Bonus %]])/100</f>
        <v>47.178600000000003</v>
      </c>
      <c r="M339" t="s">
        <v>19</v>
      </c>
      <c r="N339" t="s">
        <v>39</v>
      </c>
      <c r="O339" s="1" t="s">
        <v>21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s="3">
        <f>(TBL_Employees[[#This Row],[Annual Salary]]*TBL_Employees[[#This Row],[Bonus %]])/100</f>
        <v>0</v>
      </c>
      <c r="M340" t="s">
        <v>19</v>
      </c>
      <c r="N340" t="s">
        <v>63</v>
      </c>
      <c r="O340" s="1" t="s">
        <v>21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s="3">
        <f>(TBL_Employees[[#This Row],[Annual Salary]]*TBL_Employees[[#This Row],[Bonus %]])/100</f>
        <v>0</v>
      </c>
      <c r="M341" t="s">
        <v>19</v>
      </c>
      <c r="N341" t="s">
        <v>29</v>
      </c>
      <c r="O341" s="1" t="s">
        <v>21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s="3">
        <f>(TBL_Employees[[#This Row],[Annual Salary]]*TBL_Employees[[#This Row],[Bonus %]])/100</f>
        <v>0</v>
      </c>
      <c r="M342" t="s">
        <v>19</v>
      </c>
      <c r="N342" t="s">
        <v>25</v>
      </c>
      <c r="O342" s="1" t="s">
        <v>21</v>
      </c>
    </row>
    <row r="343" spans="1:15" x14ac:dyDescent="0.35">
      <c r="A343" t="s">
        <v>1901</v>
      </c>
      <c r="B343" t="s">
        <v>1902</v>
      </c>
      <c r="C343" t="s">
        <v>61</v>
      </c>
      <c r="D343" t="s">
        <v>27</v>
      </c>
      <c r="E343" t="s">
        <v>44</v>
      </c>
      <c r="F343" t="s">
        <v>28</v>
      </c>
      <c r="G343" t="s">
        <v>51</v>
      </c>
      <c r="H343">
        <v>33</v>
      </c>
      <c r="I343" s="1">
        <v>41267</v>
      </c>
      <c r="J343" s="2">
        <v>132544</v>
      </c>
      <c r="K343" s="3">
        <v>0.1</v>
      </c>
      <c r="L343" s="3">
        <f>(TBL_Employees[[#This Row],[Annual Salary]]*TBL_Employees[[#This Row],[Bonus %]])/100</f>
        <v>132.54400000000001</v>
      </c>
      <c r="M343" t="s">
        <v>52</v>
      </c>
      <c r="N343" t="s">
        <v>66</v>
      </c>
      <c r="O343" s="1" t="s">
        <v>21</v>
      </c>
    </row>
    <row r="344" spans="1:15" x14ac:dyDescent="0.35">
      <c r="A344" t="s">
        <v>878</v>
      </c>
      <c r="B344" t="s">
        <v>1032</v>
      </c>
      <c r="C344" t="s">
        <v>61</v>
      </c>
      <c r="D344" t="s">
        <v>23</v>
      </c>
      <c r="E344" t="s">
        <v>44</v>
      </c>
      <c r="F344" t="s">
        <v>17</v>
      </c>
      <c r="G344" t="s">
        <v>18</v>
      </c>
      <c r="H344">
        <v>41</v>
      </c>
      <c r="I344" s="1">
        <v>39747</v>
      </c>
      <c r="J344" s="2">
        <v>131841</v>
      </c>
      <c r="K344" s="3">
        <v>0.13</v>
      </c>
      <c r="L344" s="3">
        <f>(TBL_Employees[[#This Row],[Annual Salary]]*TBL_Employees[[#This Row],[Bonus %]])/100</f>
        <v>171.39330000000001</v>
      </c>
      <c r="M344" t="s">
        <v>19</v>
      </c>
      <c r="N344" t="s">
        <v>29</v>
      </c>
      <c r="O344" s="1" t="s">
        <v>21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s="3">
        <f>(TBL_Employees[[#This Row],[Annual Salary]]*TBL_Employees[[#This Row],[Bonus %]])/100</f>
        <v>680.83640000000003</v>
      </c>
      <c r="M345" t="s">
        <v>19</v>
      </c>
      <c r="N345" t="s">
        <v>29</v>
      </c>
      <c r="O345" s="1" t="s">
        <v>21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s="3">
        <f>(TBL_Employees[[#This Row],[Annual Salary]]*TBL_Employees[[#This Row],[Bonus %]])/100</f>
        <v>682.04849999999988</v>
      </c>
      <c r="M346" t="s">
        <v>19</v>
      </c>
      <c r="N346" t="s">
        <v>29</v>
      </c>
      <c r="O346" s="1" t="s">
        <v>21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s="3">
        <f>(TBL_Employees[[#This Row],[Annual Salary]]*TBL_Employees[[#This Row],[Bonus %]])/100</f>
        <v>0</v>
      </c>
      <c r="M347" t="s">
        <v>52</v>
      </c>
      <c r="N347" t="s">
        <v>66</v>
      </c>
      <c r="O347" s="1">
        <v>42646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s="3">
        <f>(TBL_Employees[[#This Row],[Annual Salary]]*TBL_Employees[[#This Row],[Bonus %]])/100</f>
        <v>0</v>
      </c>
      <c r="M348" t="s">
        <v>52</v>
      </c>
      <c r="N348" t="s">
        <v>66</v>
      </c>
      <c r="O348" s="1" t="s">
        <v>21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s="3">
        <f>(TBL_Employees[[#This Row],[Annual Salary]]*TBL_Employees[[#This Row],[Bonus %]])/100</f>
        <v>0</v>
      </c>
      <c r="M349" t="s">
        <v>19</v>
      </c>
      <c r="N349" t="s">
        <v>45</v>
      </c>
      <c r="O349" s="1" t="s">
        <v>21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s="3">
        <f>(TBL_Employees[[#This Row],[Annual Salary]]*TBL_Employees[[#This Row],[Bonus %]])/100</f>
        <v>421.11720000000003</v>
      </c>
      <c r="M350" t="s">
        <v>19</v>
      </c>
      <c r="N350" t="s">
        <v>20</v>
      </c>
      <c r="O350" s="1" t="s">
        <v>21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s="3">
        <f>(TBL_Employees[[#This Row],[Annual Salary]]*TBL_Employees[[#This Row],[Bonus %]])/100</f>
        <v>304.53199999999998</v>
      </c>
      <c r="M351" t="s">
        <v>33</v>
      </c>
      <c r="N351" t="s">
        <v>60</v>
      </c>
      <c r="O351" s="1" t="s">
        <v>21</v>
      </c>
    </row>
    <row r="352" spans="1:15" x14ac:dyDescent="0.35">
      <c r="A352" t="s">
        <v>1711</v>
      </c>
      <c r="B352" t="s">
        <v>1712</v>
      </c>
      <c r="C352" t="s">
        <v>61</v>
      </c>
      <c r="D352" t="s">
        <v>15</v>
      </c>
      <c r="E352" t="s">
        <v>44</v>
      </c>
      <c r="F352" t="s">
        <v>17</v>
      </c>
      <c r="G352" t="s">
        <v>24</v>
      </c>
      <c r="H352">
        <v>37</v>
      </c>
      <c r="I352" s="1">
        <v>40657</v>
      </c>
      <c r="J352" s="2">
        <v>131183</v>
      </c>
      <c r="K352" s="3">
        <v>0.14000000000000001</v>
      </c>
      <c r="L352" s="3">
        <f>(TBL_Employees[[#This Row],[Annual Salary]]*TBL_Employees[[#This Row],[Bonus %]])/100</f>
        <v>183.65620000000001</v>
      </c>
      <c r="M352" t="s">
        <v>33</v>
      </c>
      <c r="N352" t="s">
        <v>74</v>
      </c>
      <c r="O352" s="1">
        <v>42445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s="3">
        <f>(TBL_Employees[[#This Row],[Annual Salary]]*TBL_Employees[[#This Row],[Bonus %]])/100</f>
        <v>437.02710000000002</v>
      </c>
      <c r="M353" t="s">
        <v>52</v>
      </c>
      <c r="N353" t="s">
        <v>53</v>
      </c>
      <c r="O353" s="1" t="s">
        <v>21</v>
      </c>
    </row>
    <row r="354" spans="1:15" x14ac:dyDescent="0.35">
      <c r="A354" t="s">
        <v>1318</v>
      </c>
      <c r="B354" t="s">
        <v>1319</v>
      </c>
      <c r="C354" t="s">
        <v>61</v>
      </c>
      <c r="D354" t="s">
        <v>15</v>
      </c>
      <c r="E354" t="s">
        <v>44</v>
      </c>
      <c r="F354" t="s">
        <v>28</v>
      </c>
      <c r="G354" t="s">
        <v>51</v>
      </c>
      <c r="H354">
        <v>44</v>
      </c>
      <c r="I354" s="1">
        <v>43685</v>
      </c>
      <c r="J354" s="2">
        <v>130133</v>
      </c>
      <c r="K354" s="3">
        <v>0.15</v>
      </c>
      <c r="L354" s="3">
        <f>(TBL_Employees[[#This Row],[Annual Salary]]*TBL_Employees[[#This Row],[Bonus %]])/100</f>
        <v>195.1995</v>
      </c>
      <c r="M354" t="s">
        <v>19</v>
      </c>
      <c r="N354" t="s">
        <v>25</v>
      </c>
      <c r="O354" s="1">
        <v>44699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s="3">
        <f>(TBL_Employees[[#This Row],[Annual Salary]]*TBL_Employees[[#This Row],[Bonus %]])/100</f>
        <v>0</v>
      </c>
      <c r="M355" t="s">
        <v>33</v>
      </c>
      <c r="N355" t="s">
        <v>34</v>
      </c>
      <c r="O355" s="1" t="s">
        <v>21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s="3">
        <f>(TBL_Employees[[#This Row],[Annual Salary]]*TBL_Employees[[#This Row],[Bonus %]])/100</f>
        <v>0</v>
      </c>
      <c r="M356" t="s">
        <v>19</v>
      </c>
      <c r="N356" t="s">
        <v>45</v>
      </c>
      <c r="O356" s="1" t="s">
        <v>21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s="3">
        <f>(TBL_Employees[[#This Row],[Annual Salary]]*TBL_Employees[[#This Row],[Bonus %]])/100</f>
        <v>138.303</v>
      </c>
      <c r="M357" t="s">
        <v>33</v>
      </c>
      <c r="N357" t="s">
        <v>80</v>
      </c>
      <c r="O357" s="1" t="s">
        <v>21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s="3">
        <f>(TBL_Employees[[#This Row],[Annual Salary]]*TBL_Employees[[#This Row],[Bonus %]])/100</f>
        <v>0</v>
      </c>
      <c r="M358" t="s">
        <v>19</v>
      </c>
      <c r="N358" t="s">
        <v>29</v>
      </c>
      <c r="O358" s="1" t="s">
        <v>21</v>
      </c>
    </row>
    <row r="359" spans="1:15" x14ac:dyDescent="0.35">
      <c r="A359" t="s">
        <v>1527</v>
      </c>
      <c r="B359" t="s">
        <v>1528</v>
      </c>
      <c r="C359" t="s">
        <v>61</v>
      </c>
      <c r="D359" t="s">
        <v>43</v>
      </c>
      <c r="E359" t="s">
        <v>44</v>
      </c>
      <c r="F359" t="s">
        <v>28</v>
      </c>
      <c r="G359" t="s">
        <v>24</v>
      </c>
      <c r="H359">
        <v>45</v>
      </c>
      <c r="I359" s="1">
        <v>38453</v>
      </c>
      <c r="J359" s="2">
        <v>128468</v>
      </c>
      <c r="K359" s="3">
        <v>0.11</v>
      </c>
      <c r="L359" s="3">
        <f>(TBL_Employees[[#This Row],[Annual Salary]]*TBL_Employees[[#This Row],[Bonus %]])/100</f>
        <v>141.31479999999999</v>
      </c>
      <c r="M359" t="s">
        <v>19</v>
      </c>
      <c r="N359" t="s">
        <v>20</v>
      </c>
      <c r="O359" s="1" t="s">
        <v>21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s="3">
        <f>(TBL_Employees[[#This Row],[Annual Salary]]*TBL_Employees[[#This Row],[Bonus %]])/100</f>
        <v>74.123700000000014</v>
      </c>
      <c r="M360" t="s">
        <v>19</v>
      </c>
      <c r="N360" t="s">
        <v>63</v>
      </c>
      <c r="O360" s="1" t="s">
        <v>21</v>
      </c>
    </row>
    <row r="361" spans="1:15" x14ac:dyDescent="0.35">
      <c r="A361" t="s">
        <v>173</v>
      </c>
      <c r="B361" t="s">
        <v>1436</v>
      </c>
      <c r="C361" t="s">
        <v>62</v>
      </c>
      <c r="D361" t="s">
        <v>23</v>
      </c>
      <c r="E361" t="s">
        <v>44</v>
      </c>
      <c r="F361" t="s">
        <v>28</v>
      </c>
      <c r="G361" t="s">
        <v>24</v>
      </c>
      <c r="H361">
        <v>54</v>
      </c>
      <c r="I361" s="1">
        <v>35500</v>
      </c>
      <c r="J361" s="2">
        <v>128136</v>
      </c>
      <c r="K361" s="3">
        <v>0.05</v>
      </c>
      <c r="L361" s="3">
        <f>(TBL_Employees[[#This Row],[Annual Salary]]*TBL_Employees[[#This Row],[Bonus %]])/100</f>
        <v>64.067999999999998</v>
      </c>
      <c r="M361" t="s">
        <v>33</v>
      </c>
      <c r="N361" t="s">
        <v>60</v>
      </c>
      <c r="O361" s="1" t="s">
        <v>21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s="3">
        <f>(TBL_Employees[[#This Row],[Annual Salary]]*TBL_Employees[[#This Row],[Bonus %]])/100</f>
        <v>0</v>
      </c>
      <c r="M362" t="s">
        <v>52</v>
      </c>
      <c r="N362" t="s">
        <v>53</v>
      </c>
      <c r="O362" s="1" t="s">
        <v>21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s="3">
        <f>(TBL_Employees[[#This Row],[Annual Salary]]*TBL_Employees[[#This Row],[Bonus %]])/100</f>
        <v>598.55359999999996</v>
      </c>
      <c r="M363" t="s">
        <v>33</v>
      </c>
      <c r="N363" t="s">
        <v>34</v>
      </c>
      <c r="O363" s="1" t="s">
        <v>21</v>
      </c>
    </row>
    <row r="364" spans="1:15" x14ac:dyDescent="0.35">
      <c r="A364" t="s">
        <v>368</v>
      </c>
      <c r="B364" t="s">
        <v>925</v>
      </c>
      <c r="C364" t="s">
        <v>61</v>
      </c>
      <c r="D364" t="s">
        <v>50</v>
      </c>
      <c r="E364" t="s">
        <v>44</v>
      </c>
      <c r="F364" t="s">
        <v>17</v>
      </c>
      <c r="G364" t="s">
        <v>24</v>
      </c>
      <c r="H364">
        <v>30</v>
      </c>
      <c r="I364" s="1">
        <v>42168</v>
      </c>
      <c r="J364" s="2">
        <v>127972</v>
      </c>
      <c r="K364" s="3">
        <v>0.11</v>
      </c>
      <c r="L364" s="3">
        <f>(TBL_Employees[[#This Row],[Annual Salary]]*TBL_Employees[[#This Row],[Bonus %]])/100</f>
        <v>140.76920000000001</v>
      </c>
      <c r="M364" t="s">
        <v>19</v>
      </c>
      <c r="N364" t="s">
        <v>63</v>
      </c>
      <c r="O364" s="1" t="s">
        <v>21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s="3">
        <f>(TBL_Employees[[#This Row],[Annual Salary]]*TBL_Employees[[#This Row],[Bonus %]])/100</f>
        <v>357.00400000000002</v>
      </c>
      <c r="M365" t="s">
        <v>19</v>
      </c>
      <c r="N365" t="s">
        <v>25</v>
      </c>
      <c r="O365" s="1" t="s">
        <v>21</v>
      </c>
    </row>
    <row r="366" spans="1:15" x14ac:dyDescent="0.35">
      <c r="A366" t="s">
        <v>1689</v>
      </c>
      <c r="B366" t="s">
        <v>1764</v>
      </c>
      <c r="C366" t="s">
        <v>61</v>
      </c>
      <c r="D366" t="s">
        <v>43</v>
      </c>
      <c r="E366" t="s">
        <v>44</v>
      </c>
      <c r="F366" t="s">
        <v>28</v>
      </c>
      <c r="G366" t="s">
        <v>18</v>
      </c>
      <c r="H366">
        <v>45</v>
      </c>
      <c r="I366" s="1">
        <v>43111</v>
      </c>
      <c r="J366" s="2">
        <v>127422</v>
      </c>
      <c r="K366" s="3">
        <v>0.15</v>
      </c>
      <c r="L366" s="3">
        <f>(TBL_Employees[[#This Row],[Annual Salary]]*TBL_Employees[[#This Row],[Bonus %]])/100</f>
        <v>191.13299999999998</v>
      </c>
      <c r="M366" t="s">
        <v>19</v>
      </c>
      <c r="N366" t="s">
        <v>29</v>
      </c>
      <c r="O366" s="1" t="s">
        <v>21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s="3">
        <f>(TBL_Employees[[#This Row],[Annual Salary]]*TBL_Employees[[#This Row],[Bonus %]])/100</f>
        <v>343.80940000000004</v>
      </c>
      <c r="M367" t="s">
        <v>52</v>
      </c>
      <c r="N367" t="s">
        <v>81</v>
      </c>
      <c r="O367" s="1" t="s">
        <v>21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s="3">
        <f>(TBL_Employees[[#This Row],[Annual Salary]]*TBL_Employees[[#This Row],[Bonus %]])/100</f>
        <v>0</v>
      </c>
      <c r="M368" t="s">
        <v>52</v>
      </c>
      <c r="N368" t="s">
        <v>53</v>
      </c>
      <c r="O368" s="1" t="s">
        <v>21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s="3">
        <f>(TBL_Employees[[#This Row],[Annual Salary]]*TBL_Employees[[#This Row],[Bonus %]])/100</f>
        <v>0</v>
      </c>
      <c r="M369" t="s">
        <v>19</v>
      </c>
      <c r="N369" t="s">
        <v>29</v>
      </c>
      <c r="O369" s="1" t="s">
        <v>21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s="3">
        <f>(TBL_Employees[[#This Row],[Annual Salary]]*TBL_Employees[[#This Row],[Bonus %]])/100</f>
        <v>0</v>
      </c>
      <c r="M370" t="s">
        <v>33</v>
      </c>
      <c r="N370" t="s">
        <v>60</v>
      </c>
      <c r="O370" s="1" t="s">
        <v>21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s="3">
        <f>(TBL_Employees[[#This Row],[Annual Salary]]*TBL_Employees[[#This Row],[Bonus %]])/100</f>
        <v>171.15360000000001</v>
      </c>
      <c r="M371" t="s">
        <v>33</v>
      </c>
      <c r="N371" t="s">
        <v>80</v>
      </c>
      <c r="O371" s="1" t="s">
        <v>21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s="3">
        <f>(TBL_Employees[[#This Row],[Annual Salary]]*TBL_Employees[[#This Row],[Bonus %]])/100</f>
        <v>0</v>
      </c>
      <c r="M372" t="s">
        <v>52</v>
      </c>
      <c r="N372" t="s">
        <v>53</v>
      </c>
      <c r="O372" s="1" t="s">
        <v>21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s="3">
        <f>(TBL_Employees[[#This Row],[Annual Salary]]*TBL_Employees[[#This Row],[Bonus %]])/100</f>
        <v>0</v>
      </c>
      <c r="M373" t="s">
        <v>19</v>
      </c>
      <c r="N373" t="s">
        <v>63</v>
      </c>
      <c r="O373" s="1" t="s">
        <v>21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s="3">
        <f>(TBL_Employees[[#This Row],[Annual Salary]]*TBL_Employees[[#This Row],[Bonus %]])/100</f>
        <v>126.911</v>
      </c>
      <c r="M374" t="s">
        <v>33</v>
      </c>
      <c r="N374" t="s">
        <v>74</v>
      </c>
      <c r="O374" s="1" t="s">
        <v>21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s="3">
        <f>(TBL_Employees[[#This Row],[Annual Salary]]*TBL_Employees[[#This Row],[Bonus %]])/100</f>
        <v>694.23680000000013</v>
      </c>
      <c r="M375" t="s">
        <v>33</v>
      </c>
      <c r="N375" t="s">
        <v>74</v>
      </c>
      <c r="O375" s="1" t="s">
        <v>21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s="3">
        <f>(TBL_Employees[[#This Row],[Annual Salary]]*TBL_Employees[[#This Row],[Bonus %]])/100</f>
        <v>488.67899999999992</v>
      </c>
      <c r="M376" t="s">
        <v>19</v>
      </c>
      <c r="N376" t="s">
        <v>63</v>
      </c>
      <c r="O376" s="1" t="s">
        <v>21</v>
      </c>
    </row>
    <row r="377" spans="1:15" x14ac:dyDescent="0.35">
      <c r="A377" t="s">
        <v>122</v>
      </c>
      <c r="B377" t="s">
        <v>1074</v>
      </c>
      <c r="C377" t="s">
        <v>61</v>
      </c>
      <c r="D377" t="s">
        <v>43</v>
      </c>
      <c r="E377" t="s">
        <v>44</v>
      </c>
      <c r="F377" t="s">
        <v>17</v>
      </c>
      <c r="G377" t="s">
        <v>24</v>
      </c>
      <c r="H377">
        <v>31</v>
      </c>
      <c r="I377" s="1">
        <v>43695</v>
      </c>
      <c r="J377" s="2">
        <v>126353</v>
      </c>
      <c r="K377" s="3">
        <v>0.12</v>
      </c>
      <c r="L377" s="3">
        <f>(TBL_Employees[[#This Row],[Annual Salary]]*TBL_Employees[[#This Row],[Bonus %]])/100</f>
        <v>151.62359999999998</v>
      </c>
      <c r="M377" t="s">
        <v>33</v>
      </c>
      <c r="N377" t="s">
        <v>74</v>
      </c>
      <c r="O377" s="1" t="s">
        <v>21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s="3">
        <f>(TBL_Employees[[#This Row],[Annual Salary]]*TBL_Employees[[#This Row],[Bonus %]])/100</f>
        <v>0</v>
      </c>
      <c r="M378" t="s">
        <v>33</v>
      </c>
      <c r="N378" t="s">
        <v>60</v>
      </c>
      <c r="O378" s="1">
        <v>37623</v>
      </c>
    </row>
    <row r="379" spans="1:15" x14ac:dyDescent="0.35">
      <c r="A379" t="s">
        <v>785</v>
      </c>
      <c r="B379" t="s">
        <v>786</v>
      </c>
      <c r="C379" t="s">
        <v>62</v>
      </c>
      <c r="D379" t="s">
        <v>15</v>
      </c>
      <c r="E379" t="s">
        <v>44</v>
      </c>
      <c r="F379" t="s">
        <v>28</v>
      </c>
      <c r="G379" t="s">
        <v>47</v>
      </c>
      <c r="H379">
        <v>51</v>
      </c>
      <c r="I379" s="1">
        <v>34746</v>
      </c>
      <c r="J379" s="2">
        <v>125375</v>
      </c>
      <c r="K379" s="3">
        <v>0.09</v>
      </c>
      <c r="L379" s="3">
        <f>(TBL_Employees[[#This Row],[Annual Salary]]*TBL_Employees[[#This Row],[Bonus %]])/100</f>
        <v>112.83750000000001</v>
      </c>
      <c r="M379" t="s">
        <v>19</v>
      </c>
      <c r="N379" t="s">
        <v>20</v>
      </c>
      <c r="O379" s="1" t="s">
        <v>21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s="3">
        <f>(TBL_Employees[[#This Row],[Annual Salary]]*TBL_Employees[[#This Row],[Bonus %]])/100</f>
        <v>0</v>
      </c>
      <c r="M380" t="s">
        <v>19</v>
      </c>
      <c r="N380" t="s">
        <v>29</v>
      </c>
      <c r="O380" s="1" t="s">
        <v>21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s="3">
        <f>(TBL_Employees[[#This Row],[Annual Salary]]*TBL_Employees[[#This Row],[Bonus %]])/100</f>
        <v>127.54300000000001</v>
      </c>
      <c r="M381" t="s">
        <v>19</v>
      </c>
      <c r="N381" t="s">
        <v>20</v>
      </c>
      <c r="O381" s="1" t="s">
        <v>21</v>
      </c>
    </row>
    <row r="382" spans="1:15" x14ac:dyDescent="0.35">
      <c r="A382" t="s">
        <v>1942</v>
      </c>
      <c r="B382" t="s">
        <v>1943</v>
      </c>
      <c r="C382" t="s">
        <v>84</v>
      </c>
      <c r="D382" t="s">
        <v>31</v>
      </c>
      <c r="E382" t="s">
        <v>44</v>
      </c>
      <c r="F382" t="s">
        <v>17</v>
      </c>
      <c r="G382" t="s">
        <v>24</v>
      </c>
      <c r="H382">
        <v>37</v>
      </c>
      <c r="I382" s="1">
        <v>41318</v>
      </c>
      <c r="J382" s="2">
        <v>124827</v>
      </c>
      <c r="K382" s="3">
        <v>0</v>
      </c>
      <c r="L382" s="3">
        <f>(TBL_Employees[[#This Row],[Annual Salary]]*TBL_Employees[[#This Row],[Bonus %]])/100</f>
        <v>0</v>
      </c>
      <c r="M382" t="s">
        <v>33</v>
      </c>
      <c r="N382" t="s">
        <v>60</v>
      </c>
      <c r="O382" s="1" t="s">
        <v>21</v>
      </c>
    </row>
    <row r="383" spans="1:15" x14ac:dyDescent="0.35">
      <c r="A383" t="s">
        <v>254</v>
      </c>
      <c r="B383" t="s">
        <v>1316</v>
      </c>
      <c r="C383" t="s">
        <v>61</v>
      </c>
      <c r="D383" t="s">
        <v>65</v>
      </c>
      <c r="E383" t="s">
        <v>44</v>
      </c>
      <c r="F383" t="s">
        <v>17</v>
      </c>
      <c r="G383" t="s">
        <v>18</v>
      </c>
      <c r="H383">
        <v>48</v>
      </c>
      <c r="I383" s="1">
        <v>40389</v>
      </c>
      <c r="J383" s="2">
        <v>124774</v>
      </c>
      <c r="K383" s="3">
        <v>0.12</v>
      </c>
      <c r="L383" s="3">
        <f>(TBL_Employees[[#This Row],[Annual Salary]]*TBL_Employees[[#This Row],[Bonus %]])/100</f>
        <v>149.72879999999998</v>
      </c>
      <c r="M383" t="s">
        <v>19</v>
      </c>
      <c r="N383" t="s">
        <v>39</v>
      </c>
      <c r="O383" s="1" t="s">
        <v>21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s="3">
        <f>(TBL_Employees[[#This Row],[Annual Salary]]*TBL_Employees[[#This Row],[Bonus %]])/100</f>
        <v>325.31229999999999</v>
      </c>
      <c r="M384" t="s">
        <v>19</v>
      </c>
      <c r="N384" t="s">
        <v>63</v>
      </c>
      <c r="O384" s="1" t="s">
        <v>21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s="3">
        <f>(TBL_Employees[[#This Row],[Annual Salary]]*TBL_Employees[[#This Row],[Bonus %]])/100</f>
        <v>72.140600000000006</v>
      </c>
      <c r="M385" t="s">
        <v>19</v>
      </c>
      <c r="N385" t="s">
        <v>29</v>
      </c>
      <c r="O385" s="1" t="s">
        <v>21</v>
      </c>
    </row>
    <row r="386" spans="1:15" x14ac:dyDescent="0.35">
      <c r="A386" t="s">
        <v>1385</v>
      </c>
      <c r="B386" t="s">
        <v>1386</v>
      </c>
      <c r="C386" t="s">
        <v>62</v>
      </c>
      <c r="D386" t="s">
        <v>50</v>
      </c>
      <c r="E386" t="s">
        <v>44</v>
      </c>
      <c r="F386" t="s">
        <v>17</v>
      </c>
      <c r="G386" t="s">
        <v>24</v>
      </c>
      <c r="H386">
        <v>45</v>
      </c>
      <c r="I386" s="1">
        <v>40836</v>
      </c>
      <c r="J386" s="2">
        <v>123640</v>
      </c>
      <c r="K386" s="3">
        <v>7.0000000000000007E-2</v>
      </c>
      <c r="L386" s="3">
        <f>(TBL_Employees[[#This Row],[Annual Salary]]*TBL_Employees[[#This Row],[Bonus %]])/100</f>
        <v>86.548000000000016</v>
      </c>
      <c r="M386" t="s">
        <v>33</v>
      </c>
      <c r="N386" t="s">
        <v>74</v>
      </c>
      <c r="O386" s="1" t="s">
        <v>21</v>
      </c>
    </row>
    <row r="387" spans="1:15" x14ac:dyDescent="0.35">
      <c r="A387" t="s">
        <v>1611</v>
      </c>
      <c r="B387" t="s">
        <v>1678</v>
      </c>
      <c r="C387" t="s">
        <v>69</v>
      </c>
      <c r="D387" t="s">
        <v>31</v>
      </c>
      <c r="E387" t="s">
        <v>44</v>
      </c>
      <c r="F387" t="s">
        <v>17</v>
      </c>
      <c r="G387" t="s">
        <v>51</v>
      </c>
      <c r="H387">
        <v>29</v>
      </c>
      <c r="I387" s="1">
        <v>44099</v>
      </c>
      <c r="J387" s="2">
        <v>123588</v>
      </c>
      <c r="K387" s="3">
        <v>0</v>
      </c>
      <c r="L387" s="3">
        <f>(TBL_Employees[[#This Row],[Annual Salary]]*TBL_Employees[[#This Row],[Bonus %]])/100</f>
        <v>0</v>
      </c>
      <c r="M387" t="s">
        <v>52</v>
      </c>
      <c r="N387" t="s">
        <v>53</v>
      </c>
      <c r="O387" s="1" t="s">
        <v>21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s="3">
        <f>(TBL_Employees[[#This Row],[Annual Salary]]*TBL_Employees[[#This Row],[Bonus %]])/100</f>
        <v>125.086</v>
      </c>
      <c r="M388" t="s">
        <v>52</v>
      </c>
      <c r="N388" t="s">
        <v>53</v>
      </c>
      <c r="O388" s="1" t="s">
        <v>21</v>
      </c>
    </row>
    <row r="389" spans="1:15" x14ac:dyDescent="0.35">
      <c r="A389" t="s">
        <v>714</v>
      </c>
      <c r="B389" t="s">
        <v>715</v>
      </c>
      <c r="C389" t="s">
        <v>61</v>
      </c>
      <c r="D389" t="s">
        <v>50</v>
      </c>
      <c r="E389" t="s">
        <v>44</v>
      </c>
      <c r="F389" t="s">
        <v>28</v>
      </c>
      <c r="G389" t="s">
        <v>18</v>
      </c>
      <c r="H389">
        <v>50</v>
      </c>
      <c r="I389" s="1">
        <v>37705</v>
      </c>
      <c r="J389" s="2">
        <v>123405</v>
      </c>
      <c r="K389" s="3">
        <v>0.13</v>
      </c>
      <c r="L389" s="3">
        <f>(TBL_Employees[[#This Row],[Annual Salary]]*TBL_Employees[[#This Row],[Bonus %]])/100</f>
        <v>160.4265</v>
      </c>
      <c r="M389" t="s">
        <v>19</v>
      </c>
      <c r="N389" t="s">
        <v>29</v>
      </c>
      <c r="O389" s="1" t="s">
        <v>21</v>
      </c>
    </row>
    <row r="390" spans="1:15" x14ac:dyDescent="0.35">
      <c r="A390" t="s">
        <v>1869</v>
      </c>
      <c r="B390" t="s">
        <v>1870</v>
      </c>
      <c r="C390" t="s">
        <v>61</v>
      </c>
      <c r="D390" t="s">
        <v>50</v>
      </c>
      <c r="E390" t="s">
        <v>44</v>
      </c>
      <c r="F390" t="s">
        <v>28</v>
      </c>
      <c r="G390" t="s">
        <v>51</v>
      </c>
      <c r="H390">
        <v>54</v>
      </c>
      <c r="I390" s="1">
        <v>40836</v>
      </c>
      <c r="J390" s="2">
        <v>122644</v>
      </c>
      <c r="K390" s="3">
        <v>0.12</v>
      </c>
      <c r="L390" s="3">
        <f>(TBL_Employees[[#This Row],[Annual Salary]]*TBL_Employees[[#This Row],[Bonus %]])/100</f>
        <v>147.1728</v>
      </c>
      <c r="M390" t="s">
        <v>19</v>
      </c>
      <c r="N390" t="s">
        <v>25</v>
      </c>
      <c r="O390" s="1" t="s">
        <v>21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s="3">
        <f>(TBL_Employees[[#This Row],[Annual Salary]]*TBL_Employees[[#This Row],[Bonus %]])/100</f>
        <v>468.47250000000003</v>
      </c>
      <c r="M391" t="s">
        <v>33</v>
      </c>
      <c r="N391" t="s">
        <v>34</v>
      </c>
      <c r="O391" s="1" t="s">
        <v>21</v>
      </c>
    </row>
    <row r="392" spans="1:15" x14ac:dyDescent="0.35">
      <c r="A392" t="s">
        <v>920</v>
      </c>
      <c r="B392" t="s">
        <v>921</v>
      </c>
      <c r="C392" t="s">
        <v>62</v>
      </c>
      <c r="D392" t="s">
        <v>65</v>
      </c>
      <c r="E392" t="s">
        <v>44</v>
      </c>
      <c r="F392" t="s">
        <v>28</v>
      </c>
      <c r="G392" t="s">
        <v>24</v>
      </c>
      <c r="H392">
        <v>40</v>
      </c>
      <c r="I392" s="1">
        <v>43147</v>
      </c>
      <c r="J392" s="2">
        <v>120905</v>
      </c>
      <c r="K392" s="3">
        <v>0.05</v>
      </c>
      <c r="L392" s="3">
        <f>(TBL_Employees[[#This Row],[Annual Salary]]*TBL_Employees[[#This Row],[Bonus %]])/100</f>
        <v>60.452500000000001</v>
      </c>
      <c r="M392" t="s">
        <v>19</v>
      </c>
      <c r="N392" t="s">
        <v>63</v>
      </c>
      <c r="O392" s="1" t="s">
        <v>21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s="3">
        <f>(TBL_Employees[[#This Row],[Annual Salary]]*TBL_Employees[[#This Row],[Bonus %]])/100</f>
        <v>0</v>
      </c>
      <c r="M393" t="s">
        <v>33</v>
      </c>
      <c r="N393" t="s">
        <v>60</v>
      </c>
      <c r="O393" s="1" t="s">
        <v>21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s="3">
        <f>(TBL_Employees[[#This Row],[Annual Salary]]*TBL_Employees[[#This Row],[Bonus %]])/100</f>
        <v>186.00479999999999</v>
      </c>
      <c r="M394" t="s">
        <v>19</v>
      </c>
      <c r="N394" t="s">
        <v>25</v>
      </c>
      <c r="O394" s="1" t="s">
        <v>21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s="3">
        <f>(TBL_Employees[[#This Row],[Annual Salary]]*TBL_Employees[[#This Row],[Bonus %]])/100</f>
        <v>0</v>
      </c>
      <c r="M395" t="s">
        <v>19</v>
      </c>
      <c r="N395" t="s">
        <v>63</v>
      </c>
      <c r="O395" s="1" t="s">
        <v>21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s="3">
        <f>(TBL_Employees[[#This Row],[Annual Salary]]*TBL_Employees[[#This Row],[Bonus %]])/100</f>
        <v>0</v>
      </c>
      <c r="M396" t="s">
        <v>19</v>
      </c>
      <c r="N396" t="s">
        <v>20</v>
      </c>
      <c r="O396" s="1" t="s">
        <v>21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s="3">
        <f>(TBL_Employees[[#This Row],[Annual Salary]]*TBL_Employees[[#This Row],[Bonus %]])/100</f>
        <v>853.24020000000007</v>
      </c>
      <c r="M397" t="s">
        <v>19</v>
      </c>
      <c r="N397" t="s">
        <v>29</v>
      </c>
      <c r="O397" s="1" t="s">
        <v>21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s="3">
        <f>(TBL_Employees[[#This Row],[Annual Salary]]*TBL_Employees[[#This Row],[Bonus %]])/100</f>
        <v>402.79470000000003</v>
      </c>
      <c r="M398" t="s">
        <v>33</v>
      </c>
      <c r="N398" t="s">
        <v>80</v>
      </c>
      <c r="O398" s="1" t="s">
        <v>21</v>
      </c>
    </row>
    <row r="399" spans="1:15" x14ac:dyDescent="0.35">
      <c r="A399" t="s">
        <v>1617</v>
      </c>
      <c r="B399" t="s">
        <v>1618</v>
      </c>
      <c r="C399" t="s">
        <v>61</v>
      </c>
      <c r="D399" t="s">
        <v>27</v>
      </c>
      <c r="E399" t="s">
        <v>44</v>
      </c>
      <c r="F399" t="s">
        <v>17</v>
      </c>
      <c r="G399" t="s">
        <v>18</v>
      </c>
      <c r="H399">
        <v>43</v>
      </c>
      <c r="I399" s="1">
        <v>42090</v>
      </c>
      <c r="J399" s="2">
        <v>120321</v>
      </c>
      <c r="K399" s="3">
        <v>0.12</v>
      </c>
      <c r="L399" s="3">
        <f>(TBL_Employees[[#This Row],[Annual Salary]]*TBL_Employees[[#This Row],[Bonus %]])/100</f>
        <v>144.3852</v>
      </c>
      <c r="M399" t="s">
        <v>19</v>
      </c>
      <c r="N399" t="s">
        <v>25</v>
      </c>
      <c r="O399" s="1" t="s">
        <v>21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s="3">
        <f>(TBL_Employees[[#This Row],[Annual Salary]]*TBL_Employees[[#This Row],[Bonus %]])/100</f>
        <v>143.3014</v>
      </c>
      <c r="M400" t="s">
        <v>19</v>
      </c>
      <c r="N400" t="s">
        <v>20</v>
      </c>
      <c r="O400" s="1" t="s">
        <v>21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s="3">
        <f>(TBL_Employees[[#This Row],[Annual Salary]]*TBL_Employees[[#This Row],[Bonus %]])/100</f>
        <v>0</v>
      </c>
      <c r="M401" t="s">
        <v>33</v>
      </c>
      <c r="N401" t="s">
        <v>74</v>
      </c>
      <c r="O401" s="1" t="s">
        <v>21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s="3">
        <f>(TBL_Employees[[#This Row],[Annual Salary]]*TBL_Employees[[#This Row],[Bonus %]])/100</f>
        <v>195.9854</v>
      </c>
      <c r="M402" t="s">
        <v>19</v>
      </c>
      <c r="N402" t="s">
        <v>20</v>
      </c>
      <c r="O402" s="1">
        <v>39310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s="3">
        <f>(TBL_Employees[[#This Row],[Annual Salary]]*TBL_Employees[[#This Row],[Bonus %]])/100</f>
        <v>364.62089999999995</v>
      </c>
      <c r="M403" t="s">
        <v>52</v>
      </c>
      <c r="N403" t="s">
        <v>53</v>
      </c>
      <c r="O403" s="1" t="s">
        <v>21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s="3">
        <f>(TBL_Employees[[#This Row],[Annual Salary]]*TBL_Employees[[#This Row],[Bonus %]])/100</f>
        <v>0</v>
      </c>
      <c r="M404" t="s">
        <v>19</v>
      </c>
      <c r="N404" t="s">
        <v>20</v>
      </c>
      <c r="O404" s="1" t="s">
        <v>21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s="3">
        <f>(TBL_Employees[[#This Row],[Annual Salary]]*TBL_Employees[[#This Row],[Bonus %]])/100</f>
        <v>0</v>
      </c>
      <c r="M405" t="s">
        <v>19</v>
      </c>
      <c r="N405" t="s">
        <v>39</v>
      </c>
      <c r="O405" s="1" t="s">
        <v>21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s="3">
        <f>(TBL_Employees[[#This Row],[Annual Salary]]*TBL_Employees[[#This Row],[Bonus %]])/100</f>
        <v>0</v>
      </c>
      <c r="M406" t="s">
        <v>19</v>
      </c>
      <c r="N406" t="s">
        <v>25</v>
      </c>
      <c r="O406" s="1" t="s">
        <v>21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s="3">
        <f>(TBL_Employees[[#This Row],[Annual Salary]]*TBL_Employees[[#This Row],[Bonus %]])/100</f>
        <v>0</v>
      </c>
      <c r="M407" t="s">
        <v>19</v>
      </c>
      <c r="N407" t="s">
        <v>63</v>
      </c>
      <c r="O407" s="1" t="s">
        <v>21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s="3">
        <f>(TBL_Employees[[#This Row],[Annual Salary]]*TBL_Employees[[#This Row],[Bonus %]])/100</f>
        <v>0</v>
      </c>
      <c r="M408" t="s">
        <v>33</v>
      </c>
      <c r="N408" t="s">
        <v>34</v>
      </c>
      <c r="O408" s="1" t="s">
        <v>21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s="3">
        <f>(TBL_Employees[[#This Row],[Annual Salary]]*TBL_Employees[[#This Row],[Bonus %]])/100</f>
        <v>0</v>
      </c>
      <c r="M409" t="s">
        <v>19</v>
      </c>
      <c r="N409" t="s">
        <v>20</v>
      </c>
      <c r="O409" s="1" t="s">
        <v>21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s="3">
        <f>(TBL_Employees[[#This Row],[Annual Salary]]*TBL_Employees[[#This Row],[Bonus %]])/100</f>
        <v>0</v>
      </c>
      <c r="M410" t="s">
        <v>19</v>
      </c>
      <c r="N410" t="s">
        <v>45</v>
      </c>
      <c r="O410" s="1" t="s">
        <v>21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s="3">
        <f>(TBL_Employees[[#This Row],[Annual Salary]]*TBL_Employees[[#This Row],[Bonus %]])/100</f>
        <v>0</v>
      </c>
      <c r="M411" t="s">
        <v>19</v>
      </c>
      <c r="N411" t="s">
        <v>29</v>
      </c>
      <c r="O411" s="1" t="s">
        <v>21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s="3">
        <f>(TBL_Employees[[#This Row],[Annual Salary]]*TBL_Employees[[#This Row],[Bonus %]])/100</f>
        <v>0</v>
      </c>
      <c r="M412" t="s">
        <v>19</v>
      </c>
      <c r="N412" t="s">
        <v>20</v>
      </c>
      <c r="O412" s="1" t="s">
        <v>21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s="3">
        <f>(TBL_Employees[[#This Row],[Annual Salary]]*TBL_Employees[[#This Row],[Bonus %]])/100</f>
        <v>727.20400000000006</v>
      </c>
      <c r="M413" t="s">
        <v>33</v>
      </c>
      <c r="N413" t="s">
        <v>80</v>
      </c>
      <c r="O413" s="1">
        <v>43810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s="3">
        <f>(TBL_Employees[[#This Row],[Annual Salary]]*TBL_Employees[[#This Row],[Bonus %]])/100</f>
        <v>0</v>
      </c>
      <c r="M414" t="s">
        <v>19</v>
      </c>
      <c r="N414" t="s">
        <v>20</v>
      </c>
      <c r="O414" s="1" t="s">
        <v>21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s="3">
        <f>(TBL_Employees[[#This Row],[Annual Salary]]*TBL_Employees[[#This Row],[Bonus %]])/100</f>
        <v>752.98100000000011</v>
      </c>
      <c r="M415" t="s">
        <v>33</v>
      </c>
      <c r="N415" t="s">
        <v>34</v>
      </c>
      <c r="O415" s="1" t="s">
        <v>21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s="3">
        <f>(TBL_Employees[[#This Row],[Annual Salary]]*TBL_Employees[[#This Row],[Bonus %]])/100</f>
        <v>0</v>
      </c>
      <c r="M416" t="s">
        <v>19</v>
      </c>
      <c r="N416" t="s">
        <v>25</v>
      </c>
      <c r="O416" s="1">
        <v>43681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s="3">
        <f>(TBL_Employees[[#This Row],[Annual Salary]]*TBL_Employees[[#This Row],[Bonus %]])/100</f>
        <v>0</v>
      </c>
      <c r="M417" t="s">
        <v>19</v>
      </c>
      <c r="N417" t="s">
        <v>63</v>
      </c>
      <c r="O417" s="1" t="s">
        <v>21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s="3">
        <f>(TBL_Employees[[#This Row],[Annual Salary]]*TBL_Employees[[#This Row],[Bonus %]])/100</f>
        <v>135.11189999999999</v>
      </c>
      <c r="M418" t="s">
        <v>19</v>
      </c>
      <c r="N418" t="s">
        <v>20</v>
      </c>
      <c r="O418" s="1" t="s">
        <v>21</v>
      </c>
    </row>
    <row r="419" spans="1:15" x14ac:dyDescent="0.35">
      <c r="A419" t="s">
        <v>689</v>
      </c>
      <c r="B419" t="s">
        <v>690</v>
      </c>
      <c r="C419" t="s">
        <v>62</v>
      </c>
      <c r="D419" t="s">
        <v>27</v>
      </c>
      <c r="E419" t="s">
        <v>44</v>
      </c>
      <c r="F419" t="s">
        <v>28</v>
      </c>
      <c r="G419" t="s">
        <v>51</v>
      </c>
      <c r="H419">
        <v>53</v>
      </c>
      <c r="I419" s="1">
        <v>39021</v>
      </c>
      <c r="J419" s="2">
        <v>120128</v>
      </c>
      <c r="K419" s="3">
        <v>0.1</v>
      </c>
      <c r="L419" s="3">
        <f>(TBL_Employees[[#This Row],[Annual Salary]]*TBL_Employees[[#This Row],[Bonus %]])/100</f>
        <v>120.12800000000001</v>
      </c>
      <c r="M419" t="s">
        <v>19</v>
      </c>
      <c r="N419" t="s">
        <v>25</v>
      </c>
      <c r="O419" s="1" t="s">
        <v>21</v>
      </c>
    </row>
    <row r="420" spans="1:15" x14ac:dyDescent="0.35">
      <c r="A420" t="s">
        <v>1010</v>
      </c>
      <c r="B420" t="s">
        <v>1011</v>
      </c>
      <c r="C420" t="s">
        <v>62</v>
      </c>
      <c r="D420" t="s">
        <v>50</v>
      </c>
      <c r="E420" t="s">
        <v>44</v>
      </c>
      <c r="F420" t="s">
        <v>17</v>
      </c>
      <c r="G420" t="s">
        <v>51</v>
      </c>
      <c r="H420">
        <v>38</v>
      </c>
      <c r="I420" s="1">
        <v>42999</v>
      </c>
      <c r="J420" s="2">
        <v>119647</v>
      </c>
      <c r="K420" s="3">
        <v>0.09</v>
      </c>
      <c r="L420" s="3">
        <f>(TBL_Employees[[#This Row],[Annual Salary]]*TBL_Employees[[#This Row],[Bonus %]])/100</f>
        <v>107.6823</v>
      </c>
      <c r="M420" t="s">
        <v>52</v>
      </c>
      <c r="N420" t="s">
        <v>53</v>
      </c>
      <c r="O420" s="1" t="s">
        <v>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s="3">
        <f>(TBL_Employees[[#This Row],[Annual Salary]]*TBL_Employees[[#This Row],[Bonus %]])/100</f>
        <v>0</v>
      </c>
      <c r="M421" t="s">
        <v>19</v>
      </c>
      <c r="N421" t="s">
        <v>63</v>
      </c>
      <c r="O421" s="1" t="s">
        <v>21</v>
      </c>
    </row>
    <row r="422" spans="1:15" x14ac:dyDescent="0.35">
      <c r="A422" t="s">
        <v>1376</v>
      </c>
      <c r="B422" t="s">
        <v>1377</v>
      </c>
      <c r="C422" t="s">
        <v>62</v>
      </c>
      <c r="D422" t="s">
        <v>50</v>
      </c>
      <c r="E422" t="s">
        <v>44</v>
      </c>
      <c r="F422" t="s">
        <v>28</v>
      </c>
      <c r="G422" t="s">
        <v>18</v>
      </c>
      <c r="H422">
        <v>33</v>
      </c>
      <c r="I422" s="1">
        <v>41446</v>
      </c>
      <c r="J422" s="2">
        <v>119631</v>
      </c>
      <c r="K422" s="3">
        <v>0.06</v>
      </c>
      <c r="L422" s="3">
        <f>(TBL_Employees[[#This Row],[Annual Salary]]*TBL_Employees[[#This Row],[Bonus %]])/100</f>
        <v>71.778599999999997</v>
      </c>
      <c r="M422" t="s">
        <v>19</v>
      </c>
      <c r="N422" t="s">
        <v>39</v>
      </c>
      <c r="O422" s="1" t="s">
        <v>21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s="3">
        <f>(TBL_Employees[[#This Row],[Annual Salary]]*TBL_Employees[[#This Row],[Bonus %]])/100</f>
        <v>0</v>
      </c>
      <c r="M423" t="s">
        <v>52</v>
      </c>
      <c r="N423" t="s">
        <v>81</v>
      </c>
      <c r="O423" s="1" t="s">
        <v>21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s="3">
        <f>(TBL_Employees[[#This Row],[Annual Salary]]*TBL_Employees[[#This Row],[Bonus %]])/100</f>
        <v>0</v>
      </c>
      <c r="M424" t="s">
        <v>19</v>
      </c>
      <c r="N424" t="s">
        <v>20</v>
      </c>
      <c r="O424" s="1" t="s">
        <v>21</v>
      </c>
    </row>
    <row r="425" spans="1:15" x14ac:dyDescent="0.35">
      <c r="A425" t="s">
        <v>1952</v>
      </c>
      <c r="B425" t="s">
        <v>1953</v>
      </c>
      <c r="C425" t="s">
        <v>62</v>
      </c>
      <c r="D425" t="s">
        <v>43</v>
      </c>
      <c r="E425" t="s">
        <v>44</v>
      </c>
      <c r="F425" t="s">
        <v>28</v>
      </c>
      <c r="G425" t="s">
        <v>24</v>
      </c>
      <c r="H425">
        <v>49</v>
      </c>
      <c r="I425" s="1">
        <v>43240</v>
      </c>
      <c r="J425" s="2">
        <v>119397</v>
      </c>
      <c r="K425" s="3">
        <v>0.09</v>
      </c>
      <c r="L425" s="3">
        <f>(TBL_Employees[[#This Row],[Annual Salary]]*TBL_Employees[[#This Row],[Bonus %]])/100</f>
        <v>107.45729999999999</v>
      </c>
      <c r="M425" t="s">
        <v>33</v>
      </c>
      <c r="N425" t="s">
        <v>60</v>
      </c>
      <c r="O425" s="1">
        <v>43538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s="3">
        <f>(TBL_Employees[[#This Row],[Annual Salary]]*TBL_Employees[[#This Row],[Bonus %]])/100</f>
        <v>0</v>
      </c>
      <c r="M426" t="s">
        <v>19</v>
      </c>
      <c r="N426" t="s">
        <v>20</v>
      </c>
      <c r="O426" s="1" t="s">
        <v>21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s="3">
        <f>(TBL_Employees[[#This Row],[Annual Salary]]*TBL_Employees[[#This Row],[Bonus %]])/100</f>
        <v>191.86199999999999</v>
      </c>
      <c r="M427" t="s">
        <v>19</v>
      </c>
      <c r="N427" t="s">
        <v>29</v>
      </c>
      <c r="O427" s="1" t="s">
        <v>21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s="3">
        <f>(TBL_Employees[[#This Row],[Annual Salary]]*TBL_Employees[[#This Row],[Bonus %]])/100</f>
        <v>229.90649999999997</v>
      </c>
      <c r="M428" t="s">
        <v>19</v>
      </c>
      <c r="N428" t="s">
        <v>25</v>
      </c>
      <c r="O428" s="1" t="s">
        <v>21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s="3">
        <f>(TBL_Employees[[#This Row],[Annual Salary]]*TBL_Employees[[#This Row],[Bonus %]])/100</f>
        <v>91.393600000000006</v>
      </c>
      <c r="M429" t="s">
        <v>19</v>
      </c>
      <c r="N429" t="s">
        <v>39</v>
      </c>
      <c r="O429" s="1" t="s">
        <v>21</v>
      </c>
    </row>
    <row r="430" spans="1:15" x14ac:dyDescent="0.35">
      <c r="A430" t="s">
        <v>1271</v>
      </c>
      <c r="B430" t="s">
        <v>1272</v>
      </c>
      <c r="C430" t="s">
        <v>62</v>
      </c>
      <c r="D430" t="s">
        <v>65</v>
      </c>
      <c r="E430" t="s">
        <v>44</v>
      </c>
      <c r="F430" t="s">
        <v>28</v>
      </c>
      <c r="G430" t="s">
        <v>24</v>
      </c>
      <c r="H430">
        <v>34</v>
      </c>
      <c r="I430" s="1">
        <v>40952</v>
      </c>
      <c r="J430" s="2">
        <v>118708</v>
      </c>
      <c r="K430" s="3">
        <v>7.0000000000000007E-2</v>
      </c>
      <c r="L430" s="3">
        <f>(TBL_Employees[[#This Row],[Annual Salary]]*TBL_Employees[[#This Row],[Bonus %]])/100</f>
        <v>83.095600000000019</v>
      </c>
      <c r="M430" t="s">
        <v>33</v>
      </c>
      <c r="N430" t="s">
        <v>74</v>
      </c>
      <c r="O430" s="1" t="s">
        <v>21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s="3">
        <f>(TBL_Employees[[#This Row],[Annual Salary]]*TBL_Employees[[#This Row],[Bonus %]])/100</f>
        <v>0</v>
      </c>
      <c r="M431" t="s">
        <v>19</v>
      </c>
      <c r="N431" t="s">
        <v>63</v>
      </c>
      <c r="O431" s="1" t="s">
        <v>21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s="3">
        <f>(TBL_Employees[[#This Row],[Annual Salary]]*TBL_Employees[[#This Row],[Bonus %]])/100</f>
        <v>177.30239999999998</v>
      </c>
      <c r="M432" t="s">
        <v>33</v>
      </c>
      <c r="N432" t="s">
        <v>74</v>
      </c>
      <c r="O432" s="1">
        <v>40903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s="3">
        <f>(TBL_Employees[[#This Row],[Annual Salary]]*TBL_Employees[[#This Row],[Bonus %]])/100</f>
        <v>191.53400000000002</v>
      </c>
      <c r="M433" t="s">
        <v>33</v>
      </c>
      <c r="N433" t="s">
        <v>80</v>
      </c>
      <c r="O433" s="1" t="s">
        <v>21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s="3">
        <f>(TBL_Employees[[#This Row],[Annual Salary]]*TBL_Employees[[#This Row],[Bonus %]])/100</f>
        <v>0</v>
      </c>
      <c r="M434" t="s">
        <v>19</v>
      </c>
      <c r="N434" t="s">
        <v>20</v>
      </c>
      <c r="O434" s="1" t="s">
        <v>21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s="3">
        <f>(TBL_Employees[[#This Row],[Annual Salary]]*TBL_Employees[[#This Row],[Bonus %]])/100</f>
        <v>0</v>
      </c>
      <c r="M435" t="s">
        <v>19</v>
      </c>
      <c r="N435" t="s">
        <v>29</v>
      </c>
      <c r="O435" s="1" t="s">
        <v>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s="3">
        <f>(TBL_Employees[[#This Row],[Annual Salary]]*TBL_Employees[[#This Row],[Bonus %]])/100</f>
        <v>0</v>
      </c>
      <c r="M436" t="s">
        <v>19</v>
      </c>
      <c r="N436" t="s">
        <v>20</v>
      </c>
      <c r="O436" s="1" t="s">
        <v>21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s="3">
        <f>(TBL_Employees[[#This Row],[Annual Salary]]*TBL_Employees[[#This Row],[Bonus %]])/100</f>
        <v>0</v>
      </c>
      <c r="M437" t="s">
        <v>33</v>
      </c>
      <c r="N437" t="s">
        <v>34</v>
      </c>
      <c r="O437" s="1" t="s">
        <v>21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s="3">
        <f>(TBL_Employees[[#This Row],[Annual Salary]]*TBL_Employees[[#This Row],[Bonus %]])/100</f>
        <v>367.36520000000002</v>
      </c>
      <c r="M438" t="s">
        <v>33</v>
      </c>
      <c r="N438" t="s">
        <v>60</v>
      </c>
      <c r="O438" s="1" t="s">
        <v>21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s="3">
        <f>(TBL_Employees[[#This Row],[Annual Salary]]*TBL_Employees[[#This Row],[Bonus %]])/100</f>
        <v>659.48399999999992</v>
      </c>
      <c r="M439" t="s">
        <v>19</v>
      </c>
      <c r="N439" t="s">
        <v>20</v>
      </c>
      <c r="O439" s="1" t="s">
        <v>21</v>
      </c>
    </row>
    <row r="440" spans="1:15" x14ac:dyDescent="0.35">
      <c r="A440" t="s">
        <v>803</v>
      </c>
      <c r="B440" t="s">
        <v>804</v>
      </c>
      <c r="C440" t="s">
        <v>62</v>
      </c>
      <c r="D440" t="s">
        <v>50</v>
      </c>
      <c r="E440" t="s">
        <v>44</v>
      </c>
      <c r="F440" t="s">
        <v>28</v>
      </c>
      <c r="G440" t="s">
        <v>18</v>
      </c>
      <c r="H440">
        <v>43</v>
      </c>
      <c r="I440" s="1">
        <v>38748</v>
      </c>
      <c r="J440" s="2">
        <v>117518</v>
      </c>
      <c r="K440" s="3">
        <v>7.0000000000000007E-2</v>
      </c>
      <c r="L440" s="3">
        <f>(TBL_Employees[[#This Row],[Annual Salary]]*TBL_Employees[[#This Row],[Bonus %]])/100</f>
        <v>82.262600000000006</v>
      </c>
      <c r="M440" t="s">
        <v>19</v>
      </c>
      <c r="N440" t="s">
        <v>63</v>
      </c>
      <c r="O440" s="1" t="s">
        <v>21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s="3">
        <f>(TBL_Employees[[#This Row],[Annual Salary]]*TBL_Employees[[#This Row],[Bonus %]])/100</f>
        <v>0</v>
      </c>
      <c r="M441" t="s">
        <v>52</v>
      </c>
      <c r="N441" t="s">
        <v>66</v>
      </c>
      <c r="O441" s="1" t="s">
        <v>21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s="3">
        <f>(TBL_Employees[[#This Row],[Annual Salary]]*TBL_Employees[[#This Row],[Bonus %]])/100</f>
        <v>105.5502</v>
      </c>
      <c r="M442" t="s">
        <v>19</v>
      </c>
      <c r="N442" t="s">
        <v>45</v>
      </c>
      <c r="O442" s="1" t="s">
        <v>21</v>
      </c>
    </row>
    <row r="443" spans="1:15" x14ac:dyDescent="0.35">
      <c r="A443" t="s">
        <v>1831</v>
      </c>
      <c r="B443" t="s">
        <v>1832</v>
      </c>
      <c r="C443" t="s">
        <v>62</v>
      </c>
      <c r="D443" t="s">
        <v>23</v>
      </c>
      <c r="E443" t="s">
        <v>44</v>
      </c>
      <c r="F443" t="s">
        <v>28</v>
      </c>
      <c r="G443" t="s">
        <v>24</v>
      </c>
      <c r="H443">
        <v>50</v>
      </c>
      <c r="I443" s="1">
        <v>40983</v>
      </c>
      <c r="J443" s="2">
        <v>117226</v>
      </c>
      <c r="K443" s="3">
        <v>0.08</v>
      </c>
      <c r="L443" s="3">
        <f>(TBL_Employees[[#This Row],[Annual Salary]]*TBL_Employees[[#This Row],[Bonus %]])/100</f>
        <v>93.780799999999999</v>
      </c>
      <c r="M443" t="s">
        <v>19</v>
      </c>
      <c r="N443" t="s">
        <v>39</v>
      </c>
      <c r="O443" s="1" t="s">
        <v>21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s="3">
        <f>(TBL_Employees[[#This Row],[Annual Salary]]*TBL_Employees[[#This Row],[Bonus %]])/100</f>
        <v>0</v>
      </c>
      <c r="M444" t="s">
        <v>19</v>
      </c>
      <c r="N444" t="s">
        <v>63</v>
      </c>
      <c r="O444" s="1" t="s">
        <v>21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s="3">
        <f>(TBL_Employees[[#This Row],[Annual Salary]]*TBL_Employees[[#This Row],[Bonus %]])/100</f>
        <v>0</v>
      </c>
      <c r="M445" t="s">
        <v>19</v>
      </c>
      <c r="N445" t="s">
        <v>63</v>
      </c>
      <c r="O445" s="1" t="s">
        <v>21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s="3">
        <f>(TBL_Employees[[#This Row],[Annual Salary]]*TBL_Employees[[#This Row],[Bonus %]])/100</f>
        <v>845.00279999999998</v>
      </c>
      <c r="M446" t="s">
        <v>33</v>
      </c>
      <c r="N446" t="s">
        <v>74</v>
      </c>
      <c r="O446" s="1" t="s">
        <v>21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s="3">
        <f>(TBL_Employees[[#This Row],[Annual Salary]]*TBL_Employees[[#This Row],[Bonus %]])/100</f>
        <v>0</v>
      </c>
      <c r="M447" t="s">
        <v>33</v>
      </c>
      <c r="N447" t="s">
        <v>80</v>
      </c>
      <c r="O447" s="1" t="s">
        <v>21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s="3">
        <f>(TBL_Employees[[#This Row],[Annual Salary]]*TBL_Employees[[#This Row],[Bonus %]])/100</f>
        <v>0</v>
      </c>
      <c r="M448" t="s">
        <v>19</v>
      </c>
      <c r="N448" t="s">
        <v>45</v>
      </c>
      <c r="O448" s="1" t="s">
        <v>21</v>
      </c>
    </row>
    <row r="449" spans="1:15" x14ac:dyDescent="0.35">
      <c r="A449" t="s">
        <v>1022</v>
      </c>
      <c r="B449" t="s">
        <v>1023</v>
      </c>
      <c r="C449" t="s">
        <v>62</v>
      </c>
      <c r="D449" t="s">
        <v>50</v>
      </c>
      <c r="E449" t="s">
        <v>44</v>
      </c>
      <c r="F449" t="s">
        <v>28</v>
      </c>
      <c r="G449" t="s">
        <v>24</v>
      </c>
      <c r="H449">
        <v>52</v>
      </c>
      <c r="I449" s="1">
        <v>41858</v>
      </c>
      <c r="J449" s="2">
        <v>117062</v>
      </c>
      <c r="K449" s="3">
        <v>7.0000000000000007E-2</v>
      </c>
      <c r="L449" s="3">
        <f>(TBL_Employees[[#This Row],[Annual Salary]]*TBL_Employees[[#This Row],[Bonus %]])/100</f>
        <v>81.943399999999997</v>
      </c>
      <c r="M449" t="s">
        <v>19</v>
      </c>
      <c r="N449" t="s">
        <v>39</v>
      </c>
      <c r="O449" s="1" t="s">
        <v>21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s="3">
        <f>(TBL_Employees[[#This Row],[Annual Salary]]*TBL_Employees[[#This Row],[Bonus %]])/100</f>
        <v>0</v>
      </c>
      <c r="M450" t="s">
        <v>33</v>
      </c>
      <c r="N450" t="s">
        <v>80</v>
      </c>
      <c r="O450" s="1" t="s">
        <v>21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s="3">
        <f>(TBL_Employees[[#This Row],[Annual Salary]]*TBL_Employees[[#This Row],[Bonus %]])/100</f>
        <v>844.45119999999997</v>
      </c>
      <c r="M451" t="s">
        <v>19</v>
      </c>
      <c r="N451" t="s">
        <v>29</v>
      </c>
      <c r="O451" s="1" t="s">
        <v>21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s="3">
        <f>(TBL_Employees[[#This Row],[Annual Salary]]*TBL_Employees[[#This Row],[Bonus %]])/100</f>
        <v>219.21</v>
      </c>
      <c r="M452" t="s">
        <v>19</v>
      </c>
      <c r="N452" t="s">
        <v>63</v>
      </c>
      <c r="O452" s="1" t="s">
        <v>21</v>
      </c>
    </row>
    <row r="453" spans="1:15" x14ac:dyDescent="0.35">
      <c r="A453" t="s">
        <v>1252</v>
      </c>
      <c r="B453" t="s">
        <v>1253</v>
      </c>
      <c r="C453" t="s">
        <v>59</v>
      </c>
      <c r="D453" t="s">
        <v>31</v>
      </c>
      <c r="E453" t="s">
        <v>44</v>
      </c>
      <c r="F453" t="s">
        <v>17</v>
      </c>
      <c r="G453" t="s">
        <v>18</v>
      </c>
      <c r="H453">
        <v>28</v>
      </c>
      <c r="I453" s="1">
        <v>43418</v>
      </c>
      <c r="J453" s="2">
        <v>115854</v>
      </c>
      <c r="K453" s="3">
        <v>0</v>
      </c>
      <c r="L453" s="3">
        <f>(TBL_Employees[[#This Row],[Annual Salary]]*TBL_Employees[[#This Row],[Bonus %]])/100</f>
        <v>0</v>
      </c>
      <c r="M453" t="s">
        <v>19</v>
      </c>
      <c r="N453" t="s">
        <v>39</v>
      </c>
      <c r="O453" s="1" t="s">
        <v>21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s="3">
        <f>(TBL_Employees[[#This Row],[Annual Salary]]*TBL_Employees[[#This Row],[Bonus %]])/100</f>
        <v>255.33149999999998</v>
      </c>
      <c r="M454" t="s">
        <v>52</v>
      </c>
      <c r="N454" t="s">
        <v>81</v>
      </c>
      <c r="O454" s="1" t="s">
        <v>21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s="3">
        <f>(TBL_Employees[[#This Row],[Annual Salary]]*TBL_Employees[[#This Row],[Bonus %]])/100</f>
        <v>48.716500000000003</v>
      </c>
      <c r="M455" t="s">
        <v>19</v>
      </c>
      <c r="N455" t="s">
        <v>63</v>
      </c>
      <c r="O455" s="1">
        <v>42224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s="3">
        <f>(TBL_Employees[[#This Row],[Annual Salary]]*TBL_Employees[[#This Row],[Bonus %]])/100</f>
        <v>0</v>
      </c>
      <c r="M456" t="s">
        <v>33</v>
      </c>
      <c r="N456" t="s">
        <v>74</v>
      </c>
      <c r="O456" s="1" t="s">
        <v>21</v>
      </c>
    </row>
    <row r="457" spans="1:15" x14ac:dyDescent="0.35">
      <c r="A457" t="s">
        <v>371</v>
      </c>
      <c r="B457" t="s">
        <v>376</v>
      </c>
      <c r="C457" t="s">
        <v>62</v>
      </c>
      <c r="D457" t="s">
        <v>65</v>
      </c>
      <c r="E457" t="s">
        <v>44</v>
      </c>
      <c r="F457" t="s">
        <v>17</v>
      </c>
      <c r="G457" t="s">
        <v>18</v>
      </c>
      <c r="H457">
        <v>31</v>
      </c>
      <c r="I457" s="1">
        <v>41919</v>
      </c>
      <c r="J457" s="2">
        <v>114911</v>
      </c>
      <c r="K457" s="3">
        <v>7.0000000000000007E-2</v>
      </c>
      <c r="L457" s="3">
        <f>(TBL_Employees[[#This Row],[Annual Salary]]*TBL_Employees[[#This Row],[Bonus %]])/100</f>
        <v>80.437700000000007</v>
      </c>
      <c r="M457" t="s">
        <v>19</v>
      </c>
      <c r="N457" t="s">
        <v>20</v>
      </c>
      <c r="O457" s="1" t="s">
        <v>21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s="3">
        <f>(TBL_Employees[[#This Row],[Annual Salary]]*TBL_Employees[[#This Row],[Bonus %]])/100</f>
        <v>0</v>
      </c>
      <c r="M458" t="s">
        <v>33</v>
      </c>
      <c r="N458" t="s">
        <v>60</v>
      </c>
      <c r="O458" s="1" t="s">
        <v>21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s="3">
        <f>(TBL_Employees[[#This Row],[Annual Salary]]*TBL_Employees[[#This Row],[Bonus %]])/100</f>
        <v>0</v>
      </c>
      <c r="M459" t="s">
        <v>19</v>
      </c>
      <c r="N459" t="s">
        <v>20</v>
      </c>
      <c r="O459" s="1" t="s">
        <v>21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s="3">
        <f>(TBL_Employees[[#This Row],[Annual Salary]]*TBL_Employees[[#This Row],[Bonus %]])/100</f>
        <v>405.23040000000003</v>
      </c>
      <c r="M460" t="s">
        <v>33</v>
      </c>
      <c r="N460" t="s">
        <v>80</v>
      </c>
      <c r="O460" s="1" t="s">
        <v>21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s="3">
        <f>(TBL_Employees[[#This Row],[Annual Salary]]*TBL_Employees[[#This Row],[Bonus %]])/100</f>
        <v>0</v>
      </c>
      <c r="M461" t="s">
        <v>19</v>
      </c>
      <c r="N461" t="s">
        <v>25</v>
      </c>
      <c r="O461" s="1">
        <v>44024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s="3">
        <f>(TBL_Employees[[#This Row],[Annual Salary]]*TBL_Employees[[#This Row],[Bonus %]])/100</f>
        <v>191.70149999999998</v>
      </c>
      <c r="M462" t="s">
        <v>19</v>
      </c>
      <c r="N462" t="s">
        <v>39</v>
      </c>
      <c r="O462" s="1" t="s">
        <v>21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s="3">
        <f>(TBL_Employees[[#This Row],[Annual Salary]]*TBL_Employees[[#This Row],[Bonus %]])/100</f>
        <v>0</v>
      </c>
      <c r="M463" t="s">
        <v>19</v>
      </c>
      <c r="N463" t="s">
        <v>25</v>
      </c>
      <c r="O463" s="1" t="s">
        <v>21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s="3">
        <f>(TBL_Employees[[#This Row],[Annual Salary]]*TBL_Employees[[#This Row],[Bonus %]])/100</f>
        <v>952.91460000000006</v>
      </c>
      <c r="M464" t="s">
        <v>19</v>
      </c>
      <c r="N464" t="s">
        <v>63</v>
      </c>
      <c r="O464" s="1" t="s">
        <v>21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s="3">
        <f>(TBL_Employees[[#This Row],[Annual Salary]]*TBL_Employees[[#This Row],[Bonus %]])/100</f>
        <v>669.16499999999996</v>
      </c>
      <c r="M465" t="s">
        <v>19</v>
      </c>
      <c r="N465" t="s">
        <v>29</v>
      </c>
      <c r="O465" s="1" t="s">
        <v>21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s="3">
        <f>(TBL_Employees[[#This Row],[Annual Salary]]*TBL_Employees[[#This Row],[Bonus %]])/100</f>
        <v>436.26400000000001</v>
      </c>
      <c r="M466" t="s">
        <v>52</v>
      </c>
      <c r="N466" t="s">
        <v>53</v>
      </c>
      <c r="O466" s="1" t="s">
        <v>21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s="3">
        <f>(TBL_Employees[[#This Row],[Annual Salary]]*TBL_Employees[[#This Row],[Bonus %]])/100</f>
        <v>0</v>
      </c>
      <c r="M467" t="s">
        <v>19</v>
      </c>
      <c r="N467" t="s">
        <v>29</v>
      </c>
      <c r="O467" s="1" t="s">
        <v>21</v>
      </c>
    </row>
    <row r="468" spans="1:15" x14ac:dyDescent="0.35">
      <c r="A468" t="s">
        <v>1948</v>
      </c>
      <c r="B468" t="s">
        <v>1949</v>
      </c>
      <c r="C468" t="s">
        <v>62</v>
      </c>
      <c r="D468" t="s">
        <v>65</v>
      </c>
      <c r="E468" t="s">
        <v>44</v>
      </c>
      <c r="F468" t="s">
        <v>17</v>
      </c>
      <c r="G468" t="s">
        <v>24</v>
      </c>
      <c r="H468">
        <v>25</v>
      </c>
      <c r="I468" s="1">
        <v>44545</v>
      </c>
      <c r="J468" s="2">
        <v>114893</v>
      </c>
      <c r="K468" s="3">
        <v>0.06</v>
      </c>
      <c r="L468" s="3">
        <f>(TBL_Employees[[#This Row],[Annual Salary]]*TBL_Employees[[#This Row],[Bonus %]])/100</f>
        <v>68.9358</v>
      </c>
      <c r="M468" t="s">
        <v>33</v>
      </c>
      <c r="N468" t="s">
        <v>34</v>
      </c>
      <c r="O468" s="1" t="s">
        <v>21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s="3">
        <f>(TBL_Employees[[#This Row],[Annual Salary]]*TBL_Employees[[#This Row],[Bonus %]])/100</f>
        <v>439.47119999999995</v>
      </c>
      <c r="M469" t="s">
        <v>52</v>
      </c>
      <c r="N469" t="s">
        <v>66</v>
      </c>
      <c r="O469" s="1" t="s">
        <v>21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s="3">
        <f>(TBL_Employees[[#This Row],[Annual Salary]]*TBL_Employees[[#This Row],[Bonus %]])/100</f>
        <v>0</v>
      </c>
      <c r="M470" t="s">
        <v>19</v>
      </c>
      <c r="N470" t="s">
        <v>39</v>
      </c>
      <c r="O470" s="1" t="s">
        <v>21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s="3">
        <f>(TBL_Employees[[#This Row],[Annual Salary]]*TBL_Employees[[#This Row],[Bonus %]])/100</f>
        <v>50.995200000000004</v>
      </c>
      <c r="M471" t="s">
        <v>19</v>
      </c>
      <c r="N471" t="s">
        <v>25</v>
      </c>
      <c r="O471" s="1" t="s">
        <v>21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s="3">
        <f>(TBL_Employees[[#This Row],[Annual Salary]]*TBL_Employees[[#This Row],[Bonus %]])/100</f>
        <v>0</v>
      </c>
      <c r="M472" t="s">
        <v>33</v>
      </c>
      <c r="N472" t="s">
        <v>74</v>
      </c>
      <c r="O472" s="1" t="s">
        <v>21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s="3">
        <f>(TBL_Employees[[#This Row],[Annual Salary]]*TBL_Employees[[#This Row],[Bonus %]])/100</f>
        <v>188.98439999999999</v>
      </c>
      <c r="M473" t="s">
        <v>19</v>
      </c>
      <c r="N473" t="s">
        <v>39</v>
      </c>
      <c r="O473" s="1" t="s">
        <v>21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s="3">
        <f>(TBL_Employees[[#This Row],[Annual Salary]]*TBL_Employees[[#This Row],[Bonus %]])/100</f>
        <v>0</v>
      </c>
      <c r="M474" t="s">
        <v>52</v>
      </c>
      <c r="N474" t="s">
        <v>66</v>
      </c>
      <c r="O474" s="1" t="s">
        <v>21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s="3">
        <f>(TBL_Employees[[#This Row],[Annual Salary]]*TBL_Employees[[#This Row],[Bonus %]])/100</f>
        <v>0</v>
      </c>
      <c r="M475" t="s">
        <v>19</v>
      </c>
      <c r="N475" t="s">
        <v>29</v>
      </c>
      <c r="O475" s="1" t="s">
        <v>21</v>
      </c>
    </row>
    <row r="476" spans="1:15" x14ac:dyDescent="0.35">
      <c r="A476" t="s">
        <v>1329</v>
      </c>
      <c r="B476" t="s">
        <v>1330</v>
      </c>
      <c r="C476" t="s">
        <v>97</v>
      </c>
      <c r="D476" t="s">
        <v>31</v>
      </c>
      <c r="E476" t="s">
        <v>44</v>
      </c>
      <c r="F476" t="s">
        <v>28</v>
      </c>
      <c r="G476" t="s">
        <v>24</v>
      </c>
      <c r="H476">
        <v>46</v>
      </c>
      <c r="I476" s="1">
        <v>40836</v>
      </c>
      <c r="J476" s="2">
        <v>114250</v>
      </c>
      <c r="K476" s="3">
        <v>0.14000000000000001</v>
      </c>
      <c r="L476" s="3">
        <f>(TBL_Employees[[#This Row],[Annual Salary]]*TBL_Employees[[#This Row],[Bonus %]])/100</f>
        <v>159.95000000000002</v>
      </c>
      <c r="M476" t="s">
        <v>33</v>
      </c>
      <c r="N476" t="s">
        <v>34</v>
      </c>
      <c r="O476" s="1" t="s">
        <v>21</v>
      </c>
    </row>
    <row r="477" spans="1:15" x14ac:dyDescent="0.35">
      <c r="A477" t="s">
        <v>1751</v>
      </c>
      <c r="B477" t="s">
        <v>1752</v>
      </c>
      <c r="C477" t="s">
        <v>69</v>
      </c>
      <c r="D477" t="s">
        <v>31</v>
      </c>
      <c r="E477" t="s">
        <v>44</v>
      </c>
      <c r="F477" t="s">
        <v>28</v>
      </c>
      <c r="G477" t="s">
        <v>18</v>
      </c>
      <c r="H477">
        <v>54</v>
      </c>
      <c r="I477" s="1">
        <v>40517</v>
      </c>
      <c r="J477" s="2">
        <v>113982</v>
      </c>
      <c r="K477" s="3">
        <v>0</v>
      </c>
      <c r="L477" s="3">
        <f>(TBL_Employees[[#This Row],[Annual Salary]]*TBL_Employees[[#This Row],[Bonus %]])/100</f>
        <v>0</v>
      </c>
      <c r="M477" t="s">
        <v>19</v>
      </c>
      <c r="N477" t="s">
        <v>63</v>
      </c>
      <c r="O477" s="1" t="s">
        <v>21</v>
      </c>
    </row>
    <row r="478" spans="1:15" x14ac:dyDescent="0.35">
      <c r="A478" t="s">
        <v>819</v>
      </c>
      <c r="B478" t="s">
        <v>820</v>
      </c>
      <c r="C478" t="s">
        <v>97</v>
      </c>
      <c r="D478" t="s">
        <v>31</v>
      </c>
      <c r="E478" t="s">
        <v>44</v>
      </c>
      <c r="F478" t="s">
        <v>17</v>
      </c>
      <c r="G478" t="s">
        <v>51</v>
      </c>
      <c r="H478">
        <v>45</v>
      </c>
      <c r="I478" s="1">
        <v>41712</v>
      </c>
      <c r="J478" s="2">
        <v>113873</v>
      </c>
      <c r="K478" s="3">
        <v>0.11</v>
      </c>
      <c r="L478" s="3">
        <f>(TBL_Employees[[#This Row],[Annual Salary]]*TBL_Employees[[#This Row],[Bonus %]])/100</f>
        <v>125.2603</v>
      </c>
      <c r="M478" t="s">
        <v>52</v>
      </c>
      <c r="N478" t="s">
        <v>66</v>
      </c>
      <c r="O478" s="1" t="s">
        <v>21</v>
      </c>
    </row>
    <row r="479" spans="1:15" x14ac:dyDescent="0.35">
      <c r="A479" t="s">
        <v>342</v>
      </c>
      <c r="B479" t="s">
        <v>473</v>
      </c>
      <c r="C479" t="s">
        <v>62</v>
      </c>
      <c r="D479" t="s">
        <v>43</v>
      </c>
      <c r="E479" t="s">
        <v>44</v>
      </c>
      <c r="F479" t="s">
        <v>17</v>
      </c>
      <c r="G479" t="s">
        <v>18</v>
      </c>
      <c r="H479">
        <v>53</v>
      </c>
      <c r="I479" s="1">
        <v>41601</v>
      </c>
      <c r="J479" s="2">
        <v>113135</v>
      </c>
      <c r="K479" s="3">
        <v>0.05</v>
      </c>
      <c r="L479" s="3">
        <f>(TBL_Employees[[#This Row],[Annual Salary]]*TBL_Employees[[#This Row],[Bonus %]])/100</f>
        <v>56.567500000000003</v>
      </c>
      <c r="M479" t="s">
        <v>19</v>
      </c>
      <c r="N479" t="s">
        <v>25</v>
      </c>
      <c r="O479" s="1" t="s">
        <v>21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s="3">
        <f>(TBL_Employees[[#This Row],[Annual Salary]]*TBL_Employees[[#This Row],[Bonus %]])/100</f>
        <v>97.441199999999995</v>
      </c>
      <c r="M480" t="s">
        <v>52</v>
      </c>
      <c r="N480" t="s">
        <v>53</v>
      </c>
      <c r="O480" s="1">
        <v>38122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s="3">
        <f>(TBL_Employees[[#This Row],[Annual Salary]]*TBL_Employees[[#This Row],[Bonus %]])/100</f>
        <v>0</v>
      </c>
      <c r="M481" t="s">
        <v>33</v>
      </c>
      <c r="N481" t="s">
        <v>60</v>
      </c>
      <c r="O481" s="1" t="s">
        <v>21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s="3">
        <f>(TBL_Employees[[#This Row],[Annual Salary]]*TBL_Employees[[#This Row],[Bonus %]])/100</f>
        <v>0</v>
      </c>
      <c r="M482" t="s">
        <v>52</v>
      </c>
      <c r="N482" t="s">
        <v>81</v>
      </c>
      <c r="O482" s="1" t="s">
        <v>21</v>
      </c>
    </row>
    <row r="483" spans="1:15" x14ac:dyDescent="0.35">
      <c r="A483" t="s">
        <v>372</v>
      </c>
      <c r="B483" t="s">
        <v>959</v>
      </c>
      <c r="C483" t="s">
        <v>62</v>
      </c>
      <c r="D483" t="s">
        <v>15</v>
      </c>
      <c r="E483" t="s">
        <v>44</v>
      </c>
      <c r="F483" t="s">
        <v>17</v>
      </c>
      <c r="G483" t="s">
        <v>51</v>
      </c>
      <c r="H483">
        <v>55</v>
      </c>
      <c r="I483" s="1">
        <v>40297</v>
      </c>
      <c r="J483" s="2">
        <v>111038</v>
      </c>
      <c r="K483" s="3">
        <v>0.05</v>
      </c>
      <c r="L483" s="3">
        <f>(TBL_Employees[[#This Row],[Annual Salary]]*TBL_Employees[[#This Row],[Bonus %]])/100</f>
        <v>55.519000000000005</v>
      </c>
      <c r="M483" t="s">
        <v>52</v>
      </c>
      <c r="N483" t="s">
        <v>53</v>
      </c>
      <c r="O483" s="1" t="s">
        <v>21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s="3">
        <f>(TBL_Employees[[#This Row],[Annual Salary]]*TBL_Employees[[#This Row],[Bonus %]])/100</f>
        <v>0</v>
      </c>
      <c r="M484" t="s">
        <v>33</v>
      </c>
      <c r="N484" t="s">
        <v>80</v>
      </c>
      <c r="O484" s="1" t="s">
        <v>21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s="3">
        <f>(TBL_Employees[[#This Row],[Annual Salary]]*TBL_Employees[[#This Row],[Bonus %]])/100</f>
        <v>849.55799999999999</v>
      </c>
      <c r="M485" t="s">
        <v>19</v>
      </c>
      <c r="N485" t="s">
        <v>20</v>
      </c>
      <c r="O485" s="1" t="s">
        <v>21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s="3">
        <f>(TBL_Employees[[#This Row],[Annual Salary]]*TBL_Employees[[#This Row],[Bonus %]])/100</f>
        <v>222.48149999999998</v>
      </c>
      <c r="M486" t="s">
        <v>33</v>
      </c>
      <c r="N486" t="s">
        <v>60</v>
      </c>
      <c r="O486" s="1" t="s">
        <v>21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s="3">
        <f>(TBL_Employees[[#This Row],[Annual Salary]]*TBL_Employees[[#This Row],[Bonus %]])/100</f>
        <v>0</v>
      </c>
      <c r="M487" t="s">
        <v>33</v>
      </c>
      <c r="N487" t="s">
        <v>80</v>
      </c>
      <c r="O487" s="1" t="s">
        <v>21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s="3">
        <f>(TBL_Employees[[#This Row],[Annual Salary]]*TBL_Employees[[#This Row],[Bonus %]])/100</f>
        <v>0</v>
      </c>
      <c r="M488" t="s">
        <v>19</v>
      </c>
      <c r="N488" t="s">
        <v>63</v>
      </c>
      <c r="O488" s="1" t="s">
        <v>21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s="3">
        <f>(TBL_Employees[[#This Row],[Annual Salary]]*TBL_Employees[[#This Row],[Bonus %]])/100</f>
        <v>0</v>
      </c>
      <c r="M489" t="s">
        <v>52</v>
      </c>
      <c r="N489" t="s">
        <v>53</v>
      </c>
      <c r="O489" s="1">
        <v>42958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s="3">
        <f>(TBL_Employees[[#This Row],[Annual Salary]]*TBL_Employees[[#This Row],[Bonus %]])/100</f>
        <v>0</v>
      </c>
      <c r="M490" t="s">
        <v>52</v>
      </c>
      <c r="N490" t="s">
        <v>53</v>
      </c>
      <c r="O490" s="1" t="s">
        <v>21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s="3">
        <f>(TBL_Employees[[#This Row],[Annual Salary]]*TBL_Employees[[#This Row],[Bonus %]])/100</f>
        <v>990.82230000000015</v>
      </c>
      <c r="M491" t="s">
        <v>33</v>
      </c>
      <c r="N491" t="s">
        <v>74</v>
      </c>
      <c r="O491" s="1" t="s">
        <v>21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s="3">
        <f>(TBL_Employees[[#This Row],[Annual Salary]]*TBL_Employees[[#This Row],[Bonus %]])/100</f>
        <v>0</v>
      </c>
      <c r="M492" t="s">
        <v>19</v>
      </c>
      <c r="N492" t="s">
        <v>25</v>
      </c>
      <c r="O492" s="1" t="s">
        <v>21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s="3">
        <f>(TBL_Employees[[#This Row],[Annual Salary]]*TBL_Employees[[#This Row],[Bonus %]])/100</f>
        <v>76.60799999999999</v>
      </c>
      <c r="M493" t="s">
        <v>19</v>
      </c>
      <c r="N493" t="s">
        <v>63</v>
      </c>
      <c r="O493" s="1" t="s">
        <v>21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s="3">
        <f>(TBL_Employees[[#This Row],[Annual Salary]]*TBL_Employees[[#This Row],[Bonus %]])/100</f>
        <v>0</v>
      </c>
      <c r="M494" t="s">
        <v>19</v>
      </c>
      <c r="N494" t="s">
        <v>29</v>
      </c>
      <c r="O494" s="1" t="s">
        <v>21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s="3">
        <f>(TBL_Employees[[#This Row],[Annual Salary]]*TBL_Employees[[#This Row],[Bonus %]])/100</f>
        <v>165.94049999999999</v>
      </c>
      <c r="M495" t="s">
        <v>19</v>
      </c>
      <c r="N495" t="s">
        <v>39</v>
      </c>
      <c r="O495" s="1" t="s">
        <v>21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s="3">
        <f>(TBL_Employees[[#This Row],[Annual Salary]]*TBL_Employees[[#This Row],[Bonus %]])/100</f>
        <v>0</v>
      </c>
      <c r="M496" t="s">
        <v>19</v>
      </c>
      <c r="N496" t="s">
        <v>29</v>
      </c>
      <c r="O496" s="1" t="s">
        <v>21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s="3">
        <f>(TBL_Employees[[#This Row],[Annual Salary]]*TBL_Employees[[#This Row],[Bonus %]])/100</f>
        <v>388.89119999999997</v>
      </c>
      <c r="M497" t="s">
        <v>33</v>
      </c>
      <c r="N497" t="s">
        <v>80</v>
      </c>
      <c r="O497" s="1" t="s">
        <v>21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s="3">
        <f>(TBL_Employees[[#This Row],[Annual Salary]]*TBL_Employees[[#This Row],[Bonus %]])/100</f>
        <v>157.05700000000002</v>
      </c>
      <c r="M498" t="s">
        <v>19</v>
      </c>
      <c r="N498" t="s">
        <v>29</v>
      </c>
      <c r="O498" s="1" t="s">
        <v>21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s="3">
        <f>(TBL_Employees[[#This Row],[Annual Salary]]*TBL_Employees[[#This Row],[Bonus %]])/100</f>
        <v>127.55900000000001</v>
      </c>
      <c r="M499" t="s">
        <v>19</v>
      </c>
      <c r="N499" t="s">
        <v>25</v>
      </c>
      <c r="O499" s="1" t="s">
        <v>21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s="3">
        <f>(TBL_Employees[[#This Row],[Annual Salary]]*TBL_Employees[[#This Row],[Bonus %]])/100</f>
        <v>0</v>
      </c>
      <c r="M500" t="s">
        <v>19</v>
      </c>
      <c r="N500" t="s">
        <v>63</v>
      </c>
      <c r="O500" s="1" t="s">
        <v>21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s="3">
        <f>(TBL_Employees[[#This Row],[Annual Salary]]*TBL_Employees[[#This Row],[Bonus %]])/100</f>
        <v>0</v>
      </c>
      <c r="M501" t="s">
        <v>33</v>
      </c>
      <c r="N501" t="s">
        <v>74</v>
      </c>
      <c r="O501" s="1" t="s">
        <v>21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s="3">
        <f>(TBL_Employees[[#This Row],[Annual Salary]]*TBL_Employees[[#This Row],[Bonus %]])/100</f>
        <v>0</v>
      </c>
      <c r="M502" t="s">
        <v>19</v>
      </c>
      <c r="N502" t="s">
        <v>20</v>
      </c>
      <c r="O502" s="1" t="s">
        <v>21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s="3">
        <f>(TBL_Employees[[#This Row],[Annual Salary]]*TBL_Employees[[#This Row],[Bonus %]])/100</f>
        <v>0</v>
      </c>
      <c r="M503" t="s">
        <v>52</v>
      </c>
      <c r="N503" t="s">
        <v>53</v>
      </c>
      <c r="O503" s="1" t="s">
        <v>21</v>
      </c>
    </row>
    <row r="504" spans="1:15" x14ac:dyDescent="0.35">
      <c r="A504" t="s">
        <v>1422</v>
      </c>
      <c r="B504" t="s">
        <v>1423</v>
      </c>
      <c r="C504" t="s">
        <v>62</v>
      </c>
      <c r="D504" t="s">
        <v>15</v>
      </c>
      <c r="E504" t="s">
        <v>44</v>
      </c>
      <c r="F504" t="s">
        <v>17</v>
      </c>
      <c r="G504" t="s">
        <v>47</v>
      </c>
      <c r="H504">
        <v>61</v>
      </c>
      <c r="I504" s="1">
        <v>40293</v>
      </c>
      <c r="J504" s="2">
        <v>110302</v>
      </c>
      <c r="K504" s="3">
        <v>0.06</v>
      </c>
      <c r="L504" s="3">
        <f>(TBL_Employees[[#This Row],[Annual Salary]]*TBL_Employees[[#This Row],[Bonus %]])/100</f>
        <v>66.181200000000004</v>
      </c>
      <c r="M504" t="s">
        <v>19</v>
      </c>
      <c r="N504" t="s">
        <v>45</v>
      </c>
      <c r="O504" s="1" t="s">
        <v>21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s="3">
        <f>(TBL_Employees[[#This Row],[Annual Salary]]*TBL_Employees[[#This Row],[Bonus %]])/100</f>
        <v>0</v>
      </c>
      <c r="M505" t="s">
        <v>33</v>
      </c>
      <c r="N505" t="s">
        <v>80</v>
      </c>
      <c r="O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s="3">
        <f>(TBL_Employees[[#This Row],[Annual Salary]]*TBL_Employees[[#This Row],[Bonus %]])/100</f>
        <v>0</v>
      </c>
      <c r="M506" t="s">
        <v>19</v>
      </c>
      <c r="N506" t="s">
        <v>45</v>
      </c>
      <c r="O506" s="1">
        <v>44662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s="3">
        <f>(TBL_Employees[[#This Row],[Annual Salary]]*TBL_Employees[[#This Row],[Bonus %]])/100</f>
        <v>153.12879999999998</v>
      </c>
      <c r="M507" t="s">
        <v>19</v>
      </c>
      <c r="N507" t="s">
        <v>25</v>
      </c>
      <c r="O507" s="1" t="s">
        <v>21</v>
      </c>
    </row>
    <row r="508" spans="1:15" x14ac:dyDescent="0.35">
      <c r="A508" t="s">
        <v>207</v>
      </c>
      <c r="B508" t="s">
        <v>669</v>
      </c>
      <c r="C508" t="s">
        <v>97</v>
      </c>
      <c r="D508" t="s">
        <v>31</v>
      </c>
      <c r="E508" t="s">
        <v>44</v>
      </c>
      <c r="F508" t="s">
        <v>28</v>
      </c>
      <c r="G508" t="s">
        <v>24</v>
      </c>
      <c r="H508">
        <v>34</v>
      </c>
      <c r="I508" s="1">
        <v>43055</v>
      </c>
      <c r="J508" s="2">
        <v>110054</v>
      </c>
      <c r="K508" s="3">
        <v>0.15</v>
      </c>
      <c r="L508" s="3">
        <f>(TBL_Employees[[#This Row],[Annual Salary]]*TBL_Employees[[#This Row],[Bonus %]])/100</f>
        <v>165.08099999999999</v>
      </c>
      <c r="M508" t="s">
        <v>19</v>
      </c>
      <c r="N508" t="s">
        <v>45</v>
      </c>
      <c r="O508" s="1" t="s">
        <v>21</v>
      </c>
    </row>
    <row r="509" spans="1:15" x14ac:dyDescent="0.35">
      <c r="A509" t="s">
        <v>425</v>
      </c>
      <c r="B509" t="s">
        <v>426</v>
      </c>
      <c r="C509" t="s">
        <v>84</v>
      </c>
      <c r="D509" t="s">
        <v>31</v>
      </c>
      <c r="E509" t="s">
        <v>44</v>
      </c>
      <c r="F509" t="s">
        <v>17</v>
      </c>
      <c r="G509" t="s">
        <v>18</v>
      </c>
      <c r="H509">
        <v>27</v>
      </c>
      <c r="I509" s="1">
        <v>44490</v>
      </c>
      <c r="J509" s="2">
        <v>109851</v>
      </c>
      <c r="K509" s="3">
        <v>0</v>
      </c>
      <c r="L509" s="3">
        <f>(TBL_Employees[[#This Row],[Annual Salary]]*TBL_Employees[[#This Row],[Bonus %]])/100</f>
        <v>0</v>
      </c>
      <c r="M509" t="s">
        <v>19</v>
      </c>
      <c r="N509" t="s">
        <v>63</v>
      </c>
      <c r="O509" s="1" t="s">
        <v>21</v>
      </c>
    </row>
    <row r="510" spans="1:15" x14ac:dyDescent="0.35">
      <c r="A510" t="s">
        <v>524</v>
      </c>
      <c r="B510" t="s">
        <v>525</v>
      </c>
      <c r="C510" t="s">
        <v>62</v>
      </c>
      <c r="D510" t="s">
        <v>65</v>
      </c>
      <c r="E510" t="s">
        <v>44</v>
      </c>
      <c r="F510" t="s">
        <v>17</v>
      </c>
      <c r="G510" t="s">
        <v>51</v>
      </c>
      <c r="H510">
        <v>38</v>
      </c>
      <c r="I510" s="1">
        <v>44516</v>
      </c>
      <c r="J510" s="2">
        <v>109812</v>
      </c>
      <c r="K510" s="3">
        <v>0.09</v>
      </c>
      <c r="L510" s="3">
        <f>(TBL_Employees[[#This Row],[Annual Salary]]*TBL_Employees[[#This Row],[Bonus %]])/100</f>
        <v>98.830799999999996</v>
      </c>
      <c r="M510" t="s">
        <v>52</v>
      </c>
      <c r="N510" t="s">
        <v>81</v>
      </c>
      <c r="O510" s="1" t="s">
        <v>21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s="3">
        <f>(TBL_Employees[[#This Row],[Annual Salary]]*TBL_Employees[[#This Row],[Bonus %]])/100</f>
        <v>0</v>
      </c>
      <c r="M511" t="s">
        <v>19</v>
      </c>
      <c r="N511" t="s">
        <v>29</v>
      </c>
      <c r="O511" s="1" t="s">
        <v>21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s="3">
        <f>(TBL_Employees[[#This Row],[Annual Salary]]*TBL_Employees[[#This Row],[Bonus %]])/100</f>
        <v>74.505900000000011</v>
      </c>
      <c r="M512" t="s">
        <v>33</v>
      </c>
      <c r="N512" t="s">
        <v>80</v>
      </c>
      <c r="O512" s="1" t="s">
        <v>21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s="3">
        <f>(TBL_Employees[[#This Row],[Annual Salary]]*TBL_Employees[[#This Row],[Bonus %]])/100</f>
        <v>0</v>
      </c>
      <c r="M513" t="s">
        <v>52</v>
      </c>
      <c r="N513" t="s">
        <v>53</v>
      </c>
      <c r="O513" s="1" t="s">
        <v>21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s="3">
        <f>(TBL_Employees[[#This Row],[Annual Salary]]*TBL_Employees[[#This Row],[Bonus %]])/100</f>
        <v>516.54</v>
      </c>
      <c r="M514" t="s">
        <v>19</v>
      </c>
      <c r="N514" t="s">
        <v>29</v>
      </c>
      <c r="O514" s="1" t="s">
        <v>21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s="3">
        <f>(TBL_Employees[[#This Row],[Annual Salary]]*TBL_Employees[[#This Row],[Bonus %]])/100</f>
        <v>0</v>
      </c>
      <c r="M515" t="s">
        <v>52</v>
      </c>
      <c r="N515" t="s">
        <v>66</v>
      </c>
      <c r="O515" s="1" t="s">
        <v>21</v>
      </c>
    </row>
    <row r="516" spans="1:15" x14ac:dyDescent="0.35">
      <c r="A516" t="s">
        <v>334</v>
      </c>
      <c r="B516" t="s">
        <v>1130</v>
      </c>
      <c r="C516" t="s">
        <v>97</v>
      </c>
      <c r="D516" t="s">
        <v>31</v>
      </c>
      <c r="E516" t="s">
        <v>44</v>
      </c>
      <c r="F516" t="s">
        <v>17</v>
      </c>
      <c r="G516" t="s">
        <v>18</v>
      </c>
      <c r="H516">
        <v>64</v>
      </c>
      <c r="I516" s="1">
        <v>34505</v>
      </c>
      <c r="J516" s="2">
        <v>109456</v>
      </c>
      <c r="K516" s="3">
        <v>0.1</v>
      </c>
      <c r="L516" s="3">
        <f>(TBL_Employees[[#This Row],[Annual Salary]]*TBL_Employees[[#This Row],[Bonus %]])/100</f>
        <v>109.456</v>
      </c>
      <c r="M516" t="s">
        <v>19</v>
      </c>
      <c r="N516" t="s">
        <v>20</v>
      </c>
      <c r="O516" s="1" t="s">
        <v>21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s="3">
        <f>(TBL_Employees[[#This Row],[Annual Salary]]*TBL_Employees[[#This Row],[Bonus %]])/100</f>
        <v>51.423500000000004</v>
      </c>
      <c r="M517" t="s">
        <v>19</v>
      </c>
      <c r="N517" t="s">
        <v>20</v>
      </c>
      <c r="O517" s="1" t="s">
        <v>21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s="3">
        <f>(TBL_Employees[[#This Row],[Annual Salary]]*TBL_Employees[[#This Row],[Bonus %]])/100</f>
        <v>202.32149999999999</v>
      </c>
      <c r="M518" t="s">
        <v>52</v>
      </c>
      <c r="N518" t="s">
        <v>81</v>
      </c>
      <c r="O518" s="1" t="s">
        <v>21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s="3">
        <f>(TBL_Employees[[#This Row],[Annual Salary]]*TBL_Employees[[#This Row],[Bonus %]])/100</f>
        <v>0</v>
      </c>
      <c r="M519" t="s">
        <v>33</v>
      </c>
      <c r="N519" t="s">
        <v>34</v>
      </c>
      <c r="O519" s="1">
        <v>42338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s="3">
        <f>(TBL_Employees[[#This Row],[Annual Salary]]*TBL_Employees[[#This Row],[Bonus %]])/100</f>
        <v>823.75919999999996</v>
      </c>
      <c r="M520" t="s">
        <v>19</v>
      </c>
      <c r="N520" t="s">
        <v>45</v>
      </c>
      <c r="O520" s="1" t="s">
        <v>21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s="3">
        <f>(TBL_Employees[[#This Row],[Annual Salary]]*TBL_Employees[[#This Row],[Bonus %]])/100</f>
        <v>0</v>
      </c>
      <c r="M521" t="s">
        <v>19</v>
      </c>
      <c r="N521" t="s">
        <v>29</v>
      </c>
      <c r="O521" s="1" t="s">
        <v>21</v>
      </c>
    </row>
    <row r="522" spans="1:15" x14ac:dyDescent="0.35">
      <c r="A522" t="s">
        <v>1077</v>
      </c>
      <c r="B522" t="s">
        <v>1078</v>
      </c>
      <c r="C522" t="s">
        <v>62</v>
      </c>
      <c r="D522" t="s">
        <v>50</v>
      </c>
      <c r="E522" t="s">
        <v>44</v>
      </c>
      <c r="F522" t="s">
        <v>17</v>
      </c>
      <c r="G522" t="s">
        <v>24</v>
      </c>
      <c r="H522">
        <v>55</v>
      </c>
      <c r="I522" s="1">
        <v>41202</v>
      </c>
      <c r="J522" s="2">
        <v>108686</v>
      </c>
      <c r="K522" s="3">
        <v>0.06</v>
      </c>
      <c r="L522" s="3">
        <f>(TBL_Employees[[#This Row],[Annual Salary]]*TBL_Employees[[#This Row],[Bonus %]])/100</f>
        <v>65.211600000000004</v>
      </c>
      <c r="M522" t="s">
        <v>19</v>
      </c>
      <c r="N522" t="s">
        <v>29</v>
      </c>
      <c r="O522" s="1" t="s">
        <v>21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s="3">
        <f>(TBL_Employees[[#This Row],[Annual Salary]]*TBL_Employees[[#This Row],[Bonus %]])/100</f>
        <v>656.07470000000001</v>
      </c>
      <c r="M523" t="s">
        <v>19</v>
      </c>
      <c r="N523" t="s">
        <v>20</v>
      </c>
      <c r="O523" s="1" t="s">
        <v>21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s="3">
        <f>(TBL_Employees[[#This Row],[Annual Salary]]*TBL_Employees[[#This Row],[Bonus %]])/100</f>
        <v>65.929500000000004</v>
      </c>
      <c r="M524" t="s">
        <v>19</v>
      </c>
      <c r="N524" t="s">
        <v>39</v>
      </c>
      <c r="O524" s="1" t="s">
        <v>21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s="3">
        <f>(TBL_Employees[[#This Row],[Annual Salary]]*TBL_Employees[[#This Row],[Bonus %]])/100</f>
        <v>108.82600000000001</v>
      </c>
      <c r="M525" t="s">
        <v>19</v>
      </c>
      <c r="N525" t="s">
        <v>45</v>
      </c>
      <c r="O525" s="1" t="s">
        <v>21</v>
      </c>
    </row>
    <row r="526" spans="1:15" x14ac:dyDescent="0.35">
      <c r="A526" t="s">
        <v>1653</v>
      </c>
      <c r="B526" t="s">
        <v>1654</v>
      </c>
      <c r="C526" t="s">
        <v>62</v>
      </c>
      <c r="D526" t="s">
        <v>15</v>
      </c>
      <c r="E526" t="s">
        <v>44</v>
      </c>
      <c r="F526" t="s">
        <v>17</v>
      </c>
      <c r="G526" t="s">
        <v>51</v>
      </c>
      <c r="H526">
        <v>51</v>
      </c>
      <c r="I526" s="1">
        <v>41439</v>
      </c>
      <c r="J526" s="2">
        <v>108221</v>
      </c>
      <c r="K526" s="3">
        <v>0.05</v>
      </c>
      <c r="L526" s="3">
        <f>(TBL_Employees[[#This Row],[Annual Salary]]*TBL_Employees[[#This Row],[Bonus %]])/100</f>
        <v>54.110500000000002</v>
      </c>
      <c r="M526" t="s">
        <v>52</v>
      </c>
      <c r="N526" t="s">
        <v>81</v>
      </c>
      <c r="O526" s="1" t="s">
        <v>21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s="3">
        <f>(TBL_Employees[[#This Row],[Annual Salary]]*TBL_Employees[[#This Row],[Bonus %]])/100</f>
        <v>0</v>
      </c>
      <c r="M527" t="s">
        <v>19</v>
      </c>
      <c r="N527" t="s">
        <v>39</v>
      </c>
      <c r="O527" s="1" t="s">
        <v>21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s="3">
        <f>(TBL_Employees[[#This Row],[Annual Salary]]*TBL_Employees[[#This Row],[Bonus %]])/100</f>
        <v>68.345399999999998</v>
      </c>
      <c r="M528" t="s">
        <v>52</v>
      </c>
      <c r="N528" t="s">
        <v>66</v>
      </c>
      <c r="O528" s="1" t="s">
        <v>21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s="3">
        <f>(TBL_Employees[[#This Row],[Annual Salary]]*TBL_Employees[[#This Row],[Bonus %]])/100</f>
        <v>0</v>
      </c>
      <c r="M529" t="s">
        <v>19</v>
      </c>
      <c r="N529" t="s">
        <v>20</v>
      </c>
      <c r="O529" s="1" t="s">
        <v>21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s="3">
        <f>(TBL_Employees[[#This Row],[Annual Salary]]*TBL_Employees[[#This Row],[Bonus %]])/100</f>
        <v>89.601299999999995</v>
      </c>
      <c r="M530" t="s">
        <v>19</v>
      </c>
      <c r="N530" t="s">
        <v>63</v>
      </c>
      <c r="O530" s="1" t="s">
        <v>21</v>
      </c>
    </row>
    <row r="531" spans="1:15" x14ac:dyDescent="0.35">
      <c r="A531" t="s">
        <v>48</v>
      </c>
      <c r="B531" t="s">
        <v>1763</v>
      </c>
      <c r="C531" t="s">
        <v>62</v>
      </c>
      <c r="D531" t="s">
        <v>27</v>
      </c>
      <c r="E531" t="s">
        <v>44</v>
      </c>
      <c r="F531" t="s">
        <v>17</v>
      </c>
      <c r="G531" t="s">
        <v>18</v>
      </c>
      <c r="H531">
        <v>51</v>
      </c>
      <c r="I531" s="1">
        <v>43903</v>
      </c>
      <c r="J531" s="2">
        <v>107195</v>
      </c>
      <c r="K531" s="3">
        <v>0.09</v>
      </c>
      <c r="L531" s="3">
        <f>(TBL_Employees[[#This Row],[Annual Salary]]*TBL_Employees[[#This Row],[Bonus %]])/100</f>
        <v>96.475499999999997</v>
      </c>
      <c r="M531" t="s">
        <v>19</v>
      </c>
      <c r="N531" t="s">
        <v>25</v>
      </c>
      <c r="O531" s="1" t="s">
        <v>21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s="3">
        <f>(TBL_Employees[[#This Row],[Annual Salary]]*TBL_Employees[[#This Row],[Bonus %]])/100</f>
        <v>0</v>
      </c>
      <c r="M532" t="s">
        <v>19</v>
      </c>
      <c r="N532" t="s">
        <v>25</v>
      </c>
      <c r="O532" s="1" t="s">
        <v>21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s="3">
        <f>(TBL_Employees[[#This Row],[Annual Salary]]*TBL_Employees[[#This Row],[Bonus %]])/100</f>
        <v>635.11360000000002</v>
      </c>
      <c r="M533" t="s">
        <v>19</v>
      </c>
      <c r="N533" t="s">
        <v>45</v>
      </c>
      <c r="O533" s="1" t="s">
        <v>21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s="3">
        <f>(TBL_Employees[[#This Row],[Annual Salary]]*TBL_Employees[[#This Row],[Bonus %]])/100</f>
        <v>168.84119999999999</v>
      </c>
      <c r="M534" t="s">
        <v>19</v>
      </c>
      <c r="N534" t="s">
        <v>20</v>
      </c>
      <c r="O534" s="1" t="s">
        <v>21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s="3">
        <f>(TBL_Employees[[#This Row],[Annual Salary]]*TBL_Employees[[#This Row],[Bonus %]])/100</f>
        <v>624.63</v>
      </c>
      <c r="M535" t="s">
        <v>19</v>
      </c>
      <c r="N535" t="s">
        <v>63</v>
      </c>
      <c r="O535" s="1" t="s">
        <v>21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s="3">
        <f>(TBL_Employees[[#This Row],[Annual Salary]]*TBL_Employees[[#This Row],[Bonus %]])/100</f>
        <v>0</v>
      </c>
      <c r="M536" t="s">
        <v>19</v>
      </c>
      <c r="N536" t="s">
        <v>39</v>
      </c>
      <c r="O536" s="1" t="s">
        <v>21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s="3">
        <f>(TBL_Employees[[#This Row],[Annual Salary]]*TBL_Employees[[#This Row],[Bonus %]])/100</f>
        <v>0</v>
      </c>
      <c r="M537" t="s">
        <v>33</v>
      </c>
      <c r="N537" t="s">
        <v>80</v>
      </c>
      <c r="O537" s="1" t="s">
        <v>21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s="3">
        <f>(TBL_Employees[[#This Row],[Annual Salary]]*TBL_Employees[[#This Row],[Bonus %]])/100</f>
        <v>88.8048</v>
      </c>
      <c r="M538" t="s">
        <v>33</v>
      </c>
      <c r="N538" t="s">
        <v>80</v>
      </c>
      <c r="O538" s="1" t="s">
        <v>21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s="3">
        <f>(TBL_Employees[[#This Row],[Annual Salary]]*TBL_Employees[[#This Row],[Bonus %]])/100</f>
        <v>0</v>
      </c>
      <c r="M539" t="s">
        <v>19</v>
      </c>
      <c r="N539" t="s">
        <v>25</v>
      </c>
      <c r="O539" s="1" t="s">
        <v>21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s="3">
        <f>(TBL_Employees[[#This Row],[Annual Salary]]*TBL_Employees[[#This Row],[Bonus %]])/100</f>
        <v>443.15519999999998</v>
      </c>
      <c r="M540" t="s">
        <v>33</v>
      </c>
      <c r="N540" t="s">
        <v>74</v>
      </c>
      <c r="O540" s="1" t="s">
        <v>21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s="3">
        <f>(TBL_Employees[[#This Row],[Annual Salary]]*TBL_Employees[[#This Row],[Bonus %]])/100</f>
        <v>817.98419999999999</v>
      </c>
      <c r="M541" t="s">
        <v>52</v>
      </c>
      <c r="N541" t="s">
        <v>81</v>
      </c>
      <c r="O541" s="1" t="s">
        <v>21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s="3">
        <f>(TBL_Employees[[#This Row],[Annual Salary]]*TBL_Employees[[#This Row],[Bonus %]])/100</f>
        <v>0</v>
      </c>
      <c r="M542" t="s">
        <v>33</v>
      </c>
      <c r="N542" t="s">
        <v>60</v>
      </c>
      <c r="O542" s="1" t="s">
        <v>21</v>
      </c>
    </row>
    <row r="543" spans="1:15" x14ac:dyDescent="0.35">
      <c r="A543" t="s">
        <v>153</v>
      </c>
      <c r="B543" t="s">
        <v>1666</v>
      </c>
      <c r="C543" t="s">
        <v>62</v>
      </c>
      <c r="D543" t="s">
        <v>15</v>
      </c>
      <c r="E543" t="s">
        <v>44</v>
      </c>
      <c r="F543" t="s">
        <v>28</v>
      </c>
      <c r="G543" t="s">
        <v>18</v>
      </c>
      <c r="H543">
        <v>60</v>
      </c>
      <c r="I543" s="1">
        <v>40344</v>
      </c>
      <c r="J543" s="2">
        <v>106578</v>
      </c>
      <c r="K543" s="3">
        <v>0.09</v>
      </c>
      <c r="L543" s="3">
        <f>(TBL_Employees[[#This Row],[Annual Salary]]*TBL_Employees[[#This Row],[Bonus %]])/100</f>
        <v>95.920200000000008</v>
      </c>
      <c r="M543" t="s">
        <v>19</v>
      </c>
      <c r="N543" t="s">
        <v>45</v>
      </c>
      <c r="O543" s="1" t="s">
        <v>21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s="3">
        <f>(TBL_Employees[[#This Row],[Annual Salary]]*TBL_Employees[[#This Row],[Bonus %]])/100</f>
        <v>138.58799999999999</v>
      </c>
      <c r="M544" t="s">
        <v>19</v>
      </c>
      <c r="N544" t="s">
        <v>20</v>
      </c>
      <c r="O544" s="1" t="s">
        <v>21</v>
      </c>
    </row>
    <row r="545" spans="1:15" x14ac:dyDescent="0.35">
      <c r="A545" t="s">
        <v>1532</v>
      </c>
      <c r="B545" t="s">
        <v>1851</v>
      </c>
      <c r="C545" t="s">
        <v>62</v>
      </c>
      <c r="D545" t="s">
        <v>50</v>
      </c>
      <c r="E545" t="s">
        <v>44</v>
      </c>
      <c r="F545" t="s">
        <v>17</v>
      </c>
      <c r="G545" t="s">
        <v>24</v>
      </c>
      <c r="H545">
        <v>64</v>
      </c>
      <c r="I545" s="1">
        <v>37762</v>
      </c>
      <c r="J545" s="2">
        <v>106444</v>
      </c>
      <c r="K545" s="3">
        <v>0.05</v>
      </c>
      <c r="L545" s="3">
        <f>(TBL_Employees[[#This Row],[Annual Salary]]*TBL_Employees[[#This Row],[Bonus %]])/100</f>
        <v>53.222000000000008</v>
      </c>
      <c r="M545" t="s">
        <v>19</v>
      </c>
      <c r="N545" t="s">
        <v>39</v>
      </c>
      <c r="O545" s="1" t="s">
        <v>21</v>
      </c>
    </row>
    <row r="546" spans="1:15" x14ac:dyDescent="0.35">
      <c r="A546" t="s">
        <v>1733</v>
      </c>
      <c r="B546" t="s">
        <v>1734</v>
      </c>
      <c r="C546" t="s">
        <v>62</v>
      </c>
      <c r="D546" t="s">
        <v>23</v>
      </c>
      <c r="E546" t="s">
        <v>44</v>
      </c>
      <c r="F546" t="s">
        <v>17</v>
      </c>
      <c r="G546" t="s">
        <v>47</v>
      </c>
      <c r="H546">
        <v>33</v>
      </c>
      <c r="I546" s="1">
        <v>41507</v>
      </c>
      <c r="J546" s="2">
        <v>105390</v>
      </c>
      <c r="K546" s="3">
        <v>0.06</v>
      </c>
      <c r="L546" s="3">
        <f>(TBL_Employees[[#This Row],[Annual Salary]]*TBL_Employees[[#This Row],[Bonus %]])/100</f>
        <v>63.233999999999995</v>
      </c>
      <c r="M546" t="s">
        <v>19</v>
      </c>
      <c r="N546" t="s">
        <v>29</v>
      </c>
      <c r="O546" s="1" t="s">
        <v>21</v>
      </c>
    </row>
    <row r="547" spans="1:15" x14ac:dyDescent="0.35">
      <c r="A547" t="s">
        <v>989</v>
      </c>
      <c r="B547" t="s">
        <v>990</v>
      </c>
      <c r="C547" t="s">
        <v>62</v>
      </c>
      <c r="D547" t="s">
        <v>65</v>
      </c>
      <c r="E547" t="s">
        <v>44</v>
      </c>
      <c r="F547" t="s">
        <v>28</v>
      </c>
      <c r="G547" t="s">
        <v>24</v>
      </c>
      <c r="H547">
        <v>63</v>
      </c>
      <c r="I547" s="1">
        <v>42214</v>
      </c>
      <c r="J547" s="2">
        <v>103724</v>
      </c>
      <c r="K547" s="3">
        <v>0.05</v>
      </c>
      <c r="L547" s="3">
        <f>(TBL_Employees[[#This Row],[Annual Salary]]*TBL_Employees[[#This Row],[Bonus %]])/100</f>
        <v>51.862000000000009</v>
      </c>
      <c r="M547" t="s">
        <v>33</v>
      </c>
      <c r="N547" t="s">
        <v>74</v>
      </c>
      <c r="O547" s="1" t="s">
        <v>21</v>
      </c>
    </row>
    <row r="548" spans="1:15" x14ac:dyDescent="0.35">
      <c r="A548" t="s">
        <v>1359</v>
      </c>
      <c r="B548" t="s">
        <v>1360</v>
      </c>
      <c r="C548" t="s">
        <v>62</v>
      </c>
      <c r="D548" t="s">
        <v>23</v>
      </c>
      <c r="E548" t="s">
        <v>44</v>
      </c>
      <c r="F548" t="s">
        <v>17</v>
      </c>
      <c r="G548" t="s">
        <v>51</v>
      </c>
      <c r="H548">
        <v>55</v>
      </c>
      <c r="I548" s="1">
        <v>40233</v>
      </c>
      <c r="J548" s="2">
        <v>102839</v>
      </c>
      <c r="K548" s="3">
        <v>0.05</v>
      </c>
      <c r="L548" s="3">
        <f>(TBL_Employees[[#This Row],[Annual Salary]]*TBL_Employees[[#This Row],[Bonus %]])/100</f>
        <v>51.419500000000006</v>
      </c>
      <c r="M548" t="s">
        <v>19</v>
      </c>
      <c r="N548" t="s">
        <v>45</v>
      </c>
      <c r="O548" s="1" t="s">
        <v>21</v>
      </c>
    </row>
    <row r="549" spans="1:15" x14ac:dyDescent="0.35">
      <c r="A549" t="s">
        <v>1215</v>
      </c>
      <c r="B549" t="s">
        <v>1216</v>
      </c>
      <c r="C549" t="s">
        <v>62</v>
      </c>
      <c r="D549" t="s">
        <v>65</v>
      </c>
      <c r="E549" t="s">
        <v>44</v>
      </c>
      <c r="F549" t="s">
        <v>17</v>
      </c>
      <c r="G549" t="s">
        <v>51</v>
      </c>
      <c r="H549">
        <v>46</v>
      </c>
      <c r="I549" s="1">
        <v>40292</v>
      </c>
      <c r="J549" s="2">
        <v>102636</v>
      </c>
      <c r="K549" s="3">
        <v>0.06</v>
      </c>
      <c r="L549" s="3">
        <f>(TBL_Employees[[#This Row],[Annual Salary]]*TBL_Employees[[#This Row],[Bonus %]])/100</f>
        <v>61.581600000000002</v>
      </c>
      <c r="M549" t="s">
        <v>19</v>
      </c>
      <c r="N549" t="s">
        <v>63</v>
      </c>
      <c r="O549" s="1" t="s">
        <v>21</v>
      </c>
    </row>
    <row r="550" spans="1:15" x14ac:dyDescent="0.35">
      <c r="A550" t="s">
        <v>206</v>
      </c>
      <c r="B550" t="s">
        <v>1858</v>
      </c>
      <c r="C550" t="s">
        <v>97</v>
      </c>
      <c r="D550" t="s">
        <v>31</v>
      </c>
      <c r="E550" t="s">
        <v>44</v>
      </c>
      <c r="F550" t="s">
        <v>28</v>
      </c>
      <c r="G550" t="s">
        <v>51</v>
      </c>
      <c r="H550">
        <v>32</v>
      </c>
      <c r="I550" s="1">
        <v>44478</v>
      </c>
      <c r="J550" s="2">
        <v>102298</v>
      </c>
      <c r="K550" s="3">
        <v>0.13</v>
      </c>
      <c r="L550" s="3">
        <f>(TBL_Employees[[#This Row],[Annual Salary]]*TBL_Employees[[#This Row],[Bonus %]])/100</f>
        <v>132.98740000000001</v>
      </c>
      <c r="M550" t="s">
        <v>52</v>
      </c>
      <c r="N550" t="s">
        <v>66</v>
      </c>
      <c r="O550" s="1" t="s">
        <v>21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s="3">
        <f>(TBL_Employees[[#This Row],[Annual Salary]]*TBL_Employees[[#This Row],[Bonus %]])/100</f>
        <v>900.17899999999997</v>
      </c>
      <c r="M551" t="s">
        <v>33</v>
      </c>
      <c r="N551" t="s">
        <v>80</v>
      </c>
      <c r="O551" s="1" t="s">
        <v>21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s="3">
        <f>(TBL_Employees[[#This Row],[Annual Salary]]*TBL_Employees[[#This Row],[Bonus %]])/100</f>
        <v>0</v>
      </c>
      <c r="M552" t="s">
        <v>19</v>
      </c>
      <c r="N552" t="s">
        <v>45</v>
      </c>
      <c r="O552" s="1" t="s">
        <v>21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s="3">
        <f>(TBL_Employees[[#This Row],[Annual Salary]]*TBL_Employees[[#This Row],[Bonus %]])/100</f>
        <v>0</v>
      </c>
      <c r="M553" t="s">
        <v>33</v>
      </c>
      <c r="N553" t="s">
        <v>74</v>
      </c>
      <c r="O553" s="1" t="s">
        <v>21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s="3">
        <f>(TBL_Employees[[#This Row],[Annual Salary]]*TBL_Employees[[#This Row],[Bonus %]])/100</f>
        <v>0</v>
      </c>
      <c r="M554" t="s">
        <v>19</v>
      </c>
      <c r="N554" t="s">
        <v>29</v>
      </c>
      <c r="O554" s="1" t="s">
        <v>21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s="3">
        <f>(TBL_Employees[[#This Row],[Annual Salary]]*TBL_Employees[[#This Row],[Bonus %]])/100</f>
        <v>358.98800000000006</v>
      </c>
      <c r="M555" t="s">
        <v>33</v>
      </c>
      <c r="N555" t="s">
        <v>80</v>
      </c>
      <c r="O555" s="1" t="s">
        <v>21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s="3">
        <f>(TBL_Employees[[#This Row],[Annual Salary]]*TBL_Employees[[#This Row],[Bonus %]])/100</f>
        <v>0</v>
      </c>
      <c r="M556" t="s">
        <v>52</v>
      </c>
      <c r="N556" t="s">
        <v>66</v>
      </c>
      <c r="O556" s="1" t="s">
        <v>21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s="3">
        <f>(TBL_Employees[[#This Row],[Annual Salary]]*TBL_Employees[[#This Row],[Bonus %]])/100</f>
        <v>173.98320000000001</v>
      </c>
      <c r="M557" t="s">
        <v>19</v>
      </c>
      <c r="N557" t="s">
        <v>39</v>
      </c>
      <c r="O557" s="1" t="s">
        <v>21</v>
      </c>
    </row>
    <row r="558" spans="1:15" x14ac:dyDescent="0.35">
      <c r="A558" t="s">
        <v>1383</v>
      </c>
      <c r="B558" t="s">
        <v>1739</v>
      </c>
      <c r="C558" t="s">
        <v>62</v>
      </c>
      <c r="D558" t="s">
        <v>23</v>
      </c>
      <c r="E558" t="s">
        <v>44</v>
      </c>
      <c r="F558" t="s">
        <v>28</v>
      </c>
      <c r="G558" t="s">
        <v>51</v>
      </c>
      <c r="H558">
        <v>59</v>
      </c>
      <c r="I558" s="1">
        <v>42165</v>
      </c>
      <c r="J558" s="2">
        <v>101985</v>
      </c>
      <c r="K558" s="3">
        <v>7.0000000000000007E-2</v>
      </c>
      <c r="L558" s="3">
        <f>(TBL_Employees[[#This Row],[Annual Salary]]*TBL_Employees[[#This Row],[Bonus %]])/100</f>
        <v>71.389500000000012</v>
      </c>
      <c r="M558" t="s">
        <v>19</v>
      </c>
      <c r="N558" t="s">
        <v>45</v>
      </c>
      <c r="O558" s="1" t="s">
        <v>21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s="3">
        <f>(TBL_Employees[[#This Row],[Annual Salary]]*TBL_Employees[[#This Row],[Bonus %]])/100</f>
        <v>0</v>
      </c>
      <c r="M559" t="s">
        <v>52</v>
      </c>
      <c r="N559" t="s">
        <v>53</v>
      </c>
      <c r="O559" s="1" t="s">
        <v>21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s="3">
        <f>(TBL_Employees[[#This Row],[Annual Salary]]*TBL_Employees[[#This Row],[Bonus %]])/100</f>
        <v>0</v>
      </c>
      <c r="M560" t="s">
        <v>19</v>
      </c>
      <c r="N560" t="s">
        <v>20</v>
      </c>
      <c r="O560" s="1" t="s">
        <v>21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s="3">
        <f>(TBL_Employees[[#This Row],[Annual Salary]]*TBL_Employees[[#This Row],[Bonus %]])/100</f>
        <v>0</v>
      </c>
      <c r="M561" t="s">
        <v>19</v>
      </c>
      <c r="N561" t="s">
        <v>63</v>
      </c>
      <c r="O561" s="1" t="s">
        <v>21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s="3">
        <f>(TBL_Employees[[#This Row],[Annual Salary]]*TBL_Employees[[#This Row],[Bonus %]])/100</f>
        <v>81.626400000000004</v>
      </c>
      <c r="M562" t="s">
        <v>19</v>
      </c>
      <c r="N562" t="s">
        <v>25</v>
      </c>
      <c r="O562" s="1" t="s">
        <v>21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s="3">
        <f>(TBL_Employees[[#This Row],[Annual Salary]]*TBL_Employees[[#This Row],[Bonus %]])/100</f>
        <v>394.63580000000002</v>
      </c>
      <c r="M563" t="s">
        <v>19</v>
      </c>
      <c r="N563" t="s">
        <v>63</v>
      </c>
      <c r="O563" s="1" t="s">
        <v>21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s="3">
        <f>(TBL_Employees[[#This Row],[Annual Salary]]*TBL_Employees[[#This Row],[Bonus %]])/100</f>
        <v>289.27879999999999</v>
      </c>
      <c r="M564" t="s">
        <v>19</v>
      </c>
      <c r="N564" t="s">
        <v>25</v>
      </c>
      <c r="O564" s="1" t="s">
        <v>21</v>
      </c>
    </row>
    <row r="565" spans="1:15" x14ac:dyDescent="0.35">
      <c r="A565" t="s">
        <v>1704</v>
      </c>
      <c r="B565" t="s">
        <v>1705</v>
      </c>
      <c r="C565" t="s">
        <v>62</v>
      </c>
      <c r="D565" t="s">
        <v>23</v>
      </c>
      <c r="E565" t="s">
        <v>44</v>
      </c>
      <c r="F565" t="s">
        <v>17</v>
      </c>
      <c r="G565" t="s">
        <v>24</v>
      </c>
      <c r="H565">
        <v>32</v>
      </c>
      <c r="I565" s="1">
        <v>42738</v>
      </c>
      <c r="J565" s="2">
        <v>101870</v>
      </c>
      <c r="K565" s="3">
        <v>0.1</v>
      </c>
      <c r="L565" s="3">
        <f>(TBL_Employees[[#This Row],[Annual Salary]]*TBL_Employees[[#This Row],[Bonus %]])/100</f>
        <v>101.87</v>
      </c>
      <c r="M565" t="s">
        <v>19</v>
      </c>
      <c r="N565" t="s">
        <v>39</v>
      </c>
      <c r="O565" s="1" t="s">
        <v>21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s="3">
        <f>(TBL_Employees[[#This Row],[Annual Salary]]*TBL_Employees[[#This Row],[Bonus %]])/100</f>
        <v>0</v>
      </c>
      <c r="M566" t="s">
        <v>19</v>
      </c>
      <c r="N566" t="s">
        <v>45</v>
      </c>
      <c r="O566" s="1" t="s">
        <v>21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s="3">
        <f>(TBL_Employees[[#This Row],[Annual Salary]]*TBL_Employees[[#This Row],[Bonus %]])/100</f>
        <v>0</v>
      </c>
      <c r="M567" t="s">
        <v>19</v>
      </c>
      <c r="N567" t="s">
        <v>39</v>
      </c>
      <c r="O567" s="1" t="s">
        <v>21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s="3">
        <f>(TBL_Employees[[#This Row],[Annual Salary]]*TBL_Employees[[#This Row],[Bonus %]])/100</f>
        <v>0</v>
      </c>
      <c r="M568" t="s">
        <v>33</v>
      </c>
      <c r="N568" t="s">
        <v>80</v>
      </c>
      <c r="O568" s="1" t="s">
        <v>21</v>
      </c>
    </row>
    <row r="569" spans="1:15" x14ac:dyDescent="0.35">
      <c r="A569" t="s">
        <v>452</v>
      </c>
      <c r="B569" t="s">
        <v>453</v>
      </c>
      <c r="C569" t="s">
        <v>97</v>
      </c>
      <c r="D569" t="s">
        <v>31</v>
      </c>
      <c r="E569" t="s">
        <v>44</v>
      </c>
      <c r="F569" t="s">
        <v>28</v>
      </c>
      <c r="G569" t="s">
        <v>24</v>
      </c>
      <c r="H569">
        <v>64</v>
      </c>
      <c r="I569" s="1">
        <v>35403</v>
      </c>
      <c r="J569" s="2">
        <v>99354</v>
      </c>
      <c r="K569" s="3">
        <v>0.12</v>
      </c>
      <c r="L569" s="3">
        <f>(TBL_Employees[[#This Row],[Annual Salary]]*TBL_Employees[[#This Row],[Bonus %]])/100</f>
        <v>119.2248</v>
      </c>
      <c r="M569" t="s">
        <v>33</v>
      </c>
      <c r="N569" t="s">
        <v>60</v>
      </c>
      <c r="O569" s="1" t="s">
        <v>21</v>
      </c>
    </row>
    <row r="570" spans="1:15" x14ac:dyDescent="0.35">
      <c r="A570" t="s">
        <v>1973</v>
      </c>
      <c r="B570" t="s">
        <v>1974</v>
      </c>
      <c r="C570" t="s">
        <v>42</v>
      </c>
      <c r="D570" t="s">
        <v>43</v>
      </c>
      <c r="E570" t="s">
        <v>44</v>
      </c>
      <c r="F570" t="s">
        <v>28</v>
      </c>
      <c r="G570" t="s">
        <v>18</v>
      </c>
      <c r="H570">
        <v>33</v>
      </c>
      <c r="I570" s="1">
        <v>42631</v>
      </c>
      <c r="J570" s="2">
        <v>98427</v>
      </c>
      <c r="K570" s="3">
        <v>0</v>
      </c>
      <c r="L570" s="3">
        <f>(TBL_Employees[[#This Row],[Annual Salary]]*TBL_Employees[[#This Row],[Bonus %]])/100</f>
        <v>0</v>
      </c>
      <c r="M570" t="s">
        <v>19</v>
      </c>
      <c r="N570" t="s">
        <v>29</v>
      </c>
      <c r="O570" s="1" t="s">
        <v>21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s="3">
        <f>(TBL_Employees[[#This Row],[Annual Salary]]*TBL_Employees[[#This Row],[Bonus %]])/100</f>
        <v>0</v>
      </c>
      <c r="M571" t="s">
        <v>19</v>
      </c>
      <c r="N571" t="s">
        <v>45</v>
      </c>
      <c r="O571" s="1" t="s">
        <v>21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s="3">
        <f>(TBL_Employees[[#This Row],[Annual Salary]]*TBL_Employees[[#This Row],[Bonus %]])/100</f>
        <v>0</v>
      </c>
      <c r="M572" t="s">
        <v>19</v>
      </c>
      <c r="N572" t="s">
        <v>29</v>
      </c>
      <c r="O572" s="1" t="s">
        <v>21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s="3">
        <f>(TBL_Employees[[#This Row],[Annual Salary]]*TBL_Employees[[#This Row],[Bonus %]])/100</f>
        <v>0</v>
      </c>
      <c r="M573" t="s">
        <v>19</v>
      </c>
      <c r="N573" t="s">
        <v>29</v>
      </c>
      <c r="O573" s="1" t="s">
        <v>21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s="3">
        <f>(TBL_Employees[[#This Row],[Annual Salary]]*TBL_Employees[[#This Row],[Bonus %]])/100</f>
        <v>866.95069999999987</v>
      </c>
      <c r="M574" t="s">
        <v>19</v>
      </c>
      <c r="N574" t="s">
        <v>45</v>
      </c>
      <c r="O574" s="1" t="s">
        <v>21</v>
      </c>
    </row>
    <row r="575" spans="1:15" x14ac:dyDescent="0.35">
      <c r="A575" t="s">
        <v>365</v>
      </c>
      <c r="B575" t="s">
        <v>1605</v>
      </c>
      <c r="C575" t="s">
        <v>129</v>
      </c>
      <c r="D575" t="s">
        <v>31</v>
      </c>
      <c r="E575" t="s">
        <v>44</v>
      </c>
      <c r="F575" t="s">
        <v>17</v>
      </c>
      <c r="G575" t="s">
        <v>51</v>
      </c>
      <c r="H575">
        <v>52</v>
      </c>
      <c r="I575" s="1">
        <v>39532</v>
      </c>
      <c r="J575" s="2">
        <v>97398</v>
      </c>
      <c r="K575" s="3">
        <v>0</v>
      </c>
      <c r="L575" s="3">
        <f>(TBL_Employees[[#This Row],[Annual Salary]]*TBL_Employees[[#This Row],[Bonus %]])/100</f>
        <v>0</v>
      </c>
      <c r="M575" t="s">
        <v>52</v>
      </c>
      <c r="N575" t="s">
        <v>81</v>
      </c>
      <c r="O575" s="1" t="s">
        <v>21</v>
      </c>
    </row>
    <row r="576" spans="1:15" x14ac:dyDescent="0.35">
      <c r="A576" t="s">
        <v>430</v>
      </c>
      <c r="B576" t="s">
        <v>431</v>
      </c>
      <c r="C576" t="s">
        <v>42</v>
      </c>
      <c r="D576" t="s">
        <v>65</v>
      </c>
      <c r="E576" t="s">
        <v>44</v>
      </c>
      <c r="F576" t="s">
        <v>28</v>
      </c>
      <c r="G576" t="s">
        <v>24</v>
      </c>
      <c r="H576">
        <v>31</v>
      </c>
      <c r="I576" s="1">
        <v>43043</v>
      </c>
      <c r="J576" s="2">
        <v>97078</v>
      </c>
      <c r="K576" s="3">
        <v>0</v>
      </c>
      <c r="L576" s="3">
        <f>(TBL_Employees[[#This Row],[Annual Salary]]*TBL_Employees[[#This Row],[Bonus %]])/100</f>
        <v>0</v>
      </c>
      <c r="M576" t="s">
        <v>19</v>
      </c>
      <c r="N576" t="s">
        <v>25</v>
      </c>
      <c r="O576" s="1">
        <v>43899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s="3">
        <f>(TBL_Employees[[#This Row],[Annual Salary]]*TBL_Employees[[#This Row],[Bonus %]])/100</f>
        <v>439.79600000000005</v>
      </c>
      <c r="M577" t="s">
        <v>33</v>
      </c>
      <c r="N577" t="s">
        <v>80</v>
      </c>
      <c r="O577" s="1" t="s">
        <v>21</v>
      </c>
    </row>
    <row r="578" spans="1:15" x14ac:dyDescent="0.35">
      <c r="A578" t="s">
        <v>622</v>
      </c>
      <c r="B578" t="s">
        <v>623</v>
      </c>
      <c r="C578" t="s">
        <v>129</v>
      </c>
      <c r="D578" t="s">
        <v>31</v>
      </c>
      <c r="E578" t="s">
        <v>44</v>
      </c>
      <c r="F578" t="s">
        <v>28</v>
      </c>
      <c r="G578" t="s">
        <v>51</v>
      </c>
      <c r="H578">
        <v>46</v>
      </c>
      <c r="I578" s="1">
        <v>36331</v>
      </c>
      <c r="J578" s="2">
        <v>96997</v>
      </c>
      <c r="K578" s="3">
        <v>0</v>
      </c>
      <c r="L578" s="3">
        <f>(TBL_Employees[[#This Row],[Annual Salary]]*TBL_Employees[[#This Row],[Bonus %]])/100</f>
        <v>0</v>
      </c>
      <c r="M578" t="s">
        <v>52</v>
      </c>
      <c r="N578" t="s">
        <v>53</v>
      </c>
      <c r="O578" s="1" t="s">
        <v>21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s="3">
        <f>(TBL_Employees[[#This Row],[Annual Salary]]*TBL_Employees[[#This Row],[Bonus %]])/100</f>
        <v>65.268000000000001</v>
      </c>
      <c r="M579" t="s">
        <v>33</v>
      </c>
      <c r="N579" t="s">
        <v>74</v>
      </c>
      <c r="O579" s="1" t="s">
        <v>21</v>
      </c>
    </row>
    <row r="580" spans="1:15" x14ac:dyDescent="0.35">
      <c r="A580" t="s">
        <v>1277</v>
      </c>
      <c r="B580" t="s">
        <v>1278</v>
      </c>
      <c r="C580" t="s">
        <v>84</v>
      </c>
      <c r="D580" t="s">
        <v>31</v>
      </c>
      <c r="E580" t="s">
        <v>44</v>
      </c>
      <c r="F580" t="s">
        <v>17</v>
      </c>
      <c r="G580" t="s">
        <v>18</v>
      </c>
      <c r="H580">
        <v>48</v>
      </c>
      <c r="I580" s="1">
        <v>41907</v>
      </c>
      <c r="J580" s="2">
        <v>96693</v>
      </c>
      <c r="K580" s="3">
        <v>0</v>
      </c>
      <c r="L580" s="3">
        <f>(TBL_Employees[[#This Row],[Annual Salary]]*TBL_Employees[[#This Row],[Bonus %]])/100</f>
        <v>0</v>
      </c>
      <c r="M580" t="s">
        <v>19</v>
      </c>
      <c r="N580" t="s">
        <v>20</v>
      </c>
      <c r="O580" s="1" t="s">
        <v>21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s="3">
        <f>(TBL_Employees[[#This Row],[Annual Salary]]*TBL_Employees[[#This Row],[Bonus %]])/100</f>
        <v>0</v>
      </c>
      <c r="M581" t="s">
        <v>33</v>
      </c>
      <c r="N581" t="s">
        <v>80</v>
      </c>
      <c r="O581" s="1" t="s">
        <v>21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s="3">
        <f>(TBL_Employees[[#This Row],[Annual Salary]]*TBL_Employees[[#This Row],[Bonus %]])/100</f>
        <v>0</v>
      </c>
      <c r="M582" t="s">
        <v>52</v>
      </c>
      <c r="N582" t="s">
        <v>66</v>
      </c>
      <c r="O582" s="1" t="s">
        <v>21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s="3">
        <f>(TBL_Employees[[#This Row],[Annual Salary]]*TBL_Employees[[#This Row],[Bonus %]])/100</f>
        <v>0</v>
      </c>
      <c r="M583" t="s">
        <v>33</v>
      </c>
      <c r="N583" t="s">
        <v>80</v>
      </c>
      <c r="O583" s="1" t="s">
        <v>21</v>
      </c>
    </row>
    <row r="584" spans="1:15" x14ac:dyDescent="0.35">
      <c r="A584" t="s">
        <v>1849</v>
      </c>
      <c r="B584" t="s">
        <v>1850</v>
      </c>
      <c r="C584" t="s">
        <v>49</v>
      </c>
      <c r="D584" t="s">
        <v>50</v>
      </c>
      <c r="E584" t="s">
        <v>44</v>
      </c>
      <c r="F584" t="s">
        <v>28</v>
      </c>
      <c r="G584" t="s">
        <v>18</v>
      </c>
      <c r="H584">
        <v>32</v>
      </c>
      <c r="I584" s="1">
        <v>43864</v>
      </c>
      <c r="J584" s="2">
        <v>96598</v>
      </c>
      <c r="K584" s="3">
        <v>0</v>
      </c>
      <c r="L584" s="3">
        <f>(TBL_Employees[[#This Row],[Annual Salary]]*TBL_Employees[[#This Row],[Bonus %]])/100</f>
        <v>0</v>
      </c>
      <c r="M584" t="s">
        <v>19</v>
      </c>
      <c r="N584" t="s">
        <v>39</v>
      </c>
      <c r="O584" s="1" t="s">
        <v>21</v>
      </c>
    </row>
    <row r="585" spans="1:15" x14ac:dyDescent="0.35">
      <c r="A585" t="s">
        <v>1328</v>
      </c>
      <c r="B585" t="s">
        <v>133</v>
      </c>
      <c r="C585" t="s">
        <v>30</v>
      </c>
      <c r="D585" t="s">
        <v>31</v>
      </c>
      <c r="E585" t="s">
        <v>44</v>
      </c>
      <c r="F585" t="s">
        <v>28</v>
      </c>
      <c r="G585" t="s">
        <v>51</v>
      </c>
      <c r="H585">
        <v>54</v>
      </c>
      <c r="I585" s="1">
        <v>41028</v>
      </c>
      <c r="J585" s="2">
        <v>96441</v>
      </c>
      <c r="K585" s="3">
        <v>0</v>
      </c>
      <c r="L585" s="3">
        <f>(TBL_Employees[[#This Row],[Annual Salary]]*TBL_Employees[[#This Row],[Bonus %]])/100</f>
        <v>0</v>
      </c>
      <c r="M585" t="s">
        <v>52</v>
      </c>
      <c r="N585" t="s">
        <v>53</v>
      </c>
      <c r="O585" s="1" t="s">
        <v>21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s="3">
        <f>(TBL_Employees[[#This Row],[Annual Salary]]*TBL_Employees[[#This Row],[Bonus %]])/100</f>
        <v>49.115500000000004</v>
      </c>
      <c r="M586" t="s">
        <v>52</v>
      </c>
      <c r="N586" t="s">
        <v>81</v>
      </c>
      <c r="O586" s="1" t="s">
        <v>21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s="3">
        <f>(TBL_Employees[[#This Row],[Annual Salary]]*TBL_Employees[[#This Row],[Bonus %]])/100</f>
        <v>76.341300000000004</v>
      </c>
      <c r="M587" t="s">
        <v>33</v>
      </c>
      <c r="N587" t="s">
        <v>34</v>
      </c>
      <c r="O587" s="1" t="s">
        <v>21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s="3">
        <f>(TBL_Employees[[#This Row],[Annual Salary]]*TBL_Employees[[#This Row],[Bonus %]])/100</f>
        <v>0</v>
      </c>
      <c r="M588" t="s">
        <v>19</v>
      </c>
      <c r="N588" t="s">
        <v>29</v>
      </c>
      <c r="O588" s="1" t="s">
        <v>21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s="3">
        <f>(TBL_Employees[[#This Row],[Annual Salary]]*TBL_Employees[[#This Row],[Bonus %]])/100</f>
        <v>0</v>
      </c>
      <c r="M589" t="s">
        <v>52</v>
      </c>
      <c r="N589" t="s">
        <v>81</v>
      </c>
      <c r="O589" s="1" t="s">
        <v>21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s="3">
        <f>(TBL_Employees[[#This Row],[Annual Salary]]*TBL_Employees[[#This Row],[Bonus %]])/100</f>
        <v>0</v>
      </c>
      <c r="M590" t="s">
        <v>19</v>
      </c>
      <c r="N590" t="s">
        <v>45</v>
      </c>
      <c r="O590" s="1" t="s">
        <v>21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s="3">
        <f>(TBL_Employees[[#This Row],[Annual Salary]]*TBL_Employees[[#This Row],[Bonus %]])/100</f>
        <v>0</v>
      </c>
      <c r="M591" t="s">
        <v>19</v>
      </c>
      <c r="N591" t="s">
        <v>45</v>
      </c>
      <c r="O591" s="1" t="s">
        <v>21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s="3">
        <f>(TBL_Employees[[#This Row],[Annual Salary]]*TBL_Employees[[#This Row],[Bonus %]])/100</f>
        <v>368.88550000000004</v>
      </c>
      <c r="M592" t="s">
        <v>19</v>
      </c>
      <c r="N592" t="s">
        <v>45</v>
      </c>
      <c r="O592" s="1">
        <v>44334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s="3">
        <f>(TBL_Employees[[#This Row],[Annual Salary]]*TBL_Employees[[#This Row],[Bonus %]])/100</f>
        <v>789.05970000000002</v>
      </c>
      <c r="M593" t="s">
        <v>19</v>
      </c>
      <c r="N593" t="s">
        <v>20</v>
      </c>
      <c r="O593" s="1" t="s">
        <v>21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s="3">
        <f>(TBL_Employees[[#This Row],[Annual Salary]]*TBL_Employees[[#This Row],[Bonus %]])/100</f>
        <v>155.7105</v>
      </c>
      <c r="M594" t="s">
        <v>52</v>
      </c>
      <c r="N594" t="s">
        <v>81</v>
      </c>
      <c r="O594" s="1" t="s">
        <v>21</v>
      </c>
    </row>
    <row r="595" spans="1:15" x14ac:dyDescent="0.35">
      <c r="A595" t="s">
        <v>957</v>
      </c>
      <c r="B595" t="s">
        <v>958</v>
      </c>
      <c r="C595" t="s">
        <v>82</v>
      </c>
      <c r="D595" t="s">
        <v>27</v>
      </c>
      <c r="E595" t="s">
        <v>44</v>
      </c>
      <c r="F595" t="s">
        <v>28</v>
      </c>
      <c r="G595" t="s">
        <v>24</v>
      </c>
      <c r="H595">
        <v>31</v>
      </c>
      <c r="I595" s="1">
        <v>42780</v>
      </c>
      <c r="J595" s="2">
        <v>95963</v>
      </c>
      <c r="K595" s="3">
        <v>0</v>
      </c>
      <c r="L595" s="3">
        <f>(TBL_Employees[[#This Row],[Annual Salary]]*TBL_Employees[[#This Row],[Bonus %]])/100</f>
        <v>0</v>
      </c>
      <c r="M595" t="s">
        <v>33</v>
      </c>
      <c r="N595" t="s">
        <v>34</v>
      </c>
      <c r="O595" s="1" t="s">
        <v>21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s="3">
        <f>(TBL_Employees[[#This Row],[Annual Salary]]*TBL_Employees[[#This Row],[Bonus %]])/100</f>
        <v>686.93520000000001</v>
      </c>
      <c r="M596" t="s">
        <v>19</v>
      </c>
      <c r="N596" t="s">
        <v>29</v>
      </c>
      <c r="O596" s="1" t="s">
        <v>21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s="3">
        <f>(TBL_Employees[[#This Row],[Annual Salary]]*TBL_Employees[[#This Row],[Bonus %]])/100</f>
        <v>0</v>
      </c>
      <c r="M597" t="s">
        <v>19</v>
      </c>
      <c r="N597" t="s">
        <v>63</v>
      </c>
      <c r="O597" s="1" t="s">
        <v>21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s="3">
        <f>(TBL_Employees[[#This Row],[Annual Salary]]*TBL_Employees[[#This Row],[Bonus %]])/100</f>
        <v>0</v>
      </c>
      <c r="M598" t="s">
        <v>19</v>
      </c>
      <c r="N598" t="s">
        <v>63</v>
      </c>
      <c r="O598" s="1" t="s">
        <v>21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s="3">
        <f>(TBL_Employees[[#This Row],[Annual Salary]]*TBL_Employees[[#This Row],[Bonus %]])/100</f>
        <v>182.05459999999999</v>
      </c>
      <c r="M599" t="s">
        <v>19</v>
      </c>
      <c r="N599" t="s">
        <v>25</v>
      </c>
      <c r="O599" s="1" t="s">
        <v>21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s="3">
        <f>(TBL_Employees[[#This Row],[Annual Salary]]*TBL_Employees[[#This Row],[Bonus %]])/100</f>
        <v>0</v>
      </c>
      <c r="M600" t="s">
        <v>19</v>
      </c>
      <c r="N600" t="s">
        <v>29</v>
      </c>
      <c r="O600" s="1" t="s">
        <v>21</v>
      </c>
    </row>
    <row r="601" spans="1:15" x14ac:dyDescent="0.35">
      <c r="A601" t="s">
        <v>1979</v>
      </c>
      <c r="B601" t="s">
        <v>1980</v>
      </c>
      <c r="C601" t="s">
        <v>42</v>
      </c>
      <c r="D601" t="s">
        <v>15</v>
      </c>
      <c r="E601" t="s">
        <v>44</v>
      </c>
      <c r="F601" t="s">
        <v>17</v>
      </c>
      <c r="G601" t="s">
        <v>24</v>
      </c>
      <c r="H601">
        <v>33</v>
      </c>
      <c r="I601" s="1">
        <v>40936</v>
      </c>
      <c r="J601" s="2">
        <v>95960</v>
      </c>
      <c r="K601" s="3">
        <v>0</v>
      </c>
      <c r="L601" s="3">
        <f>(TBL_Employees[[#This Row],[Annual Salary]]*TBL_Employees[[#This Row],[Bonus %]])/100</f>
        <v>0</v>
      </c>
      <c r="M601" t="s">
        <v>33</v>
      </c>
      <c r="N601" t="s">
        <v>34</v>
      </c>
      <c r="O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s="3">
        <f>(TBL_Employees[[#This Row],[Annual Salary]]*TBL_Employees[[#This Row],[Bonus %]])/100</f>
        <v>419.54430000000002</v>
      </c>
      <c r="M602" t="s">
        <v>19</v>
      </c>
      <c r="N602" t="s">
        <v>20</v>
      </c>
      <c r="O602" s="1">
        <v>44661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s="3">
        <f>(TBL_Employees[[#This Row],[Annual Salary]]*TBL_Employees[[#This Row],[Bonus %]])/100</f>
        <v>0</v>
      </c>
      <c r="M603" t="s">
        <v>52</v>
      </c>
      <c r="N603" t="s">
        <v>66</v>
      </c>
      <c r="O603" s="1" t="s">
        <v>21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s="3">
        <f>(TBL_Employees[[#This Row],[Annual Salary]]*TBL_Employees[[#This Row],[Bonus %]])/100</f>
        <v>73.101700000000008</v>
      </c>
      <c r="M604" t="s">
        <v>19</v>
      </c>
      <c r="N604" t="s">
        <v>39</v>
      </c>
      <c r="O604" s="1" t="s">
        <v>21</v>
      </c>
    </row>
    <row r="605" spans="1:15" x14ac:dyDescent="0.35">
      <c r="A605" t="s">
        <v>739</v>
      </c>
      <c r="B605" t="s">
        <v>740</v>
      </c>
      <c r="C605" t="s">
        <v>69</v>
      </c>
      <c r="D605" t="s">
        <v>31</v>
      </c>
      <c r="E605" t="s">
        <v>44</v>
      </c>
      <c r="F605" t="s">
        <v>28</v>
      </c>
      <c r="G605" t="s">
        <v>18</v>
      </c>
      <c r="H605">
        <v>51</v>
      </c>
      <c r="I605" s="1">
        <v>36442</v>
      </c>
      <c r="J605" s="2">
        <v>95639</v>
      </c>
      <c r="K605" s="3">
        <v>0</v>
      </c>
      <c r="L605" s="3">
        <f>(TBL_Employees[[#This Row],[Annual Salary]]*TBL_Employees[[#This Row],[Bonus %]])/100</f>
        <v>0</v>
      </c>
      <c r="M605" t="s">
        <v>19</v>
      </c>
      <c r="N605" t="s">
        <v>25</v>
      </c>
      <c r="O605" s="1" t="s">
        <v>21</v>
      </c>
    </row>
    <row r="606" spans="1:15" x14ac:dyDescent="0.35">
      <c r="A606" t="s">
        <v>610</v>
      </c>
      <c r="B606" t="s">
        <v>1305</v>
      </c>
      <c r="C606" t="s">
        <v>42</v>
      </c>
      <c r="D606" t="s">
        <v>15</v>
      </c>
      <c r="E606" t="s">
        <v>44</v>
      </c>
      <c r="F606" t="s">
        <v>17</v>
      </c>
      <c r="G606" t="s">
        <v>24</v>
      </c>
      <c r="H606">
        <v>33</v>
      </c>
      <c r="I606" s="1">
        <v>42285</v>
      </c>
      <c r="J606" s="2">
        <v>94876</v>
      </c>
      <c r="K606" s="3">
        <v>0</v>
      </c>
      <c r="L606" s="3">
        <f>(TBL_Employees[[#This Row],[Annual Salary]]*TBL_Employees[[#This Row],[Bonus %]])/100</f>
        <v>0</v>
      </c>
      <c r="M606" t="s">
        <v>19</v>
      </c>
      <c r="N606" t="s">
        <v>45</v>
      </c>
      <c r="O606" s="1" t="s">
        <v>21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s="3">
        <f>(TBL_Employees[[#This Row],[Annual Salary]]*TBL_Employees[[#This Row],[Bonus %]])/100</f>
        <v>521.18640000000005</v>
      </c>
      <c r="M607" t="s">
        <v>33</v>
      </c>
      <c r="N607" t="s">
        <v>80</v>
      </c>
      <c r="O607" s="1" t="s">
        <v>21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s="3">
        <f>(TBL_Employees[[#This Row],[Annual Salary]]*TBL_Employees[[#This Row],[Bonus %]])/100</f>
        <v>0</v>
      </c>
      <c r="M608" t="s">
        <v>52</v>
      </c>
      <c r="N608" t="s">
        <v>66</v>
      </c>
      <c r="O608" s="1" t="s">
        <v>21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s="3">
        <f>(TBL_Employees[[#This Row],[Annual Salary]]*TBL_Employees[[#This Row],[Bonus %]])/100</f>
        <v>179.7132</v>
      </c>
      <c r="M609" t="s">
        <v>19</v>
      </c>
      <c r="N609" t="s">
        <v>29</v>
      </c>
      <c r="O609" s="1" t="s">
        <v>21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s="3">
        <f>(TBL_Employees[[#This Row],[Annual Salary]]*TBL_Employees[[#This Row],[Bonus %]])/100</f>
        <v>164.16010000000003</v>
      </c>
      <c r="M610" t="s">
        <v>52</v>
      </c>
      <c r="N610" t="s">
        <v>81</v>
      </c>
      <c r="O610" s="1" t="s">
        <v>21</v>
      </c>
    </row>
    <row r="611" spans="1:15" x14ac:dyDescent="0.35">
      <c r="A611" t="s">
        <v>213</v>
      </c>
      <c r="B611" t="s">
        <v>1893</v>
      </c>
      <c r="C611" t="s">
        <v>91</v>
      </c>
      <c r="D611" t="s">
        <v>27</v>
      </c>
      <c r="E611" t="s">
        <v>44</v>
      </c>
      <c r="F611" t="s">
        <v>28</v>
      </c>
      <c r="G611" t="s">
        <v>24</v>
      </c>
      <c r="H611">
        <v>34</v>
      </c>
      <c r="I611" s="1">
        <v>43728</v>
      </c>
      <c r="J611" s="2">
        <v>94735</v>
      </c>
      <c r="K611" s="3">
        <v>0</v>
      </c>
      <c r="L611" s="3">
        <f>(TBL_Employees[[#This Row],[Annual Salary]]*TBL_Employees[[#This Row],[Bonus %]])/100</f>
        <v>0</v>
      </c>
      <c r="M611" t="s">
        <v>33</v>
      </c>
      <c r="N611" t="s">
        <v>60</v>
      </c>
      <c r="O611" s="1" t="s">
        <v>21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s="3">
        <f>(TBL_Employees[[#This Row],[Annual Salary]]*TBL_Employees[[#This Row],[Bonus %]])/100</f>
        <v>1000.5879000000001</v>
      </c>
      <c r="M612" t="s">
        <v>19</v>
      </c>
      <c r="N612" t="s">
        <v>25</v>
      </c>
      <c r="O612" s="1" t="s">
        <v>21</v>
      </c>
    </row>
    <row r="613" spans="1:15" x14ac:dyDescent="0.35">
      <c r="A613" t="s">
        <v>260</v>
      </c>
      <c r="B613" t="s">
        <v>1920</v>
      </c>
      <c r="C613" t="s">
        <v>71</v>
      </c>
      <c r="D613" t="s">
        <v>27</v>
      </c>
      <c r="E613" t="s">
        <v>44</v>
      </c>
      <c r="F613" t="s">
        <v>17</v>
      </c>
      <c r="G613" t="s">
        <v>51</v>
      </c>
      <c r="H613">
        <v>36</v>
      </c>
      <c r="I613" s="1">
        <v>42677</v>
      </c>
      <c r="J613" s="2">
        <v>94618</v>
      </c>
      <c r="K613" s="3">
        <v>0</v>
      </c>
      <c r="L613" s="3">
        <f>(TBL_Employees[[#This Row],[Annual Salary]]*TBL_Employees[[#This Row],[Bonus %]])/100</f>
        <v>0</v>
      </c>
      <c r="M613" t="s">
        <v>19</v>
      </c>
      <c r="N613" t="s">
        <v>29</v>
      </c>
      <c r="O613" s="1" t="s">
        <v>21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s="3">
        <f>(TBL_Employees[[#This Row],[Annual Salary]]*TBL_Employees[[#This Row],[Bonus %]])/100</f>
        <v>158.89700000000002</v>
      </c>
      <c r="M614" t="s">
        <v>33</v>
      </c>
      <c r="N614" t="s">
        <v>80</v>
      </c>
      <c r="O614" s="1" t="s">
        <v>21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s="3">
        <f>(TBL_Employees[[#This Row],[Annual Salary]]*TBL_Employees[[#This Row],[Bonus %]])/100</f>
        <v>0</v>
      </c>
      <c r="M615" t="s">
        <v>19</v>
      </c>
      <c r="N615" t="s">
        <v>39</v>
      </c>
      <c r="O615" s="1" t="s">
        <v>21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s="3">
        <f>(TBL_Employees[[#This Row],[Annual Salary]]*TBL_Employees[[#This Row],[Bonus %]])/100</f>
        <v>0</v>
      </c>
      <c r="M616" t="s">
        <v>33</v>
      </c>
      <c r="N616" t="s">
        <v>80</v>
      </c>
      <c r="O616" s="1">
        <v>43594</v>
      </c>
    </row>
    <row r="617" spans="1:15" x14ac:dyDescent="0.35">
      <c r="A617" t="s">
        <v>1532</v>
      </c>
      <c r="B617" t="s">
        <v>67</v>
      </c>
      <c r="C617" t="s">
        <v>42</v>
      </c>
      <c r="D617" t="s">
        <v>65</v>
      </c>
      <c r="E617" t="s">
        <v>44</v>
      </c>
      <c r="F617" t="s">
        <v>28</v>
      </c>
      <c r="G617" t="s">
        <v>51</v>
      </c>
      <c r="H617">
        <v>62</v>
      </c>
      <c r="I617" s="1">
        <v>40591</v>
      </c>
      <c r="J617" s="2">
        <v>94422</v>
      </c>
      <c r="K617" s="3">
        <v>0</v>
      </c>
      <c r="L617" s="3">
        <f>(TBL_Employees[[#This Row],[Annual Salary]]*TBL_Employees[[#This Row],[Bonus %]])/100</f>
        <v>0</v>
      </c>
      <c r="M617" t="s">
        <v>19</v>
      </c>
      <c r="N617" t="s">
        <v>39</v>
      </c>
      <c r="O617" s="1" t="s">
        <v>21</v>
      </c>
    </row>
    <row r="618" spans="1:15" x14ac:dyDescent="0.35">
      <c r="A618" t="s">
        <v>1566</v>
      </c>
      <c r="B618" t="s">
        <v>1567</v>
      </c>
      <c r="C618" t="s">
        <v>86</v>
      </c>
      <c r="D618" t="s">
        <v>31</v>
      </c>
      <c r="E618" t="s">
        <v>44</v>
      </c>
      <c r="F618" t="s">
        <v>28</v>
      </c>
      <c r="G618" t="s">
        <v>51</v>
      </c>
      <c r="H618">
        <v>54</v>
      </c>
      <c r="I618" s="1">
        <v>41237</v>
      </c>
      <c r="J618" s="2">
        <v>94407</v>
      </c>
      <c r="K618" s="3">
        <v>0</v>
      </c>
      <c r="L618" s="3">
        <f>(TBL_Employees[[#This Row],[Annual Salary]]*TBL_Employees[[#This Row],[Bonus %]])/100</f>
        <v>0</v>
      </c>
      <c r="M618" t="s">
        <v>52</v>
      </c>
      <c r="N618" t="s">
        <v>53</v>
      </c>
      <c r="O618" s="1" t="s">
        <v>21</v>
      </c>
    </row>
    <row r="619" spans="1:15" x14ac:dyDescent="0.35">
      <c r="A619" t="s">
        <v>1244</v>
      </c>
      <c r="B619" t="s">
        <v>1245</v>
      </c>
      <c r="C619" t="s">
        <v>88</v>
      </c>
      <c r="D619" t="s">
        <v>27</v>
      </c>
      <c r="E619" t="s">
        <v>44</v>
      </c>
      <c r="F619" t="s">
        <v>28</v>
      </c>
      <c r="G619" t="s">
        <v>18</v>
      </c>
      <c r="H619">
        <v>34</v>
      </c>
      <c r="I619" s="1">
        <v>42514</v>
      </c>
      <c r="J619" s="2">
        <v>94352</v>
      </c>
      <c r="K619" s="3">
        <v>0</v>
      </c>
      <c r="L619" s="3">
        <f>(TBL_Employees[[#This Row],[Annual Salary]]*TBL_Employees[[#This Row],[Bonus %]])/100</f>
        <v>0</v>
      </c>
      <c r="M619" t="s">
        <v>19</v>
      </c>
      <c r="N619" t="s">
        <v>45</v>
      </c>
      <c r="O619" s="1" t="s">
        <v>21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s="3">
        <f>(TBL_Employees[[#This Row],[Annual Salary]]*TBL_Employees[[#This Row],[Bonus %]])/100</f>
        <v>0</v>
      </c>
      <c r="M620" t="s">
        <v>52</v>
      </c>
      <c r="N620" t="s">
        <v>66</v>
      </c>
      <c r="O620" s="1" t="s">
        <v>21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s="3">
        <f>(TBL_Employees[[#This Row],[Annual Salary]]*TBL_Employees[[#This Row],[Bonus %]])/100</f>
        <v>257.13899999999995</v>
      </c>
      <c r="M621" t="s">
        <v>33</v>
      </c>
      <c r="N621" t="s">
        <v>60</v>
      </c>
      <c r="O621" s="1">
        <v>43000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s="3">
        <f>(TBL_Employees[[#This Row],[Annual Salary]]*TBL_Employees[[#This Row],[Bonus %]])/100</f>
        <v>0</v>
      </c>
      <c r="M622" t="s">
        <v>19</v>
      </c>
      <c r="N622" t="s">
        <v>20</v>
      </c>
      <c r="O622" s="1" t="s">
        <v>21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s="3">
        <f>(TBL_Employees[[#This Row],[Annual Salary]]*TBL_Employees[[#This Row],[Bonus %]])/100</f>
        <v>714.89279999999997</v>
      </c>
      <c r="M623" t="s">
        <v>19</v>
      </c>
      <c r="N623" t="s">
        <v>29</v>
      </c>
      <c r="O623" s="1" t="s">
        <v>21</v>
      </c>
    </row>
    <row r="624" spans="1:15" x14ac:dyDescent="0.35">
      <c r="A624" t="s">
        <v>135</v>
      </c>
      <c r="B624" t="s">
        <v>1591</v>
      </c>
      <c r="C624" t="s">
        <v>42</v>
      </c>
      <c r="D624" t="s">
        <v>65</v>
      </c>
      <c r="E624" t="s">
        <v>44</v>
      </c>
      <c r="F624" t="s">
        <v>28</v>
      </c>
      <c r="G624" t="s">
        <v>24</v>
      </c>
      <c r="H624">
        <v>54</v>
      </c>
      <c r="I624" s="1">
        <v>42494</v>
      </c>
      <c r="J624" s="2">
        <v>93668</v>
      </c>
      <c r="K624" s="3">
        <v>0</v>
      </c>
      <c r="L624" s="3">
        <f>(TBL_Employees[[#This Row],[Annual Salary]]*TBL_Employees[[#This Row],[Bonus %]])/100</f>
        <v>0</v>
      </c>
      <c r="M624" t="s">
        <v>19</v>
      </c>
      <c r="N624" t="s">
        <v>20</v>
      </c>
      <c r="O624" s="1" t="s">
        <v>21</v>
      </c>
    </row>
    <row r="625" spans="1:15" x14ac:dyDescent="0.35">
      <c r="A625" t="s">
        <v>1819</v>
      </c>
      <c r="B625" t="s">
        <v>1820</v>
      </c>
      <c r="C625" t="s">
        <v>42</v>
      </c>
      <c r="D625" t="s">
        <v>43</v>
      </c>
      <c r="E625" t="s">
        <v>44</v>
      </c>
      <c r="F625" t="s">
        <v>28</v>
      </c>
      <c r="G625" t="s">
        <v>24</v>
      </c>
      <c r="H625">
        <v>55</v>
      </c>
      <c r="I625" s="1">
        <v>38909</v>
      </c>
      <c r="J625" s="2">
        <v>93343</v>
      </c>
      <c r="K625" s="3">
        <v>0</v>
      </c>
      <c r="L625" s="3">
        <f>(TBL_Employees[[#This Row],[Annual Salary]]*TBL_Employees[[#This Row],[Bonus %]])/100</f>
        <v>0</v>
      </c>
      <c r="M625" t="s">
        <v>33</v>
      </c>
      <c r="N625" t="s">
        <v>80</v>
      </c>
      <c r="O625" s="1" t="s">
        <v>21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s="3">
        <f>(TBL_Employees[[#This Row],[Annual Salary]]*TBL_Employees[[#This Row],[Bonus %]])/100</f>
        <v>0</v>
      </c>
      <c r="M626" t="s">
        <v>52</v>
      </c>
      <c r="N626" t="s">
        <v>81</v>
      </c>
      <c r="O626" s="1" t="s">
        <v>21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s="3">
        <f>(TBL_Employees[[#This Row],[Annual Salary]]*TBL_Employees[[#This Row],[Bonus %]])/100</f>
        <v>0</v>
      </c>
      <c r="M627" t="s">
        <v>19</v>
      </c>
      <c r="N627" t="s">
        <v>29</v>
      </c>
      <c r="O627" s="1" t="s">
        <v>21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s="3">
        <f>(TBL_Employees[[#This Row],[Annual Salary]]*TBL_Employees[[#This Row],[Bonus %]])/100</f>
        <v>0</v>
      </c>
      <c r="M628" t="s">
        <v>19</v>
      </c>
      <c r="N628" t="s">
        <v>25</v>
      </c>
      <c r="O628" s="1" t="s">
        <v>21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s="3">
        <f>(TBL_Employees[[#This Row],[Annual Salary]]*TBL_Employees[[#This Row],[Bonus %]])/100</f>
        <v>0</v>
      </c>
      <c r="M629" t="s">
        <v>19</v>
      </c>
      <c r="N629" t="s">
        <v>45</v>
      </c>
      <c r="O629" s="1">
        <v>44229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s="3">
        <f>(TBL_Employees[[#This Row],[Annual Salary]]*TBL_Employees[[#This Row],[Bonus %]])/100</f>
        <v>289.56599999999997</v>
      </c>
      <c r="M630" t="s">
        <v>19</v>
      </c>
      <c r="N630" t="s">
        <v>45</v>
      </c>
      <c r="O630" s="1" t="s">
        <v>21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s="3">
        <f>(TBL_Employees[[#This Row],[Annual Salary]]*TBL_Employees[[#This Row],[Bonus %]])/100</f>
        <v>0</v>
      </c>
      <c r="M631" t="s">
        <v>19</v>
      </c>
      <c r="N631" t="s">
        <v>63</v>
      </c>
      <c r="O631" s="1">
        <v>42164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s="3">
        <f>(TBL_Employees[[#This Row],[Annual Salary]]*TBL_Employees[[#This Row],[Bonus %]])/100</f>
        <v>144.81719999999999</v>
      </c>
      <c r="M632" t="s">
        <v>19</v>
      </c>
      <c r="N632" t="s">
        <v>63</v>
      </c>
      <c r="O632" s="1" t="s">
        <v>21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s="3">
        <f>(TBL_Employees[[#This Row],[Annual Salary]]*TBL_Employees[[#This Row],[Bonus %]])/100</f>
        <v>376.4425</v>
      </c>
      <c r="M633" t="s">
        <v>19</v>
      </c>
      <c r="N633" t="s">
        <v>45</v>
      </c>
      <c r="O633" s="1" t="s">
        <v>21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s="3">
        <f>(TBL_Employees[[#This Row],[Annual Salary]]*TBL_Employees[[#This Row],[Bonus %]])/100</f>
        <v>96.094899999999996</v>
      </c>
      <c r="M634" t="s">
        <v>52</v>
      </c>
      <c r="N634" t="s">
        <v>66</v>
      </c>
      <c r="O634" s="1" t="s">
        <v>21</v>
      </c>
    </row>
    <row r="635" spans="1:15" x14ac:dyDescent="0.35">
      <c r="A635" t="s">
        <v>364</v>
      </c>
      <c r="B635" t="s">
        <v>1239</v>
      </c>
      <c r="C635" t="s">
        <v>30</v>
      </c>
      <c r="D635" t="s">
        <v>31</v>
      </c>
      <c r="E635" t="s">
        <v>44</v>
      </c>
      <c r="F635" t="s">
        <v>28</v>
      </c>
      <c r="G635" t="s">
        <v>24</v>
      </c>
      <c r="H635">
        <v>29</v>
      </c>
      <c r="I635" s="1">
        <v>44515</v>
      </c>
      <c r="J635" s="2">
        <v>91782</v>
      </c>
      <c r="K635" s="3">
        <v>0</v>
      </c>
      <c r="L635" s="3">
        <f>(TBL_Employees[[#This Row],[Annual Salary]]*TBL_Employees[[#This Row],[Bonus %]])/100</f>
        <v>0</v>
      </c>
      <c r="M635" t="s">
        <v>33</v>
      </c>
      <c r="N635" t="s">
        <v>80</v>
      </c>
      <c r="O635" s="1" t="s">
        <v>21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s="3">
        <f>(TBL_Employees[[#This Row],[Annual Salary]]*TBL_Employees[[#This Row],[Bonus %]])/100</f>
        <v>0</v>
      </c>
      <c r="M636" t="s">
        <v>19</v>
      </c>
      <c r="N636" t="s">
        <v>20</v>
      </c>
      <c r="O636" s="1" t="s">
        <v>21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s="3">
        <f>(TBL_Employees[[#This Row],[Annual Salary]]*TBL_Employees[[#This Row],[Bonus %]])/100</f>
        <v>0</v>
      </c>
      <c r="M637" t="s">
        <v>19</v>
      </c>
      <c r="N637" t="s">
        <v>25</v>
      </c>
      <c r="O637" s="1" t="s">
        <v>21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s="3">
        <f>(TBL_Employees[[#This Row],[Annual Salary]]*TBL_Employees[[#This Row],[Bonus %]])/100</f>
        <v>0</v>
      </c>
      <c r="M638" t="s">
        <v>33</v>
      </c>
      <c r="N638" t="s">
        <v>34</v>
      </c>
      <c r="O638" s="1" t="s">
        <v>21</v>
      </c>
    </row>
    <row r="639" spans="1:15" x14ac:dyDescent="0.35">
      <c r="A639" t="s">
        <v>1787</v>
      </c>
      <c r="B639" t="s">
        <v>1788</v>
      </c>
      <c r="C639" t="s">
        <v>56</v>
      </c>
      <c r="D639" t="s">
        <v>27</v>
      </c>
      <c r="E639" t="s">
        <v>44</v>
      </c>
      <c r="F639" t="s">
        <v>17</v>
      </c>
      <c r="G639" t="s">
        <v>24</v>
      </c>
      <c r="H639">
        <v>48</v>
      </c>
      <c r="I639" s="1">
        <v>41749</v>
      </c>
      <c r="J639" s="2">
        <v>91679</v>
      </c>
      <c r="K639" s="3">
        <v>7.0000000000000007E-2</v>
      </c>
      <c r="L639" s="3">
        <f>(TBL_Employees[[#This Row],[Annual Salary]]*TBL_Employees[[#This Row],[Bonus %]])/100</f>
        <v>64.175300000000007</v>
      </c>
      <c r="M639" t="s">
        <v>33</v>
      </c>
      <c r="N639" t="s">
        <v>80</v>
      </c>
      <c r="O639" s="1" t="s">
        <v>21</v>
      </c>
    </row>
    <row r="640" spans="1:15" x14ac:dyDescent="0.35">
      <c r="A640" t="s">
        <v>672</v>
      </c>
      <c r="B640" t="s">
        <v>673</v>
      </c>
      <c r="C640" t="s">
        <v>42</v>
      </c>
      <c r="D640" t="s">
        <v>50</v>
      </c>
      <c r="E640" t="s">
        <v>44</v>
      </c>
      <c r="F640" t="s">
        <v>28</v>
      </c>
      <c r="G640" t="s">
        <v>51</v>
      </c>
      <c r="H640">
        <v>61</v>
      </c>
      <c r="I640" s="1">
        <v>42858</v>
      </c>
      <c r="J640" s="2">
        <v>90855</v>
      </c>
      <c r="K640" s="3">
        <v>0</v>
      </c>
      <c r="L640" s="3">
        <f>(TBL_Employees[[#This Row],[Annual Salary]]*TBL_Employees[[#This Row],[Bonus %]])/100</f>
        <v>0</v>
      </c>
      <c r="M640" t="s">
        <v>52</v>
      </c>
      <c r="N640" t="s">
        <v>53</v>
      </c>
      <c r="O640" s="1" t="s">
        <v>21</v>
      </c>
    </row>
    <row r="641" spans="1:15" x14ac:dyDescent="0.35">
      <c r="A641" t="s">
        <v>217</v>
      </c>
      <c r="B641" t="s">
        <v>1818</v>
      </c>
      <c r="C641" t="s">
        <v>88</v>
      </c>
      <c r="D641" t="s">
        <v>27</v>
      </c>
      <c r="E641" t="s">
        <v>44</v>
      </c>
      <c r="F641" t="s">
        <v>17</v>
      </c>
      <c r="G641" t="s">
        <v>24</v>
      </c>
      <c r="H641">
        <v>39</v>
      </c>
      <c r="I641" s="1">
        <v>43943</v>
      </c>
      <c r="J641" s="2">
        <v>90535</v>
      </c>
      <c r="K641" s="3">
        <v>0</v>
      </c>
      <c r="L641" s="3">
        <f>(TBL_Employees[[#This Row],[Annual Salary]]*TBL_Employees[[#This Row],[Bonus %]])/100</f>
        <v>0</v>
      </c>
      <c r="M641" t="s">
        <v>19</v>
      </c>
      <c r="N641" t="s">
        <v>45</v>
      </c>
      <c r="O641" s="1" t="s">
        <v>21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s="3">
        <f>(TBL_Employees[[#This Row],[Annual Salary]]*TBL_Employees[[#This Row],[Bonus %]])/100</f>
        <v>0</v>
      </c>
      <c r="M642" t="s">
        <v>19</v>
      </c>
      <c r="N642" t="s">
        <v>39</v>
      </c>
      <c r="O642" s="1" t="s">
        <v>21</v>
      </c>
    </row>
    <row r="643" spans="1:15" x14ac:dyDescent="0.35">
      <c r="A643" t="s">
        <v>1804</v>
      </c>
      <c r="B643" t="s">
        <v>1805</v>
      </c>
      <c r="C643" t="s">
        <v>71</v>
      </c>
      <c r="D643" t="s">
        <v>27</v>
      </c>
      <c r="E643" t="s">
        <v>44</v>
      </c>
      <c r="F643" t="s">
        <v>17</v>
      </c>
      <c r="G643" t="s">
        <v>51</v>
      </c>
      <c r="H643">
        <v>36</v>
      </c>
      <c r="I643" s="1">
        <v>44217</v>
      </c>
      <c r="J643" s="2">
        <v>90333</v>
      </c>
      <c r="K643" s="3">
        <v>0</v>
      </c>
      <c r="L643" s="3">
        <f>(TBL_Employees[[#This Row],[Annual Salary]]*TBL_Employees[[#This Row],[Bonus %]])/100</f>
        <v>0</v>
      </c>
      <c r="M643" t="s">
        <v>52</v>
      </c>
      <c r="N643" t="s">
        <v>66</v>
      </c>
      <c r="O643" s="1" t="s">
        <v>21</v>
      </c>
    </row>
    <row r="644" spans="1:15" x14ac:dyDescent="0.35">
      <c r="A644" t="s">
        <v>367</v>
      </c>
      <c r="B644" t="s">
        <v>608</v>
      </c>
      <c r="C644" t="s">
        <v>38</v>
      </c>
      <c r="D644" t="s">
        <v>27</v>
      </c>
      <c r="E644" t="s">
        <v>44</v>
      </c>
      <c r="F644" t="s">
        <v>28</v>
      </c>
      <c r="G644" t="s">
        <v>47</v>
      </c>
      <c r="H644">
        <v>28</v>
      </c>
      <c r="I644" s="1">
        <v>43530</v>
      </c>
      <c r="J644" s="2">
        <v>90304</v>
      </c>
      <c r="K644" s="3">
        <v>0</v>
      </c>
      <c r="L644" s="3">
        <f>(TBL_Employees[[#This Row],[Annual Salary]]*TBL_Employees[[#This Row],[Bonus %]])/100</f>
        <v>0</v>
      </c>
      <c r="M644" t="s">
        <v>19</v>
      </c>
      <c r="N644" t="s">
        <v>20</v>
      </c>
      <c r="O644" s="1" t="s">
        <v>21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s="3">
        <f>(TBL_Employees[[#This Row],[Annual Salary]]*TBL_Employees[[#This Row],[Bonus %]])/100</f>
        <v>258.81440000000003</v>
      </c>
      <c r="M645" t="s">
        <v>19</v>
      </c>
      <c r="N645" t="s">
        <v>45</v>
      </c>
      <c r="O645" s="1" t="s">
        <v>21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s="3">
        <f>(TBL_Employees[[#This Row],[Annual Salary]]*TBL_Employees[[#This Row],[Bonus %]])/100</f>
        <v>95.899000000000001</v>
      </c>
      <c r="M646" t="s">
        <v>19</v>
      </c>
      <c r="N646" t="s">
        <v>29</v>
      </c>
      <c r="O646" s="1">
        <v>44263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s="3">
        <f>(TBL_Employees[[#This Row],[Annual Salary]]*TBL_Employees[[#This Row],[Bonus %]])/100</f>
        <v>0</v>
      </c>
      <c r="M647" t="s">
        <v>19</v>
      </c>
      <c r="N647" t="s">
        <v>29</v>
      </c>
      <c r="O647" s="1" t="s">
        <v>21</v>
      </c>
    </row>
    <row r="648" spans="1:15" x14ac:dyDescent="0.35">
      <c r="A648" t="s">
        <v>337</v>
      </c>
      <c r="B648" t="s">
        <v>1275</v>
      </c>
      <c r="C648" t="s">
        <v>42</v>
      </c>
      <c r="D648" t="s">
        <v>65</v>
      </c>
      <c r="E648" t="s">
        <v>44</v>
      </c>
      <c r="F648" t="s">
        <v>17</v>
      </c>
      <c r="G648" t="s">
        <v>24</v>
      </c>
      <c r="H648">
        <v>45</v>
      </c>
      <c r="I648" s="1">
        <v>43999</v>
      </c>
      <c r="J648" s="2">
        <v>89841</v>
      </c>
      <c r="K648" s="3">
        <v>0</v>
      </c>
      <c r="L648" s="3">
        <f>(TBL_Employees[[#This Row],[Annual Salary]]*TBL_Employees[[#This Row],[Bonus %]])/100</f>
        <v>0</v>
      </c>
      <c r="M648" t="s">
        <v>33</v>
      </c>
      <c r="N648" t="s">
        <v>60</v>
      </c>
      <c r="O648" s="1" t="s">
        <v>21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s="3">
        <f>(TBL_Employees[[#This Row],[Annual Salary]]*TBL_Employees[[#This Row],[Bonus %]])/100</f>
        <v>0</v>
      </c>
      <c r="M649" t="s">
        <v>19</v>
      </c>
      <c r="N649" t="s">
        <v>25</v>
      </c>
      <c r="O649" s="1" t="s">
        <v>21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s="3">
        <f>(TBL_Employees[[#This Row],[Annual Salary]]*TBL_Employees[[#This Row],[Bonus %]])/100</f>
        <v>0</v>
      </c>
      <c r="M650" t="s">
        <v>19</v>
      </c>
      <c r="N650" t="s">
        <v>25</v>
      </c>
      <c r="O650" s="1">
        <v>34686</v>
      </c>
    </row>
    <row r="651" spans="1:15" x14ac:dyDescent="0.35">
      <c r="A651" t="s">
        <v>142</v>
      </c>
      <c r="B651" t="s">
        <v>1123</v>
      </c>
      <c r="C651" t="s">
        <v>42</v>
      </c>
      <c r="D651" t="s">
        <v>15</v>
      </c>
      <c r="E651" t="s">
        <v>44</v>
      </c>
      <c r="F651" t="s">
        <v>17</v>
      </c>
      <c r="G651" t="s">
        <v>24</v>
      </c>
      <c r="H651">
        <v>63</v>
      </c>
      <c r="I651" s="1">
        <v>36525</v>
      </c>
      <c r="J651" s="2">
        <v>89523</v>
      </c>
      <c r="K651" s="3">
        <v>0</v>
      </c>
      <c r="L651" s="3">
        <f>(TBL_Employees[[#This Row],[Annual Salary]]*TBL_Employees[[#This Row],[Bonus %]])/100</f>
        <v>0</v>
      </c>
      <c r="M651" t="s">
        <v>19</v>
      </c>
      <c r="N651" t="s">
        <v>39</v>
      </c>
      <c r="O651" s="1" t="s">
        <v>21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s="3">
        <f>(TBL_Employees[[#This Row],[Annual Salary]]*TBL_Employees[[#This Row],[Bonus %]])/100</f>
        <v>0</v>
      </c>
      <c r="M652" t="s">
        <v>33</v>
      </c>
      <c r="N652" t="s">
        <v>74</v>
      </c>
      <c r="O652" s="1" t="s">
        <v>21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s="3">
        <f>(TBL_Employees[[#This Row],[Annual Salary]]*TBL_Employees[[#This Row],[Bonus %]])/100</f>
        <v>0</v>
      </c>
      <c r="M653" t="s">
        <v>19</v>
      </c>
      <c r="N653" t="s">
        <v>63</v>
      </c>
      <c r="O653" s="1" t="s">
        <v>21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s="3">
        <f>(TBL_Employees[[#This Row],[Annual Salary]]*TBL_Employees[[#This Row],[Bonus %]])/100</f>
        <v>0</v>
      </c>
      <c r="M654" t="s">
        <v>19</v>
      </c>
      <c r="N654" t="s">
        <v>45</v>
      </c>
      <c r="O654" s="1" t="s">
        <v>21</v>
      </c>
    </row>
    <row r="655" spans="1:15" x14ac:dyDescent="0.35">
      <c r="A655" t="s">
        <v>1689</v>
      </c>
      <c r="B655" t="s">
        <v>1690</v>
      </c>
      <c r="C655" t="s">
        <v>42</v>
      </c>
      <c r="D655" t="s">
        <v>65</v>
      </c>
      <c r="E655" t="s">
        <v>44</v>
      </c>
      <c r="F655" t="s">
        <v>17</v>
      </c>
      <c r="G655" t="s">
        <v>18</v>
      </c>
      <c r="H655">
        <v>38</v>
      </c>
      <c r="I655" s="1">
        <v>44036</v>
      </c>
      <c r="J655" s="2">
        <v>89390</v>
      </c>
      <c r="K655" s="3">
        <v>0</v>
      </c>
      <c r="L655" s="3">
        <f>(TBL_Employees[[#This Row],[Annual Salary]]*TBL_Employees[[#This Row],[Bonus %]])/100</f>
        <v>0</v>
      </c>
      <c r="M655" t="s">
        <v>19</v>
      </c>
      <c r="N655" t="s">
        <v>63</v>
      </c>
      <c r="O655" s="1" t="s">
        <v>21</v>
      </c>
    </row>
    <row r="656" spans="1:15" x14ac:dyDescent="0.35">
      <c r="A656" t="s">
        <v>146</v>
      </c>
      <c r="B656" t="s">
        <v>649</v>
      </c>
      <c r="C656" t="s">
        <v>129</v>
      </c>
      <c r="D656" t="s">
        <v>31</v>
      </c>
      <c r="E656" t="s">
        <v>44</v>
      </c>
      <c r="F656" t="s">
        <v>28</v>
      </c>
      <c r="G656" t="s">
        <v>18</v>
      </c>
      <c r="H656">
        <v>30</v>
      </c>
      <c r="I656" s="1">
        <v>44471</v>
      </c>
      <c r="J656" s="2">
        <v>88758</v>
      </c>
      <c r="K656" s="3">
        <v>0</v>
      </c>
      <c r="L656" s="3">
        <f>(TBL_Employees[[#This Row],[Annual Salary]]*TBL_Employees[[#This Row],[Bonus %]])/100</f>
        <v>0</v>
      </c>
      <c r="M656" t="s">
        <v>19</v>
      </c>
      <c r="N656" t="s">
        <v>63</v>
      </c>
      <c r="O656" s="1" t="s">
        <v>21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s="3">
        <f>(TBL_Employees[[#This Row],[Annual Salary]]*TBL_Employees[[#This Row],[Bonus %]])/100</f>
        <v>0</v>
      </c>
      <c r="M657" t="s">
        <v>19</v>
      </c>
      <c r="N657" t="s">
        <v>20</v>
      </c>
      <c r="O657" s="1" t="s">
        <v>21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s="3">
        <f>(TBL_Employees[[#This Row],[Annual Salary]]*TBL_Employees[[#This Row],[Bonus %]])/100</f>
        <v>0</v>
      </c>
      <c r="M658" t="s">
        <v>19</v>
      </c>
      <c r="N658" t="s">
        <v>25</v>
      </c>
      <c r="O658" s="1" t="s">
        <v>21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s="3">
        <f>(TBL_Employees[[#This Row],[Annual Salary]]*TBL_Employees[[#This Row],[Bonus %]])/100</f>
        <v>991.72710000000006</v>
      </c>
      <c r="M659" t="s">
        <v>19</v>
      </c>
      <c r="N659" t="s">
        <v>20</v>
      </c>
      <c r="O659" s="1" t="s">
        <v>21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s="3">
        <f>(TBL_Employees[[#This Row],[Annual Salary]]*TBL_Employees[[#This Row],[Bonus %]])/100</f>
        <v>34.555</v>
      </c>
      <c r="M660" t="s">
        <v>19</v>
      </c>
      <c r="N660" t="s">
        <v>20</v>
      </c>
      <c r="O660" s="1" t="s">
        <v>21</v>
      </c>
    </row>
    <row r="661" spans="1:15" x14ac:dyDescent="0.35">
      <c r="A661" t="s">
        <v>204</v>
      </c>
      <c r="B661" t="s">
        <v>1905</v>
      </c>
      <c r="C661" t="s">
        <v>56</v>
      </c>
      <c r="D661" t="s">
        <v>27</v>
      </c>
      <c r="E661" t="s">
        <v>44</v>
      </c>
      <c r="F661" t="s">
        <v>17</v>
      </c>
      <c r="G661" t="s">
        <v>24</v>
      </c>
      <c r="H661">
        <v>36</v>
      </c>
      <c r="I661" s="1">
        <v>41972</v>
      </c>
      <c r="J661" s="2">
        <v>88730</v>
      </c>
      <c r="K661" s="3">
        <v>0.08</v>
      </c>
      <c r="L661" s="3">
        <f>(TBL_Employees[[#This Row],[Annual Salary]]*TBL_Employees[[#This Row],[Bonus %]])/100</f>
        <v>70.984000000000009</v>
      </c>
      <c r="M661" t="s">
        <v>33</v>
      </c>
      <c r="N661" t="s">
        <v>80</v>
      </c>
      <c r="O661" s="1" t="s">
        <v>21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s="3">
        <f>(TBL_Employees[[#This Row],[Annual Salary]]*TBL_Employees[[#This Row],[Bonus %]])/100</f>
        <v>0</v>
      </c>
      <c r="M662" t="s">
        <v>19</v>
      </c>
      <c r="N662" t="s">
        <v>29</v>
      </c>
      <c r="O662" s="1" t="s">
        <v>21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s="3">
        <f>(TBL_Employees[[#This Row],[Annual Salary]]*TBL_Employees[[#This Row],[Bonus %]])/100</f>
        <v>695.33640000000003</v>
      </c>
      <c r="M663" t="s">
        <v>19</v>
      </c>
      <c r="N663" t="s">
        <v>20</v>
      </c>
      <c r="O663" s="1" t="s">
        <v>21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s="3">
        <f>(TBL_Employees[[#This Row],[Annual Salary]]*TBL_Employees[[#This Row],[Bonus %]])/100</f>
        <v>0</v>
      </c>
      <c r="M664" t="s">
        <v>19</v>
      </c>
      <c r="N664" t="s">
        <v>25</v>
      </c>
      <c r="O664" s="1" t="s">
        <v>21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s="3">
        <f>(TBL_Employees[[#This Row],[Annual Salary]]*TBL_Employees[[#This Row],[Bonus %]])/100</f>
        <v>53.429000000000002</v>
      </c>
      <c r="M665" t="s">
        <v>19</v>
      </c>
      <c r="N665" t="s">
        <v>63</v>
      </c>
      <c r="O665" s="1" t="s">
        <v>21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s="3">
        <f>(TBL_Employees[[#This Row],[Annual Salary]]*TBL_Employees[[#This Row],[Bonus %]])/100</f>
        <v>264.83960000000002</v>
      </c>
      <c r="M666" t="s">
        <v>19</v>
      </c>
      <c r="N666" t="s">
        <v>63</v>
      </c>
      <c r="O666" s="1" t="s">
        <v>21</v>
      </c>
    </row>
    <row r="667" spans="1:15" x14ac:dyDescent="0.35">
      <c r="A667" t="s">
        <v>1217</v>
      </c>
      <c r="B667" t="s">
        <v>1218</v>
      </c>
      <c r="C667" t="s">
        <v>49</v>
      </c>
      <c r="D667" t="s">
        <v>50</v>
      </c>
      <c r="E667" t="s">
        <v>44</v>
      </c>
      <c r="F667" t="s">
        <v>17</v>
      </c>
      <c r="G667" t="s">
        <v>51</v>
      </c>
      <c r="H667">
        <v>26</v>
      </c>
      <c r="I667" s="1">
        <v>44236</v>
      </c>
      <c r="J667" s="2">
        <v>87427</v>
      </c>
      <c r="K667" s="3">
        <v>0</v>
      </c>
      <c r="L667" s="3">
        <f>(TBL_Employees[[#This Row],[Annual Salary]]*TBL_Employees[[#This Row],[Bonus %]])/100</f>
        <v>0</v>
      </c>
      <c r="M667" t="s">
        <v>52</v>
      </c>
      <c r="N667" t="s">
        <v>53</v>
      </c>
      <c r="O667" s="1" t="s">
        <v>21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s="3">
        <f>(TBL_Employees[[#This Row],[Annual Salary]]*TBL_Employees[[#This Row],[Bonus %]])/100</f>
        <v>0</v>
      </c>
      <c r="M668" t="s">
        <v>19</v>
      </c>
      <c r="N668" t="s">
        <v>39</v>
      </c>
      <c r="O668" s="1" t="s">
        <v>21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s="3">
        <f>(TBL_Employees[[#This Row],[Annual Salary]]*TBL_Employees[[#This Row],[Bonus %]])/100</f>
        <v>0</v>
      </c>
      <c r="M669" t="s">
        <v>19</v>
      </c>
      <c r="N669" t="s">
        <v>25</v>
      </c>
      <c r="O669" s="1" t="s">
        <v>21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s="3">
        <f>(TBL_Employees[[#This Row],[Annual Salary]]*TBL_Employees[[#This Row],[Bonus %]])/100</f>
        <v>0</v>
      </c>
      <c r="M670" t="s">
        <v>33</v>
      </c>
      <c r="N670" t="s">
        <v>60</v>
      </c>
      <c r="O670" s="1" t="s">
        <v>21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s="3">
        <f>(TBL_Employees[[#This Row],[Annual Salary]]*TBL_Employees[[#This Row],[Bonus %]])/100</f>
        <v>0</v>
      </c>
      <c r="M671" t="s">
        <v>19</v>
      </c>
      <c r="N671" t="s">
        <v>39</v>
      </c>
      <c r="O671" s="1" t="s">
        <v>21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s="3">
        <f>(TBL_Employees[[#This Row],[Annual Salary]]*TBL_Employees[[#This Row],[Bonus %]])/100</f>
        <v>0</v>
      </c>
      <c r="M672" t="s">
        <v>19</v>
      </c>
      <c r="N672" t="s">
        <v>45</v>
      </c>
      <c r="O672" s="1">
        <v>44491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s="3">
        <f>(TBL_Employees[[#This Row],[Annual Salary]]*TBL_Employees[[#This Row],[Bonus %]])/100</f>
        <v>0</v>
      </c>
      <c r="M673" t="s">
        <v>19</v>
      </c>
      <c r="N673" t="s">
        <v>25</v>
      </c>
      <c r="O673" s="1" t="s">
        <v>21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s="3">
        <f>(TBL_Employees[[#This Row],[Annual Salary]]*TBL_Employees[[#This Row],[Bonus %]])/100</f>
        <v>1013.176</v>
      </c>
      <c r="M674" t="s">
        <v>19</v>
      </c>
      <c r="N674" t="s">
        <v>45</v>
      </c>
      <c r="O674" s="1" t="s">
        <v>21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s="3">
        <f>(TBL_Employees[[#This Row],[Annual Salary]]*TBL_Employees[[#This Row],[Bonus %]])/100</f>
        <v>0</v>
      </c>
      <c r="M675" t="s">
        <v>19</v>
      </c>
      <c r="N675" t="s">
        <v>29</v>
      </c>
      <c r="O675" s="1" t="s">
        <v>21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s="3">
        <f>(TBL_Employees[[#This Row],[Annual Salary]]*TBL_Employees[[#This Row],[Bonus %]])/100</f>
        <v>0</v>
      </c>
      <c r="M676" t="s">
        <v>19</v>
      </c>
      <c r="N676" t="s">
        <v>29</v>
      </c>
      <c r="O676" s="1" t="s">
        <v>21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s="3">
        <f>(TBL_Employees[[#This Row],[Annual Salary]]*TBL_Employees[[#This Row],[Bonus %]])/100</f>
        <v>0</v>
      </c>
      <c r="M677" t="s">
        <v>19</v>
      </c>
      <c r="N677" t="s">
        <v>39</v>
      </c>
      <c r="O677" s="1">
        <v>43558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s="3">
        <f>(TBL_Employees[[#This Row],[Annual Salary]]*TBL_Employees[[#This Row],[Bonus %]])/100</f>
        <v>73.232399999999998</v>
      </c>
      <c r="M678" t="s">
        <v>19</v>
      </c>
      <c r="N678" t="s">
        <v>39</v>
      </c>
      <c r="O678" s="1" t="s">
        <v>21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s="3">
        <f>(TBL_Employees[[#This Row],[Annual Salary]]*TBL_Employees[[#This Row],[Bonus %]])/100</f>
        <v>334.2</v>
      </c>
      <c r="M679" t="s">
        <v>33</v>
      </c>
      <c r="N679" t="s">
        <v>34</v>
      </c>
      <c r="O679" s="1" t="s">
        <v>21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s="3">
        <f>(TBL_Employees[[#This Row],[Annual Salary]]*TBL_Employees[[#This Row],[Bonus %]])/100</f>
        <v>0</v>
      </c>
      <c r="M680" t="s">
        <v>19</v>
      </c>
      <c r="N680" t="s">
        <v>45</v>
      </c>
      <c r="O680" s="1" t="s">
        <v>21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s="3">
        <f>(TBL_Employees[[#This Row],[Annual Salary]]*TBL_Employees[[#This Row],[Bonus %]])/100</f>
        <v>93.171599999999998</v>
      </c>
      <c r="M681" t="s">
        <v>19</v>
      </c>
      <c r="N681" t="s">
        <v>39</v>
      </c>
      <c r="O681" s="1" t="s">
        <v>21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s="3">
        <f>(TBL_Employees[[#This Row],[Annual Salary]]*TBL_Employees[[#This Row],[Bonus %]])/100</f>
        <v>59.953000000000003</v>
      </c>
      <c r="M682" t="s">
        <v>19</v>
      </c>
      <c r="N682" t="s">
        <v>29</v>
      </c>
      <c r="O682" s="1" t="s">
        <v>21</v>
      </c>
    </row>
    <row r="683" spans="1:15" x14ac:dyDescent="0.35">
      <c r="A683" t="s">
        <v>1534</v>
      </c>
      <c r="B683" t="s">
        <v>1535</v>
      </c>
      <c r="C683" t="s">
        <v>129</v>
      </c>
      <c r="D683" t="s">
        <v>31</v>
      </c>
      <c r="E683" t="s">
        <v>44</v>
      </c>
      <c r="F683" t="s">
        <v>28</v>
      </c>
      <c r="G683" t="s">
        <v>18</v>
      </c>
      <c r="H683">
        <v>45</v>
      </c>
      <c r="I683" s="1">
        <v>42329</v>
      </c>
      <c r="J683" s="2">
        <v>87292</v>
      </c>
      <c r="K683" s="3">
        <v>0</v>
      </c>
      <c r="L683" s="3">
        <f>(TBL_Employees[[#This Row],[Annual Salary]]*TBL_Employees[[#This Row],[Bonus %]])/100</f>
        <v>0</v>
      </c>
      <c r="M683" t="s">
        <v>19</v>
      </c>
      <c r="N683" t="s">
        <v>29</v>
      </c>
      <c r="O683" s="1" t="s">
        <v>21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s="3">
        <f>(TBL_Employees[[#This Row],[Annual Salary]]*TBL_Employees[[#This Row],[Bonus %]])/100</f>
        <v>0</v>
      </c>
      <c r="M684" t="s">
        <v>19</v>
      </c>
      <c r="N684" t="s">
        <v>63</v>
      </c>
      <c r="O684" s="1" t="s">
        <v>21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s="3">
        <f>(TBL_Employees[[#This Row],[Annual Salary]]*TBL_Employees[[#This Row],[Bonus %]])/100</f>
        <v>0</v>
      </c>
      <c r="M685" t="s">
        <v>19</v>
      </c>
      <c r="N685" t="s">
        <v>25</v>
      </c>
      <c r="O685" s="1" t="s">
        <v>21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s="3">
        <f>(TBL_Employees[[#This Row],[Annual Salary]]*TBL_Employees[[#This Row],[Bonus %]])/100</f>
        <v>124.62900000000002</v>
      </c>
      <c r="M686" t="s">
        <v>19</v>
      </c>
      <c r="N686" t="s">
        <v>29</v>
      </c>
      <c r="O686" s="1" t="s">
        <v>21</v>
      </c>
    </row>
    <row r="687" spans="1:15" x14ac:dyDescent="0.35">
      <c r="A687" t="s">
        <v>1548</v>
      </c>
      <c r="B687" t="s">
        <v>1549</v>
      </c>
      <c r="C687" t="s">
        <v>86</v>
      </c>
      <c r="D687" t="s">
        <v>31</v>
      </c>
      <c r="E687" t="s">
        <v>44</v>
      </c>
      <c r="F687" t="s">
        <v>17</v>
      </c>
      <c r="G687" t="s">
        <v>24</v>
      </c>
      <c r="H687">
        <v>51</v>
      </c>
      <c r="I687" s="1">
        <v>42777</v>
      </c>
      <c r="J687" s="2">
        <v>87036</v>
      </c>
      <c r="K687" s="3">
        <v>0</v>
      </c>
      <c r="L687" s="3">
        <f>(TBL_Employees[[#This Row],[Annual Salary]]*TBL_Employees[[#This Row],[Bonus %]])/100</f>
        <v>0</v>
      </c>
      <c r="M687" t="s">
        <v>33</v>
      </c>
      <c r="N687" t="s">
        <v>80</v>
      </c>
      <c r="O687" s="1" t="s">
        <v>21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s="3">
        <f>(TBL_Employees[[#This Row],[Annual Salary]]*TBL_Employees[[#This Row],[Bonus %]])/100</f>
        <v>102.6632</v>
      </c>
      <c r="M688" t="s">
        <v>19</v>
      </c>
      <c r="N688" t="s">
        <v>39</v>
      </c>
      <c r="O688" s="1" t="s">
        <v>21</v>
      </c>
    </row>
    <row r="689" spans="1:15" x14ac:dyDescent="0.35">
      <c r="A689" t="s">
        <v>393</v>
      </c>
      <c r="B689" t="s">
        <v>1015</v>
      </c>
      <c r="C689" t="s">
        <v>71</v>
      </c>
      <c r="D689" t="s">
        <v>27</v>
      </c>
      <c r="E689" t="s">
        <v>44</v>
      </c>
      <c r="F689" t="s">
        <v>17</v>
      </c>
      <c r="G689" t="s">
        <v>18</v>
      </c>
      <c r="H689">
        <v>59</v>
      </c>
      <c r="I689" s="1">
        <v>43028</v>
      </c>
      <c r="J689" s="2">
        <v>86831</v>
      </c>
      <c r="K689" s="3">
        <v>0</v>
      </c>
      <c r="L689" s="3">
        <f>(TBL_Employees[[#This Row],[Annual Salary]]*TBL_Employees[[#This Row],[Bonus %]])/100</f>
        <v>0</v>
      </c>
      <c r="M689" t="s">
        <v>19</v>
      </c>
      <c r="N689" t="s">
        <v>39</v>
      </c>
      <c r="O689" s="1" t="s">
        <v>21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s="3">
        <f>(TBL_Employees[[#This Row],[Annual Salary]]*TBL_Employees[[#This Row],[Bonus %]])/100</f>
        <v>170.072</v>
      </c>
      <c r="M690" t="s">
        <v>19</v>
      </c>
      <c r="N690" t="s">
        <v>39</v>
      </c>
      <c r="O690" s="1" t="s">
        <v>21</v>
      </c>
    </row>
    <row r="691" spans="1:15" x14ac:dyDescent="0.35">
      <c r="A691" t="s">
        <v>654</v>
      </c>
      <c r="B691" t="s">
        <v>655</v>
      </c>
      <c r="C691" t="s">
        <v>42</v>
      </c>
      <c r="D691" t="s">
        <v>50</v>
      </c>
      <c r="E691" t="s">
        <v>44</v>
      </c>
      <c r="F691" t="s">
        <v>17</v>
      </c>
      <c r="G691" t="s">
        <v>18</v>
      </c>
      <c r="H691">
        <v>49</v>
      </c>
      <c r="I691" s="1">
        <v>35200</v>
      </c>
      <c r="J691" s="2">
        <v>86658</v>
      </c>
      <c r="K691" s="3">
        <v>0</v>
      </c>
      <c r="L691" s="3">
        <f>(TBL_Employees[[#This Row],[Annual Salary]]*TBL_Employees[[#This Row],[Bonus %]])/100</f>
        <v>0</v>
      </c>
      <c r="M691" t="s">
        <v>19</v>
      </c>
      <c r="N691" t="s">
        <v>39</v>
      </c>
      <c r="O691" s="1" t="s">
        <v>21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s="3">
        <f>(TBL_Employees[[#This Row],[Annual Salary]]*TBL_Employees[[#This Row],[Bonus %]])/100</f>
        <v>0</v>
      </c>
      <c r="M692" t="s">
        <v>19</v>
      </c>
      <c r="N692" t="s">
        <v>25</v>
      </c>
      <c r="O692" s="1" t="s">
        <v>21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s="3">
        <f>(TBL_Employees[[#This Row],[Annual Salary]]*TBL_Employees[[#This Row],[Bonus %]])/100</f>
        <v>766.06079999999997</v>
      </c>
      <c r="M693" t="s">
        <v>19</v>
      </c>
      <c r="N693" t="s">
        <v>25</v>
      </c>
      <c r="O693" s="1" t="s">
        <v>21</v>
      </c>
    </row>
    <row r="694" spans="1:15" x14ac:dyDescent="0.35">
      <c r="A694" t="s">
        <v>75</v>
      </c>
      <c r="B694" t="s">
        <v>930</v>
      </c>
      <c r="C694" t="s">
        <v>56</v>
      </c>
      <c r="D694" t="s">
        <v>27</v>
      </c>
      <c r="E694" t="s">
        <v>44</v>
      </c>
      <c r="F694" t="s">
        <v>17</v>
      </c>
      <c r="G694" t="s">
        <v>47</v>
      </c>
      <c r="H694">
        <v>45</v>
      </c>
      <c r="I694" s="1">
        <v>43185</v>
      </c>
      <c r="J694" s="2">
        <v>86478</v>
      </c>
      <c r="K694" s="3">
        <v>0.06</v>
      </c>
      <c r="L694" s="3">
        <f>(TBL_Employees[[#This Row],[Annual Salary]]*TBL_Employees[[#This Row],[Bonus %]])/100</f>
        <v>51.886799999999994</v>
      </c>
      <c r="M694" t="s">
        <v>19</v>
      </c>
      <c r="N694" t="s">
        <v>25</v>
      </c>
      <c r="O694" s="1" t="s">
        <v>21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s="3">
        <f>(TBL_Employees[[#This Row],[Annual Salary]]*TBL_Employees[[#This Row],[Bonus %]])/100</f>
        <v>0</v>
      </c>
      <c r="M695" t="s">
        <v>19</v>
      </c>
      <c r="N695" t="s">
        <v>63</v>
      </c>
      <c r="O695" s="1" t="s">
        <v>21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s="3">
        <f>(TBL_Employees[[#This Row],[Annual Salary]]*TBL_Employees[[#This Row],[Bonus %]])/100</f>
        <v>445.52119999999996</v>
      </c>
      <c r="M696" t="s">
        <v>33</v>
      </c>
      <c r="N696" t="s">
        <v>80</v>
      </c>
      <c r="O696" s="1">
        <v>44177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s="3">
        <f>(TBL_Employees[[#This Row],[Annual Salary]]*TBL_Employees[[#This Row],[Bonus %]])/100</f>
        <v>157.00409999999999</v>
      </c>
      <c r="M697" t="s">
        <v>33</v>
      </c>
      <c r="N697" t="s">
        <v>74</v>
      </c>
      <c r="O697" s="1">
        <v>44715</v>
      </c>
    </row>
    <row r="698" spans="1:15" x14ac:dyDescent="0.35">
      <c r="A698" t="s">
        <v>333</v>
      </c>
      <c r="B698" t="s">
        <v>472</v>
      </c>
      <c r="C698" t="s">
        <v>77</v>
      </c>
      <c r="D698" t="s">
        <v>23</v>
      </c>
      <c r="E698" t="s">
        <v>44</v>
      </c>
      <c r="F698" t="s">
        <v>28</v>
      </c>
      <c r="G698" t="s">
        <v>24</v>
      </c>
      <c r="H698">
        <v>30</v>
      </c>
      <c r="I698" s="1">
        <v>42884</v>
      </c>
      <c r="J698" s="2">
        <v>86317</v>
      </c>
      <c r="K698" s="3">
        <v>0</v>
      </c>
      <c r="L698" s="3">
        <f>(TBL_Employees[[#This Row],[Annual Salary]]*TBL_Employees[[#This Row],[Bonus %]])/100</f>
        <v>0</v>
      </c>
      <c r="M698" t="s">
        <v>33</v>
      </c>
      <c r="N698" t="s">
        <v>34</v>
      </c>
      <c r="O698" s="1">
        <v>42932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s="3">
        <f>(TBL_Employees[[#This Row],[Annual Salary]]*TBL_Employees[[#This Row],[Bonus %]])/100</f>
        <v>586.36480000000006</v>
      </c>
      <c r="M699" t="s">
        <v>19</v>
      </c>
      <c r="N699" t="s">
        <v>63</v>
      </c>
      <c r="O699" s="1" t="s">
        <v>21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s="3">
        <f>(TBL_Employees[[#This Row],[Annual Salary]]*TBL_Employees[[#This Row],[Bonus %]])/100</f>
        <v>0</v>
      </c>
      <c r="M700" t="s">
        <v>19</v>
      </c>
      <c r="N700" t="s">
        <v>45</v>
      </c>
      <c r="O700" s="1" t="s">
        <v>21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s="3">
        <f>(TBL_Employees[[#This Row],[Annual Salary]]*TBL_Employees[[#This Row],[Bonus %]])/100</f>
        <v>0</v>
      </c>
      <c r="M701" t="s">
        <v>19</v>
      </c>
      <c r="N701" t="s">
        <v>29</v>
      </c>
      <c r="O701" s="1" t="s">
        <v>21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s="3">
        <f>(TBL_Employees[[#This Row],[Annual Salary]]*TBL_Employees[[#This Row],[Bonus %]])/100</f>
        <v>108.13400000000001</v>
      </c>
      <c r="M702" t="s">
        <v>33</v>
      </c>
      <c r="N702" t="s">
        <v>74</v>
      </c>
      <c r="O702" s="1" t="s">
        <v>21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s="3">
        <f>(TBL_Employees[[#This Row],[Annual Salary]]*TBL_Employees[[#This Row],[Bonus %]])/100</f>
        <v>102.55500000000001</v>
      </c>
      <c r="M703" t="s">
        <v>19</v>
      </c>
      <c r="N703" t="s">
        <v>45</v>
      </c>
      <c r="O703" s="1" t="s">
        <v>21</v>
      </c>
    </row>
    <row r="704" spans="1:15" x14ac:dyDescent="0.35">
      <c r="A704" t="s">
        <v>1007</v>
      </c>
      <c r="B704" t="s">
        <v>1008</v>
      </c>
      <c r="C704" t="s">
        <v>129</v>
      </c>
      <c r="D704" t="s">
        <v>31</v>
      </c>
      <c r="E704" t="s">
        <v>44</v>
      </c>
      <c r="F704" t="s">
        <v>17</v>
      </c>
      <c r="G704" t="s">
        <v>51</v>
      </c>
      <c r="H704">
        <v>36</v>
      </c>
      <c r="I704" s="1">
        <v>42443</v>
      </c>
      <c r="J704" s="2">
        <v>85870</v>
      </c>
      <c r="K704" s="3">
        <v>0</v>
      </c>
      <c r="L704" s="3">
        <f>(TBL_Employees[[#This Row],[Annual Salary]]*TBL_Employees[[#This Row],[Bonus %]])/100</f>
        <v>0</v>
      </c>
      <c r="M704" t="s">
        <v>52</v>
      </c>
      <c r="N704" t="s">
        <v>53</v>
      </c>
      <c r="O704" s="1" t="s">
        <v>21</v>
      </c>
    </row>
    <row r="705" spans="1:15" x14ac:dyDescent="0.35">
      <c r="A705" t="s">
        <v>1111</v>
      </c>
      <c r="B705" t="s">
        <v>1112</v>
      </c>
      <c r="C705" t="s">
        <v>56</v>
      </c>
      <c r="D705" t="s">
        <v>27</v>
      </c>
      <c r="E705" t="s">
        <v>44</v>
      </c>
      <c r="F705" t="s">
        <v>28</v>
      </c>
      <c r="G705" t="s">
        <v>24</v>
      </c>
      <c r="H705">
        <v>53</v>
      </c>
      <c r="I705" s="1">
        <v>39487</v>
      </c>
      <c r="J705" s="2">
        <v>84193</v>
      </c>
      <c r="K705" s="3">
        <v>0.09</v>
      </c>
      <c r="L705" s="3">
        <f>(TBL_Employees[[#This Row],[Annual Salary]]*TBL_Employees[[#This Row],[Bonus %]])/100</f>
        <v>75.773700000000005</v>
      </c>
      <c r="M705" t="s">
        <v>33</v>
      </c>
      <c r="N705" t="s">
        <v>74</v>
      </c>
      <c r="O705" s="1" t="s">
        <v>21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s="3">
        <f>(TBL_Employees[[#This Row],[Annual Salary]]*TBL_Employees[[#This Row],[Bonus %]])/100</f>
        <v>0</v>
      </c>
      <c r="M706" t="s">
        <v>19</v>
      </c>
      <c r="N706" t="s">
        <v>63</v>
      </c>
      <c r="O706" s="1" t="s">
        <v>21</v>
      </c>
    </row>
    <row r="707" spans="1:15" x14ac:dyDescent="0.35">
      <c r="A707" t="s">
        <v>888</v>
      </c>
      <c r="B707" t="s">
        <v>889</v>
      </c>
      <c r="C707" t="s">
        <v>97</v>
      </c>
      <c r="D707" t="s">
        <v>31</v>
      </c>
      <c r="E707" t="s">
        <v>44</v>
      </c>
      <c r="F707" t="s">
        <v>17</v>
      </c>
      <c r="G707" t="s">
        <v>24</v>
      </c>
      <c r="H707">
        <v>65</v>
      </c>
      <c r="I707" s="1">
        <v>38792</v>
      </c>
      <c r="J707" s="2">
        <v>83756</v>
      </c>
      <c r="K707" s="3">
        <v>0.14000000000000001</v>
      </c>
      <c r="L707" s="3">
        <f>(TBL_Employees[[#This Row],[Annual Salary]]*TBL_Employees[[#This Row],[Bonus %]])/100</f>
        <v>117.25840000000002</v>
      </c>
      <c r="M707" t="s">
        <v>33</v>
      </c>
      <c r="N707" t="s">
        <v>74</v>
      </c>
      <c r="O707" s="1" t="s">
        <v>21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s="3">
        <f>(TBL_Employees[[#This Row],[Annual Salary]]*TBL_Employees[[#This Row],[Bonus %]])/100</f>
        <v>0</v>
      </c>
      <c r="M708" t="s">
        <v>19</v>
      </c>
      <c r="N708" t="s">
        <v>45</v>
      </c>
      <c r="O708" s="1" t="s">
        <v>21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s="3">
        <f>(TBL_Employees[[#This Row],[Annual Salary]]*TBL_Employees[[#This Row],[Bonus %]])/100</f>
        <v>0</v>
      </c>
      <c r="M709" t="s">
        <v>19</v>
      </c>
      <c r="N709" t="s">
        <v>29</v>
      </c>
      <c r="O709" s="1" t="s">
        <v>21</v>
      </c>
    </row>
    <row r="710" spans="1:15" x14ac:dyDescent="0.35">
      <c r="A710" t="s">
        <v>1668</v>
      </c>
      <c r="B710" t="s">
        <v>1669</v>
      </c>
      <c r="C710" t="s">
        <v>42</v>
      </c>
      <c r="D710" t="s">
        <v>50</v>
      </c>
      <c r="E710" t="s">
        <v>44</v>
      </c>
      <c r="F710" t="s">
        <v>28</v>
      </c>
      <c r="G710" t="s">
        <v>24</v>
      </c>
      <c r="H710">
        <v>59</v>
      </c>
      <c r="I710" s="1">
        <v>35502</v>
      </c>
      <c r="J710" s="2">
        <v>83685</v>
      </c>
      <c r="K710" s="3">
        <v>0</v>
      </c>
      <c r="L710" s="3">
        <f>(TBL_Employees[[#This Row],[Annual Salary]]*TBL_Employees[[#This Row],[Bonus %]])/100</f>
        <v>0</v>
      </c>
      <c r="M710" t="s">
        <v>33</v>
      </c>
      <c r="N710" t="s">
        <v>60</v>
      </c>
      <c r="O710" s="1" t="s">
        <v>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s="3">
        <f>(TBL_Employees[[#This Row],[Annual Salary]]*TBL_Employees[[#This Row],[Bonus %]])/100</f>
        <v>61.463999999999999</v>
      </c>
      <c r="M711" t="s">
        <v>19</v>
      </c>
      <c r="N711" t="s">
        <v>20</v>
      </c>
      <c r="O711" s="1" t="s">
        <v>21</v>
      </c>
    </row>
    <row r="712" spans="1:15" x14ac:dyDescent="0.35">
      <c r="A712" t="s">
        <v>1279</v>
      </c>
      <c r="B712" t="s">
        <v>1280</v>
      </c>
      <c r="C712" t="s">
        <v>58</v>
      </c>
      <c r="D712" t="s">
        <v>31</v>
      </c>
      <c r="E712" t="s">
        <v>44</v>
      </c>
      <c r="F712" t="s">
        <v>17</v>
      </c>
      <c r="G712" t="s">
        <v>51</v>
      </c>
      <c r="H712">
        <v>48</v>
      </c>
      <c r="I712" s="1">
        <v>39991</v>
      </c>
      <c r="J712" s="2">
        <v>82907</v>
      </c>
      <c r="K712" s="3">
        <v>0</v>
      </c>
      <c r="L712" s="3">
        <f>(TBL_Employees[[#This Row],[Annual Salary]]*TBL_Employees[[#This Row],[Bonus %]])/100</f>
        <v>0</v>
      </c>
      <c r="M712" t="s">
        <v>19</v>
      </c>
      <c r="N712" t="s">
        <v>63</v>
      </c>
      <c r="O712" s="1" t="s">
        <v>21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s="3">
        <f>(TBL_Employees[[#This Row],[Annual Salary]]*TBL_Employees[[#This Row],[Bonus %]])/100</f>
        <v>60.6858</v>
      </c>
      <c r="M713" t="s">
        <v>19</v>
      </c>
      <c r="N713" t="s">
        <v>45</v>
      </c>
      <c r="O713" s="1" t="s">
        <v>21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s="3">
        <f>(TBL_Employees[[#This Row],[Annual Salary]]*TBL_Employees[[#This Row],[Bonus %]])/100</f>
        <v>0</v>
      </c>
      <c r="M714" t="s">
        <v>52</v>
      </c>
      <c r="N714" t="s">
        <v>81</v>
      </c>
      <c r="O714" s="1">
        <v>40153</v>
      </c>
    </row>
    <row r="715" spans="1:15" x14ac:dyDescent="0.35">
      <c r="A715" t="s">
        <v>483</v>
      </c>
      <c r="B715" t="s">
        <v>1682</v>
      </c>
      <c r="C715" t="s">
        <v>55</v>
      </c>
      <c r="D715" t="s">
        <v>27</v>
      </c>
      <c r="E715" t="s">
        <v>44</v>
      </c>
      <c r="F715" t="s">
        <v>17</v>
      </c>
      <c r="G715" t="s">
        <v>24</v>
      </c>
      <c r="H715">
        <v>56</v>
      </c>
      <c r="I715" s="1">
        <v>35238</v>
      </c>
      <c r="J715" s="2">
        <v>82806</v>
      </c>
      <c r="K715" s="3">
        <v>0</v>
      </c>
      <c r="L715" s="3">
        <f>(TBL_Employees[[#This Row],[Annual Salary]]*TBL_Employees[[#This Row],[Bonus %]])/100</f>
        <v>0</v>
      </c>
      <c r="M715" t="s">
        <v>19</v>
      </c>
      <c r="N715" t="s">
        <v>63</v>
      </c>
      <c r="O715" s="1" t="s">
        <v>21</v>
      </c>
    </row>
    <row r="716" spans="1:15" x14ac:dyDescent="0.35">
      <c r="A716" t="s">
        <v>1862</v>
      </c>
      <c r="B716" t="s">
        <v>1863</v>
      </c>
      <c r="C716" t="s">
        <v>42</v>
      </c>
      <c r="D716" t="s">
        <v>50</v>
      </c>
      <c r="E716" t="s">
        <v>44</v>
      </c>
      <c r="F716" t="s">
        <v>28</v>
      </c>
      <c r="G716" t="s">
        <v>18</v>
      </c>
      <c r="H716">
        <v>31</v>
      </c>
      <c r="I716" s="1">
        <v>43325</v>
      </c>
      <c r="J716" s="2">
        <v>81828</v>
      </c>
      <c r="K716" s="3">
        <v>0</v>
      </c>
      <c r="L716" s="3">
        <f>(TBL_Employees[[#This Row],[Annual Salary]]*TBL_Employees[[#This Row],[Bonus %]])/100</f>
        <v>0</v>
      </c>
      <c r="M716" t="s">
        <v>19</v>
      </c>
      <c r="N716" t="s">
        <v>45</v>
      </c>
      <c r="O716" s="1" t="s">
        <v>21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s="3">
        <f>(TBL_Employees[[#This Row],[Annual Salary]]*TBL_Employees[[#This Row],[Bonus %]])/100</f>
        <v>0</v>
      </c>
      <c r="M717" t="s">
        <v>19</v>
      </c>
      <c r="N717" t="s">
        <v>45</v>
      </c>
      <c r="O717" s="1">
        <v>43091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s="3">
        <f>(TBL_Employees[[#This Row],[Annual Salary]]*TBL_Employees[[#This Row],[Bonus %]])/100</f>
        <v>613.02719999999999</v>
      </c>
      <c r="M718" t="s">
        <v>19</v>
      </c>
      <c r="N718" t="s">
        <v>25</v>
      </c>
      <c r="O718" s="1" t="s">
        <v>21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s="3">
        <f>(TBL_Employees[[#This Row],[Annual Salary]]*TBL_Employees[[#This Row],[Bonus %]])/100</f>
        <v>195.72150000000002</v>
      </c>
      <c r="M719" t="s">
        <v>19</v>
      </c>
      <c r="N719" t="s">
        <v>39</v>
      </c>
      <c r="O719" s="1" t="s">
        <v>21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s="3">
        <f>(TBL_Employees[[#This Row],[Annual Salary]]*TBL_Employees[[#This Row],[Bonus %]])/100</f>
        <v>86.02300000000001</v>
      </c>
      <c r="M720" t="s">
        <v>33</v>
      </c>
      <c r="N720" t="s">
        <v>74</v>
      </c>
      <c r="O720" s="1" t="s">
        <v>21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s="3">
        <f>(TBL_Employees[[#This Row],[Annual Salary]]*TBL_Employees[[#This Row],[Bonus %]])/100</f>
        <v>802.8963</v>
      </c>
      <c r="M721" t="s">
        <v>19</v>
      </c>
      <c r="N721" t="s">
        <v>45</v>
      </c>
      <c r="O721" s="1" t="s">
        <v>21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s="3">
        <f>(TBL_Employees[[#This Row],[Annual Salary]]*TBL_Employees[[#This Row],[Bonus %]])/100</f>
        <v>99.508499999999998</v>
      </c>
      <c r="M722" t="s">
        <v>33</v>
      </c>
      <c r="N722" t="s">
        <v>60</v>
      </c>
      <c r="O722" s="1" t="s">
        <v>21</v>
      </c>
    </row>
    <row r="723" spans="1:15" x14ac:dyDescent="0.35">
      <c r="A723" t="s">
        <v>244</v>
      </c>
      <c r="B723" t="s">
        <v>634</v>
      </c>
      <c r="C723" t="s">
        <v>30</v>
      </c>
      <c r="D723" t="s">
        <v>31</v>
      </c>
      <c r="E723" t="s">
        <v>44</v>
      </c>
      <c r="F723" t="s">
        <v>28</v>
      </c>
      <c r="G723" t="s">
        <v>24</v>
      </c>
      <c r="H723">
        <v>61</v>
      </c>
      <c r="I723" s="1">
        <v>37582</v>
      </c>
      <c r="J723" s="2">
        <v>80950</v>
      </c>
      <c r="K723" s="3">
        <v>0</v>
      </c>
      <c r="L723" s="3">
        <f>(TBL_Employees[[#This Row],[Annual Salary]]*TBL_Employees[[#This Row],[Bonus %]])/100</f>
        <v>0</v>
      </c>
      <c r="M723" t="s">
        <v>33</v>
      </c>
      <c r="N723" t="s">
        <v>80</v>
      </c>
      <c r="O723" s="1" t="s">
        <v>21</v>
      </c>
    </row>
    <row r="724" spans="1:15" x14ac:dyDescent="0.35">
      <c r="A724" t="s">
        <v>403</v>
      </c>
      <c r="B724" t="s">
        <v>1950</v>
      </c>
      <c r="C724" t="s">
        <v>42</v>
      </c>
      <c r="D724" t="s">
        <v>43</v>
      </c>
      <c r="E724" t="s">
        <v>44</v>
      </c>
      <c r="F724" t="s">
        <v>17</v>
      </c>
      <c r="G724" t="s">
        <v>51</v>
      </c>
      <c r="H724">
        <v>35</v>
      </c>
      <c r="I724" s="1">
        <v>42745</v>
      </c>
      <c r="J724" s="2">
        <v>80622</v>
      </c>
      <c r="K724" s="3">
        <v>0</v>
      </c>
      <c r="L724" s="3">
        <f>(TBL_Employees[[#This Row],[Annual Salary]]*TBL_Employees[[#This Row],[Bonus %]])/100</f>
        <v>0</v>
      </c>
      <c r="M724" t="s">
        <v>19</v>
      </c>
      <c r="N724" t="s">
        <v>25</v>
      </c>
      <c r="O724" s="1" t="s">
        <v>21</v>
      </c>
    </row>
    <row r="725" spans="1:15" x14ac:dyDescent="0.35">
      <c r="A725" t="s">
        <v>1913</v>
      </c>
      <c r="B725" t="s">
        <v>1914</v>
      </c>
      <c r="C725" t="s">
        <v>88</v>
      </c>
      <c r="D725" t="s">
        <v>27</v>
      </c>
      <c r="E725" t="s">
        <v>44</v>
      </c>
      <c r="F725" t="s">
        <v>28</v>
      </c>
      <c r="G725" t="s">
        <v>51</v>
      </c>
      <c r="H725">
        <v>55</v>
      </c>
      <c r="I725" s="1">
        <v>34290</v>
      </c>
      <c r="J725" s="2">
        <v>80170</v>
      </c>
      <c r="K725" s="3">
        <v>0</v>
      </c>
      <c r="L725" s="3">
        <f>(TBL_Employees[[#This Row],[Annual Salary]]*TBL_Employees[[#This Row],[Bonus %]])/100</f>
        <v>0</v>
      </c>
      <c r="M725" t="s">
        <v>19</v>
      </c>
      <c r="N725" t="s">
        <v>45</v>
      </c>
      <c r="O725" s="1" t="s">
        <v>21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s="3">
        <f>(TBL_Employees[[#This Row],[Annual Salary]]*TBL_Employees[[#This Row],[Bonus %]])/100</f>
        <v>0</v>
      </c>
      <c r="M726" t="s">
        <v>19</v>
      </c>
      <c r="N726" t="s">
        <v>25</v>
      </c>
      <c r="O726" s="1" t="s">
        <v>21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s="3">
        <f>(TBL_Employees[[#This Row],[Annual Salary]]*TBL_Employees[[#This Row],[Bonus %]])/100</f>
        <v>0</v>
      </c>
      <c r="M727" t="s">
        <v>19</v>
      </c>
      <c r="N727" t="s">
        <v>20</v>
      </c>
      <c r="O727" s="1" t="s">
        <v>21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s="3">
        <f>(TBL_Employees[[#This Row],[Annual Salary]]*TBL_Employees[[#This Row],[Bonus %]])/100</f>
        <v>109.12219999999999</v>
      </c>
      <c r="M728" t="s">
        <v>19</v>
      </c>
      <c r="N728" t="s">
        <v>39</v>
      </c>
      <c r="O728" s="1" t="s">
        <v>21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s="3">
        <f>(TBL_Employees[[#This Row],[Annual Salary]]*TBL_Employees[[#This Row],[Bonus %]])/100</f>
        <v>0</v>
      </c>
      <c r="M729" t="s">
        <v>33</v>
      </c>
      <c r="N729" t="s">
        <v>34</v>
      </c>
      <c r="O729" s="1" t="s">
        <v>21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s="3">
        <f>(TBL_Employees[[#This Row],[Annual Salary]]*TBL_Employees[[#This Row],[Bonus %]])/100</f>
        <v>0</v>
      </c>
      <c r="M730" t="s">
        <v>19</v>
      </c>
      <c r="N730" t="s">
        <v>20</v>
      </c>
      <c r="O730" s="1">
        <v>41938</v>
      </c>
    </row>
    <row r="731" spans="1:15" x14ac:dyDescent="0.35">
      <c r="A731" t="s">
        <v>761</v>
      </c>
      <c r="B731" t="s">
        <v>762</v>
      </c>
      <c r="C731" t="s">
        <v>49</v>
      </c>
      <c r="D731" t="s">
        <v>50</v>
      </c>
      <c r="E731" t="s">
        <v>44</v>
      </c>
      <c r="F731" t="s">
        <v>28</v>
      </c>
      <c r="G731" t="s">
        <v>51</v>
      </c>
      <c r="H731">
        <v>45</v>
      </c>
      <c r="I731" s="1">
        <v>44237</v>
      </c>
      <c r="J731" s="2">
        <v>79882</v>
      </c>
      <c r="K731" s="3">
        <v>0</v>
      </c>
      <c r="L731" s="3">
        <f>(TBL_Employees[[#This Row],[Annual Salary]]*TBL_Employees[[#This Row],[Bonus %]])/100</f>
        <v>0</v>
      </c>
      <c r="M731" t="s">
        <v>19</v>
      </c>
      <c r="N731" t="s">
        <v>39</v>
      </c>
      <c r="O731" s="1" t="s">
        <v>21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s="3">
        <f>(TBL_Employees[[#This Row],[Annual Salary]]*TBL_Employees[[#This Row],[Bonus %]])/100</f>
        <v>648.57600000000002</v>
      </c>
      <c r="M732" t="s">
        <v>19</v>
      </c>
      <c r="N732" t="s">
        <v>39</v>
      </c>
      <c r="O732" s="1">
        <v>44790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s="3">
        <f>(TBL_Employees[[#This Row],[Annual Salary]]*TBL_Employees[[#This Row],[Bonus %]])/100</f>
        <v>69.7149</v>
      </c>
      <c r="M733" t="s">
        <v>52</v>
      </c>
      <c r="N733" t="s">
        <v>53</v>
      </c>
      <c r="O733" s="1" t="s">
        <v>21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s="3">
        <f>(TBL_Employees[[#This Row],[Annual Salary]]*TBL_Employees[[#This Row],[Bonus %]])/100</f>
        <v>0</v>
      </c>
      <c r="M734" t="s">
        <v>33</v>
      </c>
      <c r="N734" t="s">
        <v>34</v>
      </c>
      <c r="O734" s="1" t="s">
        <v>21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s="3">
        <f>(TBL_Employees[[#This Row],[Annual Salary]]*TBL_Employees[[#This Row],[Bonus %]])/100</f>
        <v>446.7876</v>
      </c>
      <c r="M735" t="s">
        <v>19</v>
      </c>
      <c r="N735" t="s">
        <v>39</v>
      </c>
      <c r="O735" s="1" t="s">
        <v>21</v>
      </c>
    </row>
    <row r="736" spans="1:15" x14ac:dyDescent="0.35">
      <c r="A736" t="s">
        <v>844</v>
      </c>
      <c r="B736" t="s">
        <v>845</v>
      </c>
      <c r="C736" t="s">
        <v>42</v>
      </c>
      <c r="D736" t="s">
        <v>50</v>
      </c>
      <c r="E736" t="s">
        <v>44</v>
      </c>
      <c r="F736" t="s">
        <v>17</v>
      </c>
      <c r="G736" t="s">
        <v>18</v>
      </c>
      <c r="H736">
        <v>26</v>
      </c>
      <c r="I736" s="1">
        <v>43752</v>
      </c>
      <c r="J736" s="2">
        <v>79356</v>
      </c>
      <c r="K736" s="3">
        <v>0</v>
      </c>
      <c r="L736" s="3">
        <f>(TBL_Employees[[#This Row],[Annual Salary]]*TBL_Employees[[#This Row],[Bonus %]])/100</f>
        <v>0</v>
      </c>
      <c r="M736" t="s">
        <v>19</v>
      </c>
      <c r="N736" t="s">
        <v>39</v>
      </c>
      <c r="O736" s="1" t="s">
        <v>21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s="3">
        <f>(TBL_Employees[[#This Row],[Annual Salary]]*TBL_Employees[[#This Row],[Bonus %]])/100</f>
        <v>774.16020000000003</v>
      </c>
      <c r="M737" t="s">
        <v>19</v>
      </c>
      <c r="N737" t="s">
        <v>63</v>
      </c>
      <c r="O737" s="1" t="s">
        <v>21</v>
      </c>
    </row>
    <row r="738" spans="1:15" x14ac:dyDescent="0.35">
      <c r="A738" t="s">
        <v>519</v>
      </c>
      <c r="B738" t="s">
        <v>520</v>
      </c>
      <c r="C738" t="s">
        <v>38</v>
      </c>
      <c r="D738" t="s">
        <v>27</v>
      </c>
      <c r="E738" t="s">
        <v>44</v>
      </c>
      <c r="F738" t="s">
        <v>17</v>
      </c>
      <c r="G738" t="s">
        <v>24</v>
      </c>
      <c r="H738">
        <v>32</v>
      </c>
      <c r="I738" s="1">
        <v>43835</v>
      </c>
      <c r="J738" s="2">
        <v>78844</v>
      </c>
      <c r="K738" s="3">
        <v>0</v>
      </c>
      <c r="L738" s="3">
        <f>(TBL_Employees[[#This Row],[Annual Salary]]*TBL_Employees[[#This Row],[Bonus %]])/100</f>
        <v>0</v>
      </c>
      <c r="M738" t="s">
        <v>19</v>
      </c>
      <c r="N738" t="s">
        <v>63</v>
      </c>
      <c r="O738" s="1" t="s">
        <v>21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s="3">
        <f>(TBL_Employees[[#This Row],[Annual Salary]]*TBL_Employees[[#This Row],[Bonus %]])/100</f>
        <v>103.6328</v>
      </c>
      <c r="M739" t="s">
        <v>19</v>
      </c>
      <c r="N739" t="s">
        <v>39</v>
      </c>
      <c r="O739" s="1">
        <v>44340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s="3">
        <f>(TBL_Employees[[#This Row],[Annual Salary]]*TBL_Employees[[#This Row],[Bonus %]])/100</f>
        <v>464.11680000000007</v>
      </c>
      <c r="M740" t="s">
        <v>19</v>
      </c>
      <c r="N740" t="s">
        <v>29</v>
      </c>
      <c r="O740" s="1">
        <v>43991</v>
      </c>
    </row>
    <row r="741" spans="1:15" x14ac:dyDescent="0.35">
      <c r="A741" t="s">
        <v>296</v>
      </c>
      <c r="B741" t="s">
        <v>858</v>
      </c>
      <c r="C741" t="s">
        <v>59</v>
      </c>
      <c r="D741" t="s">
        <v>31</v>
      </c>
      <c r="E741" t="s">
        <v>44</v>
      </c>
      <c r="F741" t="s">
        <v>28</v>
      </c>
      <c r="G741" t="s">
        <v>18</v>
      </c>
      <c r="H741">
        <v>38</v>
      </c>
      <c r="I741" s="1">
        <v>40360</v>
      </c>
      <c r="J741" s="2">
        <v>78237</v>
      </c>
      <c r="K741" s="3">
        <v>0</v>
      </c>
      <c r="L741" s="3">
        <f>(TBL_Employees[[#This Row],[Annual Salary]]*TBL_Employees[[#This Row],[Bonus %]])/100</f>
        <v>0</v>
      </c>
      <c r="M741" t="s">
        <v>19</v>
      </c>
      <c r="N741" t="s">
        <v>39</v>
      </c>
      <c r="O741" s="1" t="s">
        <v>21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s="3">
        <f>(TBL_Employees[[#This Row],[Annual Salary]]*TBL_Employees[[#This Row],[Bonus %]])/100</f>
        <v>526.37760000000003</v>
      </c>
      <c r="M742" t="s">
        <v>19</v>
      </c>
      <c r="N742" t="s">
        <v>45</v>
      </c>
      <c r="O742" s="1" t="s">
        <v>21</v>
      </c>
    </row>
    <row r="743" spans="1:15" x14ac:dyDescent="0.35">
      <c r="A743" t="s">
        <v>422</v>
      </c>
      <c r="B743" t="s">
        <v>423</v>
      </c>
      <c r="C743" t="s">
        <v>42</v>
      </c>
      <c r="D743" t="s">
        <v>15</v>
      </c>
      <c r="E743" t="s">
        <v>44</v>
      </c>
      <c r="F743" t="s">
        <v>17</v>
      </c>
      <c r="G743" t="s">
        <v>18</v>
      </c>
      <c r="H743">
        <v>34</v>
      </c>
      <c r="I743" s="1">
        <v>43264</v>
      </c>
      <c r="J743" s="2">
        <v>77203</v>
      </c>
      <c r="K743" s="3">
        <v>0</v>
      </c>
      <c r="L743" s="3">
        <f>(TBL_Employees[[#This Row],[Annual Salary]]*TBL_Employees[[#This Row],[Bonus %]])/100</f>
        <v>0</v>
      </c>
      <c r="M743" t="s">
        <v>19</v>
      </c>
      <c r="N743" t="s">
        <v>20</v>
      </c>
      <c r="O743" s="1" t="s">
        <v>21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s="3">
        <f>(TBL_Employees[[#This Row],[Annual Salary]]*TBL_Employees[[#This Row],[Bonus %]])/100</f>
        <v>0</v>
      </c>
      <c r="M744" t="s">
        <v>19</v>
      </c>
      <c r="N744" t="s">
        <v>63</v>
      </c>
      <c r="O744" s="1">
        <v>39180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s="3">
        <f>(TBL_Employees[[#This Row],[Annual Salary]]*TBL_Employees[[#This Row],[Bonus %]])/100</f>
        <v>0</v>
      </c>
      <c r="M745" t="s">
        <v>52</v>
      </c>
      <c r="N745" t="s">
        <v>81</v>
      </c>
      <c r="O745" s="1" t="s">
        <v>21</v>
      </c>
    </row>
    <row r="746" spans="1:15" x14ac:dyDescent="0.35">
      <c r="A746" t="s">
        <v>1523</v>
      </c>
      <c r="B746" t="s">
        <v>306</v>
      </c>
      <c r="C746" t="s">
        <v>88</v>
      </c>
      <c r="D746" t="s">
        <v>27</v>
      </c>
      <c r="E746" t="s">
        <v>44</v>
      </c>
      <c r="F746" t="s">
        <v>17</v>
      </c>
      <c r="G746" t="s">
        <v>51</v>
      </c>
      <c r="H746">
        <v>43</v>
      </c>
      <c r="I746" s="1">
        <v>40290</v>
      </c>
      <c r="J746" s="2">
        <v>76912</v>
      </c>
      <c r="K746" s="3">
        <v>0</v>
      </c>
      <c r="L746" s="3">
        <f>(TBL_Employees[[#This Row],[Annual Salary]]*TBL_Employees[[#This Row],[Bonus %]])/100</f>
        <v>0</v>
      </c>
      <c r="M746" t="s">
        <v>52</v>
      </c>
      <c r="N746" t="s">
        <v>53</v>
      </c>
      <c r="O746" s="1" t="s">
        <v>21</v>
      </c>
    </row>
    <row r="747" spans="1:15" x14ac:dyDescent="0.35">
      <c r="A747" t="s">
        <v>750</v>
      </c>
      <c r="B747" t="s">
        <v>751</v>
      </c>
      <c r="C747" t="s">
        <v>42</v>
      </c>
      <c r="D747" t="s">
        <v>65</v>
      </c>
      <c r="E747" t="s">
        <v>44</v>
      </c>
      <c r="F747" t="s">
        <v>28</v>
      </c>
      <c r="G747" t="s">
        <v>18</v>
      </c>
      <c r="H747">
        <v>62</v>
      </c>
      <c r="I747" s="1">
        <v>37733</v>
      </c>
      <c r="J747" s="2">
        <v>76906</v>
      </c>
      <c r="K747" s="3">
        <v>0</v>
      </c>
      <c r="L747" s="3">
        <f>(TBL_Employees[[#This Row],[Annual Salary]]*TBL_Employees[[#This Row],[Bonus %]])/100</f>
        <v>0</v>
      </c>
      <c r="M747" t="s">
        <v>19</v>
      </c>
      <c r="N747" t="s">
        <v>63</v>
      </c>
      <c r="O747" s="1" t="s">
        <v>21</v>
      </c>
    </row>
    <row r="748" spans="1:15" x14ac:dyDescent="0.35">
      <c r="A748" t="s">
        <v>1152</v>
      </c>
      <c r="B748" t="s">
        <v>1153</v>
      </c>
      <c r="C748" t="s">
        <v>55</v>
      </c>
      <c r="D748" t="s">
        <v>27</v>
      </c>
      <c r="E748" t="s">
        <v>44</v>
      </c>
      <c r="F748" t="s">
        <v>17</v>
      </c>
      <c r="G748" t="s">
        <v>18</v>
      </c>
      <c r="H748">
        <v>59</v>
      </c>
      <c r="I748" s="1">
        <v>40272</v>
      </c>
      <c r="J748" s="2">
        <v>76027</v>
      </c>
      <c r="K748" s="3">
        <v>0</v>
      </c>
      <c r="L748" s="3">
        <f>(TBL_Employees[[#This Row],[Annual Salary]]*TBL_Employees[[#This Row],[Bonus %]])/100</f>
        <v>0</v>
      </c>
      <c r="M748" t="s">
        <v>19</v>
      </c>
      <c r="N748" t="s">
        <v>63</v>
      </c>
      <c r="O748" s="1" t="s">
        <v>21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s="3">
        <f>(TBL_Employees[[#This Row],[Annual Salary]]*TBL_Employees[[#This Row],[Bonus %]])/100</f>
        <v>0</v>
      </c>
      <c r="M749" t="s">
        <v>19</v>
      </c>
      <c r="N749" t="s">
        <v>20</v>
      </c>
      <c r="O749" s="1">
        <v>38829</v>
      </c>
    </row>
    <row r="750" spans="1:15" x14ac:dyDescent="0.35">
      <c r="A750" t="s">
        <v>163</v>
      </c>
      <c r="B750" t="s">
        <v>1772</v>
      </c>
      <c r="C750" t="s">
        <v>26</v>
      </c>
      <c r="D750" t="s">
        <v>27</v>
      </c>
      <c r="E750" t="s">
        <v>44</v>
      </c>
      <c r="F750" t="s">
        <v>28</v>
      </c>
      <c r="G750" t="s">
        <v>18</v>
      </c>
      <c r="H750">
        <v>61</v>
      </c>
      <c r="I750" s="1">
        <v>43703</v>
      </c>
      <c r="J750" s="2">
        <v>75780</v>
      </c>
      <c r="K750" s="3">
        <v>0</v>
      </c>
      <c r="L750" s="3">
        <f>(TBL_Employees[[#This Row],[Annual Salary]]*TBL_Employees[[#This Row],[Bonus %]])/100</f>
        <v>0</v>
      </c>
      <c r="M750" t="s">
        <v>19</v>
      </c>
      <c r="N750" t="s">
        <v>63</v>
      </c>
      <c r="O750" s="1" t="s">
        <v>21</v>
      </c>
    </row>
    <row r="751" spans="1:15" x14ac:dyDescent="0.35">
      <c r="A751" t="s">
        <v>1583</v>
      </c>
      <c r="B751" t="s">
        <v>1584</v>
      </c>
      <c r="C751" t="s">
        <v>42</v>
      </c>
      <c r="D751" t="s">
        <v>50</v>
      </c>
      <c r="E751" t="s">
        <v>44</v>
      </c>
      <c r="F751" t="s">
        <v>17</v>
      </c>
      <c r="G751" t="s">
        <v>51</v>
      </c>
      <c r="H751">
        <v>53</v>
      </c>
      <c r="I751" s="1">
        <v>42744</v>
      </c>
      <c r="J751" s="2">
        <v>75769</v>
      </c>
      <c r="K751" s="3">
        <v>0</v>
      </c>
      <c r="L751" s="3">
        <f>(TBL_Employees[[#This Row],[Annual Salary]]*TBL_Employees[[#This Row],[Bonus %]])/100</f>
        <v>0</v>
      </c>
      <c r="M751" t="s">
        <v>52</v>
      </c>
      <c r="N751" t="s">
        <v>81</v>
      </c>
      <c r="O751" s="1">
        <v>44029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s="3">
        <f>(TBL_Employees[[#This Row],[Annual Salary]]*TBL_Employees[[#This Row],[Bonus %]])/100</f>
        <v>0</v>
      </c>
      <c r="M752" t="s">
        <v>19</v>
      </c>
      <c r="N752" t="s">
        <v>45</v>
      </c>
      <c r="O752" s="1">
        <v>44671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s="3">
        <f>(TBL_Employees[[#This Row],[Annual Salary]]*TBL_Employees[[#This Row],[Bonus %]])/100</f>
        <v>0</v>
      </c>
      <c r="M753" t="s">
        <v>19</v>
      </c>
      <c r="N753" t="s">
        <v>29</v>
      </c>
      <c r="O753" s="1" t="s">
        <v>21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s="3">
        <f>(TBL_Employees[[#This Row],[Annual Salary]]*TBL_Employees[[#This Row],[Bonus %]])/100</f>
        <v>0</v>
      </c>
      <c r="M754" t="s">
        <v>33</v>
      </c>
      <c r="N754" t="s">
        <v>60</v>
      </c>
      <c r="O754" s="1" t="s">
        <v>21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s="3">
        <f>(TBL_Employees[[#This Row],[Annual Salary]]*TBL_Employees[[#This Row],[Bonus %]])/100</f>
        <v>208.21200000000002</v>
      </c>
      <c r="M755" t="s">
        <v>33</v>
      </c>
      <c r="N755" t="s">
        <v>80</v>
      </c>
      <c r="O755" s="1" t="s">
        <v>21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s="3">
        <f>(TBL_Employees[[#This Row],[Annual Salary]]*TBL_Employees[[#This Row],[Bonus %]])/100</f>
        <v>0</v>
      </c>
      <c r="M756" t="s">
        <v>19</v>
      </c>
      <c r="N756" t="s">
        <v>20</v>
      </c>
      <c r="O756" s="1" t="s">
        <v>21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s="3">
        <f>(TBL_Employees[[#This Row],[Annual Salary]]*TBL_Employees[[#This Row],[Bonus %]])/100</f>
        <v>484.58279999999996</v>
      </c>
      <c r="M757" t="s">
        <v>33</v>
      </c>
      <c r="N757" t="s">
        <v>80</v>
      </c>
      <c r="O757" s="1" t="s">
        <v>21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s="3">
        <f>(TBL_Employees[[#This Row],[Annual Salary]]*TBL_Employees[[#This Row],[Bonus %]])/100</f>
        <v>0</v>
      </c>
      <c r="M758" t="s">
        <v>19</v>
      </c>
      <c r="N758" t="s">
        <v>20</v>
      </c>
      <c r="O758" s="1" t="s">
        <v>21</v>
      </c>
    </row>
    <row r="759" spans="1:15" x14ac:dyDescent="0.35">
      <c r="A759" t="s">
        <v>202</v>
      </c>
      <c r="B759" t="s">
        <v>1463</v>
      </c>
      <c r="C759" t="s">
        <v>77</v>
      </c>
      <c r="D759" t="s">
        <v>23</v>
      </c>
      <c r="E759" t="s">
        <v>44</v>
      </c>
      <c r="F759" t="s">
        <v>17</v>
      </c>
      <c r="G759" t="s">
        <v>51</v>
      </c>
      <c r="H759">
        <v>45</v>
      </c>
      <c r="I759" s="1">
        <v>43581</v>
      </c>
      <c r="J759" s="2">
        <v>74891</v>
      </c>
      <c r="K759" s="3">
        <v>0</v>
      </c>
      <c r="L759" s="3">
        <f>(TBL_Employees[[#This Row],[Annual Salary]]*TBL_Employees[[#This Row],[Bonus %]])/100</f>
        <v>0</v>
      </c>
      <c r="M759" t="s">
        <v>52</v>
      </c>
      <c r="N759" t="s">
        <v>66</v>
      </c>
      <c r="O759" s="1" t="s">
        <v>21</v>
      </c>
    </row>
    <row r="760" spans="1:15" x14ac:dyDescent="0.35">
      <c r="A760" t="s">
        <v>1395</v>
      </c>
      <c r="B760" t="s">
        <v>1396</v>
      </c>
      <c r="C760" t="s">
        <v>98</v>
      </c>
      <c r="D760" t="s">
        <v>27</v>
      </c>
      <c r="E760" t="s">
        <v>44</v>
      </c>
      <c r="F760" t="s">
        <v>17</v>
      </c>
      <c r="G760" t="s">
        <v>24</v>
      </c>
      <c r="H760">
        <v>57</v>
      </c>
      <c r="I760" s="1">
        <v>41649</v>
      </c>
      <c r="J760" s="2">
        <v>74854</v>
      </c>
      <c r="K760" s="3">
        <v>0</v>
      </c>
      <c r="L760" s="3">
        <f>(TBL_Employees[[#This Row],[Annual Salary]]*TBL_Employees[[#This Row],[Bonus %]])/100</f>
        <v>0</v>
      </c>
      <c r="M760" t="s">
        <v>19</v>
      </c>
      <c r="N760" t="s">
        <v>63</v>
      </c>
      <c r="O760" s="1" t="s">
        <v>21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s="3">
        <f>(TBL_Employees[[#This Row],[Annual Salary]]*TBL_Employees[[#This Row],[Bonus %]])/100</f>
        <v>0</v>
      </c>
      <c r="M761" t="s">
        <v>33</v>
      </c>
      <c r="N761" t="s">
        <v>74</v>
      </c>
      <c r="O761" s="1" t="s">
        <v>21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s="3">
        <f>(TBL_Employees[[#This Row],[Annual Salary]]*TBL_Employees[[#This Row],[Bonus %]])/100</f>
        <v>0</v>
      </c>
      <c r="M762" t="s">
        <v>33</v>
      </c>
      <c r="N762" t="s">
        <v>74</v>
      </c>
      <c r="O762" s="1" t="s">
        <v>21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s="3">
        <f>(TBL_Employees[[#This Row],[Annual Salary]]*TBL_Employees[[#This Row],[Bonus %]])/100</f>
        <v>83.734400000000008</v>
      </c>
      <c r="M763" t="s">
        <v>19</v>
      </c>
      <c r="N763" t="s">
        <v>29</v>
      </c>
      <c r="O763" s="1" t="s">
        <v>21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s="3">
        <f>(TBL_Employees[[#This Row],[Annual Salary]]*TBL_Employees[[#This Row],[Bonus %]])/100</f>
        <v>0</v>
      </c>
      <c r="M764" t="s">
        <v>19</v>
      </c>
      <c r="N764" t="s">
        <v>63</v>
      </c>
      <c r="O764" s="1" t="s">
        <v>21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s="3">
        <f>(TBL_Employees[[#This Row],[Annual Salary]]*TBL_Employees[[#This Row],[Bonus %]])/100</f>
        <v>89.33120000000001</v>
      </c>
      <c r="M765" t="s">
        <v>19</v>
      </c>
      <c r="N765" t="s">
        <v>29</v>
      </c>
      <c r="O765" s="1" t="s">
        <v>21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s="3">
        <f>(TBL_Employees[[#This Row],[Annual Salary]]*TBL_Employees[[#This Row],[Bonus %]])/100</f>
        <v>76.91810000000001</v>
      </c>
      <c r="M766" t="s">
        <v>19</v>
      </c>
      <c r="N766" t="s">
        <v>29</v>
      </c>
      <c r="O766" s="1" t="s">
        <v>21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s="3">
        <f>(TBL_Employees[[#This Row],[Annual Salary]]*TBL_Employees[[#This Row],[Bonus %]])/100</f>
        <v>0</v>
      </c>
      <c r="M767" t="s">
        <v>33</v>
      </c>
      <c r="N767" t="s">
        <v>80</v>
      </c>
      <c r="O767" s="1" t="s">
        <v>21</v>
      </c>
    </row>
    <row r="768" spans="1:15" x14ac:dyDescent="0.35">
      <c r="A768" t="s">
        <v>400</v>
      </c>
      <c r="B768" t="s">
        <v>574</v>
      </c>
      <c r="C768" t="s">
        <v>56</v>
      </c>
      <c r="D768" t="s">
        <v>27</v>
      </c>
      <c r="E768" t="s">
        <v>44</v>
      </c>
      <c r="F768" t="s">
        <v>17</v>
      </c>
      <c r="G768" t="s">
        <v>24</v>
      </c>
      <c r="H768">
        <v>48</v>
      </c>
      <c r="I768" s="1">
        <v>39091</v>
      </c>
      <c r="J768" s="2">
        <v>74546</v>
      </c>
      <c r="K768" s="3">
        <v>0.09</v>
      </c>
      <c r="L768" s="3">
        <f>(TBL_Employees[[#This Row],[Annual Salary]]*TBL_Employees[[#This Row],[Bonus %]])/100</f>
        <v>67.091399999999993</v>
      </c>
      <c r="M768" t="s">
        <v>19</v>
      </c>
      <c r="N768" t="s">
        <v>63</v>
      </c>
      <c r="O768" s="1" t="s">
        <v>21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s="3">
        <f>(TBL_Employees[[#This Row],[Annual Salary]]*TBL_Employees[[#This Row],[Bonus %]])/100</f>
        <v>0</v>
      </c>
      <c r="M769" t="s">
        <v>19</v>
      </c>
      <c r="N769" t="s">
        <v>39</v>
      </c>
      <c r="O769" s="1" t="s">
        <v>21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s="3">
        <f>(TBL_Employees[[#This Row],[Annual Salary]]*TBL_Employees[[#This Row],[Bonus %]])/100</f>
        <v>452.6574</v>
      </c>
      <c r="M770" t="s">
        <v>19</v>
      </c>
      <c r="N770" t="s">
        <v>25</v>
      </c>
      <c r="O770" s="1" t="s">
        <v>21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s="3">
        <f>(TBL_Employees[[#This Row],[Annual Salary]]*TBL_Employees[[#This Row],[Bonus %]])/100</f>
        <v>167.31389999999999</v>
      </c>
      <c r="M771" t="s">
        <v>19</v>
      </c>
      <c r="N771" t="s">
        <v>25</v>
      </c>
      <c r="O771" s="1" t="s">
        <v>21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s="3">
        <f>(TBL_Employees[[#This Row],[Annual Salary]]*TBL_Employees[[#This Row],[Bonus %]])/100</f>
        <v>0</v>
      </c>
      <c r="M772" t="s">
        <v>19</v>
      </c>
      <c r="N772" t="s">
        <v>39</v>
      </c>
      <c r="O772" s="1" t="s">
        <v>21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s="3">
        <f>(TBL_Employees[[#This Row],[Annual Salary]]*TBL_Employees[[#This Row],[Bonus %]])/100</f>
        <v>0</v>
      </c>
      <c r="M773" t="s">
        <v>52</v>
      </c>
      <c r="N773" t="s">
        <v>66</v>
      </c>
      <c r="O773" s="1" t="s">
        <v>21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s="3">
        <f>(TBL_Employees[[#This Row],[Annual Salary]]*TBL_Employees[[#This Row],[Bonus %]])/100</f>
        <v>94.602400000000003</v>
      </c>
      <c r="M774" t="s">
        <v>19</v>
      </c>
      <c r="N774" t="s">
        <v>25</v>
      </c>
      <c r="O774" s="1" t="s">
        <v>21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s="3">
        <f>(TBL_Employees[[#This Row],[Annual Salary]]*TBL_Employees[[#This Row],[Bonus %]])/100</f>
        <v>0</v>
      </c>
      <c r="M775" t="s">
        <v>33</v>
      </c>
      <c r="N775" t="s">
        <v>80</v>
      </c>
      <c r="O775" s="1" t="s">
        <v>21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s="3">
        <f>(TBL_Employees[[#This Row],[Annual Salary]]*TBL_Employees[[#This Row],[Bonus %]])/100</f>
        <v>126.95</v>
      </c>
      <c r="M776" t="s">
        <v>19</v>
      </c>
      <c r="N776" t="s">
        <v>20</v>
      </c>
      <c r="O776" s="1" t="s">
        <v>21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s="3">
        <f>(TBL_Employees[[#This Row],[Annual Salary]]*TBL_Employees[[#This Row],[Bonus %]])/100</f>
        <v>0</v>
      </c>
      <c r="M777" t="s">
        <v>19</v>
      </c>
      <c r="N777" t="s">
        <v>45</v>
      </c>
      <c r="O777" s="1" t="s">
        <v>21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s="3">
        <f>(TBL_Employees[[#This Row],[Annual Salary]]*TBL_Employees[[#This Row],[Bonus %]])/100</f>
        <v>0</v>
      </c>
      <c r="M778" t="s">
        <v>33</v>
      </c>
      <c r="N778" t="s">
        <v>80</v>
      </c>
      <c r="O778" s="1" t="s">
        <v>21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s="3">
        <f>(TBL_Employees[[#This Row],[Annual Salary]]*TBL_Employees[[#This Row],[Bonus %]])/100</f>
        <v>0</v>
      </c>
      <c r="M779" t="s">
        <v>33</v>
      </c>
      <c r="N779" t="s">
        <v>34</v>
      </c>
      <c r="O779" s="1" t="s">
        <v>21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s="3">
        <f>(TBL_Employees[[#This Row],[Annual Salary]]*TBL_Employees[[#This Row],[Bonus %]])/100</f>
        <v>0</v>
      </c>
      <c r="M780" t="s">
        <v>19</v>
      </c>
      <c r="N780" t="s">
        <v>29</v>
      </c>
      <c r="O780" s="1">
        <v>44306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s="3">
        <f>(TBL_Employees[[#This Row],[Annual Salary]]*TBL_Employees[[#This Row],[Bonus %]])/100</f>
        <v>0</v>
      </c>
      <c r="M781" t="s">
        <v>33</v>
      </c>
      <c r="N781" t="s">
        <v>60</v>
      </c>
      <c r="O781" s="1">
        <v>41998</v>
      </c>
    </row>
    <row r="782" spans="1:15" x14ac:dyDescent="0.35">
      <c r="A782" t="s">
        <v>1028</v>
      </c>
      <c r="B782" t="s">
        <v>1029</v>
      </c>
      <c r="C782" t="s">
        <v>64</v>
      </c>
      <c r="D782" t="s">
        <v>15</v>
      </c>
      <c r="E782" t="s">
        <v>44</v>
      </c>
      <c r="F782" t="s">
        <v>28</v>
      </c>
      <c r="G782" t="s">
        <v>18</v>
      </c>
      <c r="H782">
        <v>31</v>
      </c>
      <c r="I782" s="1">
        <v>44308</v>
      </c>
      <c r="J782" s="2">
        <v>74215</v>
      </c>
      <c r="K782" s="3">
        <v>0</v>
      </c>
      <c r="L782" s="3">
        <f>(TBL_Employees[[#This Row],[Annual Salary]]*TBL_Employees[[#This Row],[Bonus %]])/100</f>
        <v>0</v>
      </c>
      <c r="M782" t="s">
        <v>19</v>
      </c>
      <c r="N782" t="s">
        <v>39</v>
      </c>
      <c r="O782" s="1" t="s">
        <v>21</v>
      </c>
    </row>
    <row r="783" spans="1:15" x14ac:dyDescent="0.35">
      <c r="A783" t="s">
        <v>1759</v>
      </c>
      <c r="B783" t="s">
        <v>1760</v>
      </c>
      <c r="C783" t="s">
        <v>91</v>
      </c>
      <c r="D783" t="s">
        <v>27</v>
      </c>
      <c r="E783" t="s">
        <v>44</v>
      </c>
      <c r="F783" t="s">
        <v>17</v>
      </c>
      <c r="G783" t="s">
        <v>18</v>
      </c>
      <c r="H783">
        <v>26</v>
      </c>
      <c r="I783" s="1">
        <v>44266</v>
      </c>
      <c r="J783" s="2">
        <v>74170</v>
      </c>
      <c r="K783" s="3">
        <v>0</v>
      </c>
      <c r="L783" s="3">
        <f>(TBL_Employees[[#This Row],[Annual Salary]]*TBL_Employees[[#This Row],[Bonus %]])/100</f>
        <v>0</v>
      </c>
      <c r="M783" t="s">
        <v>19</v>
      </c>
      <c r="N783" t="s">
        <v>25</v>
      </c>
      <c r="O783" s="1" t="s">
        <v>21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s="3">
        <f>(TBL_Employees[[#This Row],[Annual Salary]]*TBL_Employees[[#This Row],[Bonus %]])/100</f>
        <v>0</v>
      </c>
      <c r="M784" t="s">
        <v>19</v>
      </c>
      <c r="N784" t="s">
        <v>25</v>
      </c>
      <c r="O784" s="1" t="s">
        <v>21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s="3">
        <f>(TBL_Employees[[#This Row],[Annual Salary]]*TBL_Employees[[#This Row],[Bonus %]])/100</f>
        <v>0</v>
      </c>
      <c r="M785" t="s">
        <v>19</v>
      </c>
      <c r="N785" t="s">
        <v>25</v>
      </c>
      <c r="O785" s="1">
        <v>44386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s="3">
        <f>(TBL_Employees[[#This Row],[Annual Salary]]*TBL_Employees[[#This Row],[Bonus %]])/100</f>
        <v>0</v>
      </c>
      <c r="M786" t="s">
        <v>19</v>
      </c>
      <c r="N786" t="s">
        <v>39</v>
      </c>
      <c r="O786" s="1" t="s">
        <v>21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s="3">
        <f>(TBL_Employees[[#This Row],[Annual Salary]]*TBL_Employees[[#This Row],[Bonus %]])/100</f>
        <v>0</v>
      </c>
      <c r="M787" t="s">
        <v>19</v>
      </c>
      <c r="N787" t="s">
        <v>20</v>
      </c>
      <c r="O787" s="1" t="s">
        <v>21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s="3">
        <f>(TBL_Employees[[#This Row],[Annual Salary]]*TBL_Employees[[#This Row],[Bonus %]])/100</f>
        <v>0</v>
      </c>
      <c r="M788" t="s">
        <v>33</v>
      </c>
      <c r="N788" t="s">
        <v>34</v>
      </c>
      <c r="O788" s="1" t="s">
        <v>21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s="3">
        <f>(TBL_Employees[[#This Row],[Annual Salary]]*TBL_Employees[[#This Row],[Bonus %]])/100</f>
        <v>0</v>
      </c>
      <c r="M789" t="s">
        <v>19</v>
      </c>
      <c r="N789" t="s">
        <v>63</v>
      </c>
      <c r="O789" s="1" t="s">
        <v>21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s="3">
        <f>(TBL_Employees[[#This Row],[Annual Salary]]*TBL_Employees[[#This Row],[Bonus %]])/100</f>
        <v>74.956799999999987</v>
      </c>
      <c r="M790" t="s">
        <v>33</v>
      </c>
      <c r="N790" t="s">
        <v>80</v>
      </c>
      <c r="O790" s="1" t="s">
        <v>21</v>
      </c>
    </row>
    <row r="791" spans="1:15" x14ac:dyDescent="0.35">
      <c r="A791" t="s">
        <v>892</v>
      </c>
      <c r="B791" t="s">
        <v>893</v>
      </c>
      <c r="C791" t="s">
        <v>42</v>
      </c>
      <c r="D791" t="s">
        <v>65</v>
      </c>
      <c r="E791" t="s">
        <v>44</v>
      </c>
      <c r="F791" t="s">
        <v>28</v>
      </c>
      <c r="G791" t="s">
        <v>18</v>
      </c>
      <c r="H791">
        <v>27</v>
      </c>
      <c r="I791" s="1">
        <v>44482</v>
      </c>
      <c r="J791" s="2">
        <v>74077</v>
      </c>
      <c r="K791" s="3">
        <v>0</v>
      </c>
      <c r="L791" s="3">
        <f>(TBL_Employees[[#This Row],[Annual Salary]]*TBL_Employees[[#This Row],[Bonus %]])/100</f>
        <v>0</v>
      </c>
      <c r="M791" t="s">
        <v>19</v>
      </c>
      <c r="N791" t="s">
        <v>63</v>
      </c>
      <c r="O791" s="1" t="s">
        <v>21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s="3">
        <f>(TBL_Employees[[#This Row],[Annual Salary]]*TBL_Employees[[#This Row],[Bonus %]])/100</f>
        <v>0</v>
      </c>
      <c r="M792" t="s">
        <v>19</v>
      </c>
      <c r="N792" t="s">
        <v>63</v>
      </c>
      <c r="O792" s="1" t="s">
        <v>21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s="3">
        <f>(TBL_Employees[[#This Row],[Annual Salary]]*TBL_Employees[[#This Row],[Bonus %]])/100</f>
        <v>168.87389999999999</v>
      </c>
      <c r="M793" t="s">
        <v>52</v>
      </c>
      <c r="N793" t="s">
        <v>53</v>
      </c>
      <c r="O793" s="1" t="s">
        <v>21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s="3">
        <f>(TBL_Employees[[#This Row],[Annual Salary]]*TBL_Employees[[#This Row],[Bonus %]])/100</f>
        <v>373.74</v>
      </c>
      <c r="M794" t="s">
        <v>33</v>
      </c>
      <c r="N794" t="s">
        <v>74</v>
      </c>
      <c r="O794" s="1" t="s">
        <v>21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s="3">
        <f>(TBL_Employees[[#This Row],[Annual Salary]]*TBL_Employees[[#This Row],[Bonus %]])/100</f>
        <v>0</v>
      </c>
      <c r="M795" t="s">
        <v>19</v>
      </c>
      <c r="N795" t="s">
        <v>20</v>
      </c>
      <c r="O795" s="1" t="s">
        <v>21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s="3">
        <f>(TBL_Employees[[#This Row],[Annual Salary]]*TBL_Employees[[#This Row],[Bonus %]])/100</f>
        <v>0</v>
      </c>
      <c r="M796" t="s">
        <v>19</v>
      </c>
      <c r="N796" t="s">
        <v>63</v>
      </c>
      <c r="O796" s="1" t="s">
        <v>21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s="3">
        <f>(TBL_Employees[[#This Row],[Annual Salary]]*TBL_Employees[[#This Row],[Bonus %]])/100</f>
        <v>0</v>
      </c>
      <c r="M797" t="s">
        <v>19</v>
      </c>
      <c r="N797" t="s">
        <v>39</v>
      </c>
      <c r="O797" s="1" t="s">
        <v>21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s="3">
        <f>(TBL_Employees[[#This Row],[Annual Salary]]*TBL_Employees[[#This Row],[Bonus %]])/100</f>
        <v>0</v>
      </c>
      <c r="M798" t="s">
        <v>33</v>
      </c>
      <c r="N798" t="s">
        <v>60</v>
      </c>
      <c r="O798" s="1" t="s">
        <v>21</v>
      </c>
    </row>
    <row r="799" spans="1:15" x14ac:dyDescent="0.35">
      <c r="A799" t="s">
        <v>1673</v>
      </c>
      <c r="B799" t="s">
        <v>1674</v>
      </c>
      <c r="C799" t="s">
        <v>56</v>
      </c>
      <c r="D799" t="s">
        <v>27</v>
      </c>
      <c r="E799" t="s">
        <v>44</v>
      </c>
      <c r="F799" t="s">
        <v>28</v>
      </c>
      <c r="G799" t="s">
        <v>24</v>
      </c>
      <c r="H799">
        <v>35</v>
      </c>
      <c r="I799" s="1">
        <v>42493</v>
      </c>
      <c r="J799" s="2">
        <v>73899</v>
      </c>
      <c r="K799" s="3">
        <v>0.05</v>
      </c>
      <c r="L799" s="3">
        <f>(TBL_Employees[[#This Row],[Annual Salary]]*TBL_Employees[[#This Row],[Bonus %]])/100</f>
        <v>36.9495</v>
      </c>
      <c r="M799" t="s">
        <v>33</v>
      </c>
      <c r="N799" t="s">
        <v>34</v>
      </c>
      <c r="O799" s="1" t="s">
        <v>21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s="3">
        <f>(TBL_Employees[[#This Row],[Annual Salary]]*TBL_Employees[[#This Row],[Bonus %]])/100</f>
        <v>0</v>
      </c>
      <c r="M800" t="s">
        <v>19</v>
      </c>
      <c r="N800" t="s">
        <v>20</v>
      </c>
      <c r="O800" s="1" t="s">
        <v>21</v>
      </c>
    </row>
    <row r="801" spans="1:15" x14ac:dyDescent="0.35">
      <c r="A801" t="s">
        <v>1213</v>
      </c>
      <c r="B801" t="s">
        <v>1214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63</v>
      </c>
      <c r="I801" s="1">
        <v>43171</v>
      </c>
      <c r="J801" s="2">
        <v>73200</v>
      </c>
      <c r="K801" s="3">
        <v>0</v>
      </c>
      <c r="L801" s="3">
        <f>(TBL_Employees[[#This Row],[Annual Salary]]*TBL_Employees[[#This Row],[Bonus %]])/100</f>
        <v>0</v>
      </c>
      <c r="M801" t="s">
        <v>33</v>
      </c>
      <c r="N801" t="s">
        <v>74</v>
      </c>
      <c r="O801" s="1" t="s">
        <v>21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s="3">
        <f>(TBL_Employees[[#This Row],[Annual Salary]]*TBL_Employees[[#This Row],[Bonus %]])/100</f>
        <v>0</v>
      </c>
      <c r="M802" t="s">
        <v>19</v>
      </c>
      <c r="N802" t="s">
        <v>39</v>
      </c>
      <c r="O802" s="1" t="s">
        <v>21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s="3">
        <f>(TBL_Employees[[#This Row],[Annual Salary]]*TBL_Employees[[#This Row],[Bonus %]])/100</f>
        <v>196.76849999999999</v>
      </c>
      <c r="M803" t="s">
        <v>19</v>
      </c>
      <c r="N803" t="s">
        <v>29</v>
      </c>
      <c r="O803" s="1" t="s">
        <v>21</v>
      </c>
    </row>
    <row r="804" spans="1:15" x14ac:dyDescent="0.35">
      <c r="A804" t="s">
        <v>1016</v>
      </c>
      <c r="B804" t="s">
        <v>1017</v>
      </c>
      <c r="C804" t="s">
        <v>55</v>
      </c>
      <c r="D804" t="s">
        <v>27</v>
      </c>
      <c r="E804" t="s">
        <v>44</v>
      </c>
      <c r="F804" t="s">
        <v>17</v>
      </c>
      <c r="G804" t="s">
        <v>24</v>
      </c>
      <c r="H804">
        <v>49</v>
      </c>
      <c r="I804" s="1">
        <v>40431</v>
      </c>
      <c r="J804" s="2">
        <v>72826</v>
      </c>
      <c r="K804" s="3">
        <v>0</v>
      </c>
      <c r="L804" s="3">
        <f>(TBL_Employees[[#This Row],[Annual Salary]]*TBL_Employees[[#This Row],[Bonus %]])/100</f>
        <v>0</v>
      </c>
      <c r="M804" t="s">
        <v>33</v>
      </c>
      <c r="N804" t="s">
        <v>60</v>
      </c>
      <c r="O804" s="1" t="s">
        <v>21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s="3">
        <f>(TBL_Employees[[#This Row],[Annual Salary]]*TBL_Employees[[#This Row],[Bonus %]])/100</f>
        <v>1009.3</v>
      </c>
      <c r="M805" t="s">
        <v>19</v>
      </c>
      <c r="N805" t="s">
        <v>29</v>
      </c>
      <c r="O805" s="1" t="s">
        <v>21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s="3">
        <f>(TBL_Employees[[#This Row],[Annual Salary]]*TBL_Employees[[#This Row],[Bonus %]])/100</f>
        <v>0</v>
      </c>
      <c r="M806" t="s">
        <v>19</v>
      </c>
      <c r="N806" t="s">
        <v>63</v>
      </c>
      <c r="O806" s="1" t="s">
        <v>21</v>
      </c>
    </row>
    <row r="807" spans="1:15" x14ac:dyDescent="0.35">
      <c r="A807" t="s">
        <v>977</v>
      </c>
      <c r="B807" t="s">
        <v>978</v>
      </c>
      <c r="C807" t="s">
        <v>77</v>
      </c>
      <c r="D807" t="s">
        <v>23</v>
      </c>
      <c r="E807" t="s">
        <v>44</v>
      </c>
      <c r="F807" t="s">
        <v>28</v>
      </c>
      <c r="G807" t="s">
        <v>51</v>
      </c>
      <c r="H807">
        <v>56</v>
      </c>
      <c r="I807" s="1">
        <v>35816</v>
      </c>
      <c r="J807" s="2">
        <v>72303</v>
      </c>
      <c r="K807" s="3">
        <v>0</v>
      </c>
      <c r="L807" s="3">
        <f>(TBL_Employees[[#This Row],[Annual Salary]]*TBL_Employees[[#This Row],[Bonus %]])/100</f>
        <v>0</v>
      </c>
      <c r="M807" t="s">
        <v>19</v>
      </c>
      <c r="N807" t="s">
        <v>39</v>
      </c>
      <c r="O807" s="1" t="s">
        <v>21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s="3">
        <f>(TBL_Employees[[#This Row],[Annual Salary]]*TBL_Employees[[#This Row],[Bonus %]])/100</f>
        <v>803.77440000000001</v>
      </c>
      <c r="M808" t="s">
        <v>19</v>
      </c>
      <c r="N808" t="s">
        <v>25</v>
      </c>
      <c r="O808" s="1" t="s">
        <v>21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s="3">
        <f>(TBL_Employees[[#This Row],[Annual Salary]]*TBL_Employees[[#This Row],[Bonus %]])/100</f>
        <v>478.0224</v>
      </c>
      <c r="M809" t="s">
        <v>19</v>
      </c>
      <c r="N809" t="s">
        <v>39</v>
      </c>
      <c r="O809" s="1" t="s">
        <v>21</v>
      </c>
    </row>
    <row r="810" spans="1:15" x14ac:dyDescent="0.35">
      <c r="A810" t="s">
        <v>617</v>
      </c>
      <c r="B810" t="s">
        <v>618</v>
      </c>
      <c r="C810" t="s">
        <v>129</v>
      </c>
      <c r="D810" t="s">
        <v>31</v>
      </c>
      <c r="E810" t="s">
        <v>44</v>
      </c>
      <c r="F810" t="s">
        <v>28</v>
      </c>
      <c r="G810" t="s">
        <v>24</v>
      </c>
      <c r="H810">
        <v>27</v>
      </c>
      <c r="I810" s="1">
        <v>43937</v>
      </c>
      <c r="J810" s="2">
        <v>71864</v>
      </c>
      <c r="K810" s="3">
        <v>0</v>
      </c>
      <c r="L810" s="3">
        <f>(TBL_Employees[[#This Row],[Annual Salary]]*TBL_Employees[[#This Row],[Bonus %]])/100</f>
        <v>0</v>
      </c>
      <c r="M810" t="s">
        <v>33</v>
      </c>
      <c r="N810" t="s">
        <v>34</v>
      </c>
      <c r="O810" s="1" t="s">
        <v>21</v>
      </c>
    </row>
    <row r="811" spans="1:15" x14ac:dyDescent="0.35">
      <c r="A811" t="s">
        <v>1642</v>
      </c>
      <c r="B811" t="s">
        <v>1345</v>
      </c>
      <c r="C811" t="s">
        <v>49</v>
      </c>
      <c r="D811" t="s">
        <v>50</v>
      </c>
      <c r="E811" t="s">
        <v>44</v>
      </c>
      <c r="F811" t="s">
        <v>17</v>
      </c>
      <c r="G811" t="s">
        <v>47</v>
      </c>
      <c r="H811">
        <v>60</v>
      </c>
      <c r="I811" s="1">
        <v>35641</v>
      </c>
      <c r="J811" s="2">
        <v>71677</v>
      </c>
      <c r="K811" s="3">
        <v>0</v>
      </c>
      <c r="L811" s="3">
        <f>(TBL_Employees[[#This Row],[Annual Salary]]*TBL_Employees[[#This Row],[Bonus %]])/100</f>
        <v>0</v>
      </c>
      <c r="M811" t="s">
        <v>19</v>
      </c>
      <c r="N811" t="s">
        <v>29</v>
      </c>
      <c r="O811" s="1" t="s">
        <v>21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s="3">
        <f>(TBL_Employees[[#This Row],[Annual Salary]]*TBL_Employees[[#This Row],[Bonus %]])/100</f>
        <v>201.44280000000003</v>
      </c>
      <c r="M812" t="s">
        <v>19</v>
      </c>
      <c r="N812" t="s">
        <v>39</v>
      </c>
      <c r="O812" s="1" t="s">
        <v>21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s="3">
        <f>(TBL_Employees[[#This Row],[Annual Salary]]*TBL_Employees[[#This Row],[Bonus %]])/100</f>
        <v>172.76399999999998</v>
      </c>
      <c r="M813" t="s">
        <v>19</v>
      </c>
      <c r="N813" t="s">
        <v>63</v>
      </c>
      <c r="O813" s="1">
        <v>43078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s="3">
        <f>(TBL_Employees[[#This Row],[Annual Salary]]*TBL_Employees[[#This Row],[Bonus %]])/100</f>
        <v>456.80040000000002</v>
      </c>
      <c r="M814" t="s">
        <v>52</v>
      </c>
      <c r="N814" t="s">
        <v>53</v>
      </c>
      <c r="O814" s="1" t="s">
        <v>21</v>
      </c>
    </row>
    <row r="815" spans="1:15" x14ac:dyDescent="0.35">
      <c r="A815" t="s">
        <v>606</v>
      </c>
      <c r="B815" t="s">
        <v>607</v>
      </c>
      <c r="C815" t="s">
        <v>64</v>
      </c>
      <c r="D815" t="s">
        <v>15</v>
      </c>
      <c r="E815" t="s">
        <v>44</v>
      </c>
      <c r="F815" t="s">
        <v>17</v>
      </c>
      <c r="G815" t="s">
        <v>51</v>
      </c>
      <c r="H815">
        <v>39</v>
      </c>
      <c r="I815" s="1">
        <v>38813</v>
      </c>
      <c r="J815" s="2">
        <v>71531</v>
      </c>
      <c r="K815" s="3">
        <v>0</v>
      </c>
      <c r="L815" s="3">
        <f>(TBL_Employees[[#This Row],[Annual Salary]]*TBL_Employees[[#This Row],[Bonus %]])/100</f>
        <v>0</v>
      </c>
      <c r="M815" t="s">
        <v>19</v>
      </c>
      <c r="N815" t="s">
        <v>29</v>
      </c>
      <c r="O815" s="1" t="s">
        <v>21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s="3">
        <f>(TBL_Employees[[#This Row],[Annual Salary]]*TBL_Employees[[#This Row],[Bonus %]])/100</f>
        <v>0</v>
      </c>
      <c r="M816" t="s">
        <v>19</v>
      </c>
      <c r="N816" t="s">
        <v>45</v>
      </c>
      <c r="O816" s="1" t="s">
        <v>21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s="3">
        <f>(TBL_Employees[[#This Row],[Annual Salary]]*TBL_Employees[[#This Row],[Bonus %]])/100</f>
        <v>120.97199999999999</v>
      </c>
      <c r="M817" t="s">
        <v>52</v>
      </c>
      <c r="N817" t="s">
        <v>66</v>
      </c>
      <c r="O817" s="1" t="s">
        <v>21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s="3">
        <f>(TBL_Employees[[#This Row],[Annual Salary]]*TBL_Employees[[#This Row],[Bonus %]])/100</f>
        <v>0</v>
      </c>
      <c r="M818" t="s">
        <v>19</v>
      </c>
      <c r="N818" t="s">
        <v>39</v>
      </c>
      <c r="O818" s="1" t="s">
        <v>21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s="3">
        <f>(TBL_Employees[[#This Row],[Annual Salary]]*TBL_Employees[[#This Row],[Bonus %]])/100</f>
        <v>0</v>
      </c>
      <c r="M819" t="s">
        <v>19</v>
      </c>
      <c r="N819" t="s">
        <v>45</v>
      </c>
      <c r="O819" s="1" t="s">
        <v>21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s="3">
        <f>(TBL_Employees[[#This Row],[Annual Salary]]*TBL_Employees[[#This Row],[Bonus %]])/100</f>
        <v>0</v>
      </c>
      <c r="M820" t="s">
        <v>19</v>
      </c>
      <c r="N820" t="s">
        <v>63</v>
      </c>
      <c r="O820" s="1" t="s">
        <v>21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s="3">
        <f>(TBL_Employees[[#This Row],[Annual Salary]]*TBL_Employees[[#This Row],[Bonus %]])/100</f>
        <v>476.74839999999995</v>
      </c>
      <c r="M821" t="s">
        <v>19</v>
      </c>
      <c r="N821" t="s">
        <v>29</v>
      </c>
      <c r="O821" s="1" t="s">
        <v>21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s="3">
        <f>(TBL_Employees[[#This Row],[Annual Salary]]*TBL_Employees[[#This Row],[Bonus %]])/100</f>
        <v>0</v>
      </c>
      <c r="M822" t="s">
        <v>19</v>
      </c>
      <c r="N822" t="s">
        <v>63</v>
      </c>
      <c r="O822" s="1" t="s">
        <v>21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s="3">
        <f>(TBL_Employees[[#This Row],[Annual Salary]]*TBL_Employees[[#This Row],[Bonus %]])/100</f>
        <v>97.98960000000001</v>
      </c>
      <c r="M823" t="s">
        <v>33</v>
      </c>
      <c r="N823" t="s">
        <v>74</v>
      </c>
      <c r="O823" s="1" t="s">
        <v>21</v>
      </c>
    </row>
    <row r="824" spans="1:15" x14ac:dyDescent="0.35">
      <c r="A824" t="s">
        <v>256</v>
      </c>
      <c r="B824" t="s">
        <v>701</v>
      </c>
      <c r="C824" t="s">
        <v>42</v>
      </c>
      <c r="D824" t="s">
        <v>43</v>
      </c>
      <c r="E824" t="s">
        <v>44</v>
      </c>
      <c r="F824" t="s">
        <v>17</v>
      </c>
      <c r="G824" t="s">
        <v>24</v>
      </c>
      <c r="H824">
        <v>47</v>
      </c>
      <c r="I824" s="1">
        <v>42928</v>
      </c>
      <c r="J824" s="2">
        <v>70996</v>
      </c>
      <c r="K824" s="3">
        <v>0</v>
      </c>
      <c r="L824" s="3">
        <f>(TBL_Employees[[#This Row],[Annual Salary]]*TBL_Employees[[#This Row],[Bonus %]])/100</f>
        <v>0</v>
      </c>
      <c r="M824" t="s">
        <v>33</v>
      </c>
      <c r="N824" t="s">
        <v>34</v>
      </c>
      <c r="O824" s="1" t="s">
        <v>21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s="3">
        <f>(TBL_Employees[[#This Row],[Annual Salary]]*TBL_Employees[[#This Row],[Bonus %]])/100</f>
        <v>0</v>
      </c>
      <c r="M825" t="s">
        <v>52</v>
      </c>
      <c r="N825" t="s">
        <v>81</v>
      </c>
      <c r="O825" s="1" t="s">
        <v>21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s="3">
        <f>(TBL_Employees[[#This Row],[Annual Salary]]*TBL_Employees[[#This Row],[Bonus %]])/100</f>
        <v>57.572499999999998</v>
      </c>
      <c r="M826" t="s">
        <v>33</v>
      </c>
      <c r="N826" t="s">
        <v>80</v>
      </c>
      <c r="O826" s="1" t="s">
        <v>21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s="3">
        <f>(TBL_Employees[[#This Row],[Annual Salary]]*TBL_Employees[[#This Row],[Bonus %]])/100</f>
        <v>0</v>
      </c>
      <c r="M827" t="s">
        <v>52</v>
      </c>
      <c r="N827" t="s">
        <v>81</v>
      </c>
      <c r="O827" s="1" t="s">
        <v>21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s="3">
        <f>(TBL_Employees[[#This Row],[Annual Salary]]*TBL_Employees[[#This Row],[Bonus %]])/100</f>
        <v>0</v>
      </c>
      <c r="M828" t="s">
        <v>19</v>
      </c>
      <c r="N828" t="s">
        <v>25</v>
      </c>
      <c r="O828" s="1" t="s">
        <v>21</v>
      </c>
    </row>
    <row r="829" spans="1:15" x14ac:dyDescent="0.35">
      <c r="A829" t="s">
        <v>637</v>
      </c>
      <c r="B829" t="s">
        <v>638</v>
      </c>
      <c r="C829" t="s">
        <v>42</v>
      </c>
      <c r="D829" t="s">
        <v>43</v>
      </c>
      <c r="E829" t="s">
        <v>44</v>
      </c>
      <c r="F829" t="s">
        <v>17</v>
      </c>
      <c r="G829" t="s">
        <v>18</v>
      </c>
      <c r="H829">
        <v>35</v>
      </c>
      <c r="I829" s="1">
        <v>43715</v>
      </c>
      <c r="J829" s="2">
        <v>70992</v>
      </c>
      <c r="K829" s="3">
        <v>0</v>
      </c>
      <c r="L829" s="3">
        <f>(TBL_Employees[[#This Row],[Annual Salary]]*TBL_Employees[[#This Row],[Bonus %]])/100</f>
        <v>0</v>
      </c>
      <c r="M829" t="s">
        <v>19</v>
      </c>
      <c r="N829" t="s">
        <v>25</v>
      </c>
      <c r="O829" s="1" t="s">
        <v>21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s="3">
        <f>(TBL_Employees[[#This Row],[Annual Salary]]*TBL_Employees[[#This Row],[Bonus %]])/100</f>
        <v>0</v>
      </c>
      <c r="M830" t="s">
        <v>33</v>
      </c>
      <c r="N830" t="s">
        <v>34</v>
      </c>
      <c r="O830" s="1" t="s">
        <v>21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s="3">
        <f>(TBL_Employees[[#This Row],[Annual Salary]]*TBL_Employees[[#This Row],[Bonus %]])/100</f>
        <v>188.4684</v>
      </c>
      <c r="M831" t="s">
        <v>19</v>
      </c>
      <c r="N831" t="s">
        <v>45</v>
      </c>
      <c r="O831" s="1" t="s">
        <v>21</v>
      </c>
    </row>
    <row r="832" spans="1:15" x14ac:dyDescent="0.35">
      <c r="A832" t="s">
        <v>541</v>
      </c>
      <c r="B832" t="s">
        <v>542</v>
      </c>
      <c r="C832" t="s">
        <v>30</v>
      </c>
      <c r="D832" t="s">
        <v>31</v>
      </c>
      <c r="E832" t="s">
        <v>44</v>
      </c>
      <c r="F832" t="s">
        <v>28</v>
      </c>
      <c r="G832" t="s">
        <v>47</v>
      </c>
      <c r="H832">
        <v>45</v>
      </c>
      <c r="I832" s="1">
        <v>38388</v>
      </c>
      <c r="J832" s="2">
        <v>70505</v>
      </c>
      <c r="K832" s="3">
        <v>0</v>
      </c>
      <c r="L832" s="3">
        <f>(TBL_Employees[[#This Row],[Annual Salary]]*TBL_Employees[[#This Row],[Bonus %]])/100</f>
        <v>0</v>
      </c>
      <c r="M832" t="s">
        <v>19</v>
      </c>
      <c r="N832" t="s">
        <v>25</v>
      </c>
      <c r="O832" s="1" t="s">
        <v>21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s="3">
        <f>(TBL_Employees[[#This Row],[Annual Salary]]*TBL_Employees[[#This Row],[Bonus %]])/100</f>
        <v>0</v>
      </c>
      <c r="M833" t="s">
        <v>19</v>
      </c>
      <c r="N833" t="s">
        <v>63</v>
      </c>
      <c r="O833" s="1" t="s">
        <v>21</v>
      </c>
    </row>
    <row r="834" spans="1:15" x14ac:dyDescent="0.35">
      <c r="A834" t="s">
        <v>852</v>
      </c>
      <c r="B834" t="s">
        <v>853</v>
      </c>
      <c r="C834" t="s">
        <v>22</v>
      </c>
      <c r="D834" t="s">
        <v>23</v>
      </c>
      <c r="E834" t="s">
        <v>44</v>
      </c>
      <c r="F834" t="s">
        <v>28</v>
      </c>
      <c r="G834" t="s">
        <v>18</v>
      </c>
      <c r="H834">
        <v>26</v>
      </c>
      <c r="I834" s="1">
        <v>44267</v>
      </c>
      <c r="J834" s="2">
        <v>70369</v>
      </c>
      <c r="K834" s="3">
        <v>0</v>
      </c>
      <c r="L834" s="3">
        <f>(TBL_Employees[[#This Row],[Annual Salary]]*TBL_Employees[[#This Row],[Bonus %]])/100</f>
        <v>0</v>
      </c>
      <c r="M834" t="s">
        <v>19</v>
      </c>
      <c r="N834" t="s">
        <v>63</v>
      </c>
      <c r="O834" s="1" t="s">
        <v>21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s="3">
        <f>(TBL_Employees[[#This Row],[Annual Salary]]*TBL_Employees[[#This Row],[Bonus %]])/100</f>
        <v>0</v>
      </c>
      <c r="M835" t="s">
        <v>19</v>
      </c>
      <c r="N835" t="s">
        <v>20</v>
      </c>
      <c r="O835" s="1" t="s">
        <v>21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s="3">
        <f>(TBL_Employees[[#This Row],[Annual Salary]]*TBL_Employees[[#This Row],[Bonus %]])/100</f>
        <v>0</v>
      </c>
      <c r="M836" t="s">
        <v>19</v>
      </c>
      <c r="N836" t="s">
        <v>25</v>
      </c>
      <c r="O836" s="1">
        <v>35413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s="3">
        <f>(TBL_Employees[[#This Row],[Annual Salary]]*TBL_Employees[[#This Row],[Bonus %]])/100</f>
        <v>110.51320000000001</v>
      </c>
      <c r="M837" t="s">
        <v>19</v>
      </c>
      <c r="N837" t="s">
        <v>39</v>
      </c>
      <c r="O837" s="1" t="s">
        <v>21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s="3">
        <f>(TBL_Employees[[#This Row],[Annual Salary]]*TBL_Employees[[#This Row],[Bonus %]])/100</f>
        <v>0</v>
      </c>
      <c r="M838" t="s">
        <v>19</v>
      </c>
      <c r="N838" t="s">
        <v>25</v>
      </c>
      <c r="O838" s="1" t="s">
        <v>21</v>
      </c>
    </row>
    <row r="839" spans="1:15" x14ac:dyDescent="0.35">
      <c r="A839" t="s">
        <v>1368</v>
      </c>
      <c r="B839" t="s">
        <v>1369</v>
      </c>
      <c r="C839" t="s">
        <v>30</v>
      </c>
      <c r="D839" t="s">
        <v>31</v>
      </c>
      <c r="E839" t="s">
        <v>44</v>
      </c>
      <c r="F839" t="s">
        <v>28</v>
      </c>
      <c r="G839" t="s">
        <v>47</v>
      </c>
      <c r="H839">
        <v>27</v>
      </c>
      <c r="I839" s="1">
        <v>43613</v>
      </c>
      <c r="J839" s="2">
        <v>70110</v>
      </c>
      <c r="K839" s="3">
        <v>0</v>
      </c>
      <c r="L839" s="3">
        <f>(TBL_Employees[[#This Row],[Annual Salary]]*TBL_Employees[[#This Row],[Bonus %]])/100</f>
        <v>0</v>
      </c>
      <c r="M839" t="s">
        <v>19</v>
      </c>
      <c r="N839" t="s">
        <v>45</v>
      </c>
      <c r="O839" s="1">
        <v>44203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s="3">
        <f>(TBL_Employees[[#This Row],[Annual Salary]]*TBL_Employees[[#This Row],[Bonus %]])/100</f>
        <v>62.053800000000003</v>
      </c>
      <c r="M840" t="s">
        <v>19</v>
      </c>
      <c r="N840" t="s">
        <v>29</v>
      </c>
      <c r="O840" s="1" t="s">
        <v>21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s="3">
        <f>(TBL_Employees[[#This Row],[Annual Salary]]*TBL_Employees[[#This Row],[Bonus %]])/100</f>
        <v>0</v>
      </c>
      <c r="M841" t="s">
        <v>33</v>
      </c>
      <c r="N841" t="s">
        <v>74</v>
      </c>
      <c r="O841" s="1" t="s">
        <v>21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s="3">
        <f>(TBL_Employees[[#This Row],[Annual Salary]]*TBL_Employees[[#This Row],[Bonus %]])/100</f>
        <v>0</v>
      </c>
      <c r="M842" t="s">
        <v>52</v>
      </c>
      <c r="N842" t="s">
        <v>53</v>
      </c>
      <c r="O842" s="1" t="s">
        <v>21</v>
      </c>
    </row>
    <row r="843" spans="1:15" x14ac:dyDescent="0.35">
      <c r="A843" t="s">
        <v>303</v>
      </c>
      <c r="B843" t="s">
        <v>1166</v>
      </c>
      <c r="C843" t="s">
        <v>129</v>
      </c>
      <c r="D843" t="s">
        <v>31</v>
      </c>
      <c r="E843" t="s">
        <v>44</v>
      </c>
      <c r="F843" t="s">
        <v>17</v>
      </c>
      <c r="G843" t="s">
        <v>51</v>
      </c>
      <c r="H843">
        <v>59</v>
      </c>
      <c r="I843" s="1">
        <v>41898</v>
      </c>
      <c r="J843" s="2">
        <v>69578</v>
      </c>
      <c r="K843" s="3">
        <v>0</v>
      </c>
      <c r="L843" s="3">
        <f>(TBL_Employees[[#This Row],[Annual Salary]]*TBL_Employees[[#This Row],[Bonus %]])/100</f>
        <v>0</v>
      </c>
      <c r="M843" t="s">
        <v>52</v>
      </c>
      <c r="N843" t="s">
        <v>66</v>
      </c>
      <c r="O843" s="1" t="s">
        <v>21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s="3">
        <f>(TBL_Employees[[#This Row],[Annual Salary]]*TBL_Employees[[#This Row],[Bonus %]])/100</f>
        <v>0</v>
      </c>
      <c r="M844" t="s">
        <v>33</v>
      </c>
      <c r="N844" t="s">
        <v>74</v>
      </c>
      <c r="O844" s="1" t="s">
        <v>21</v>
      </c>
    </row>
    <row r="845" spans="1:15" x14ac:dyDescent="0.35">
      <c r="A845" t="s">
        <v>264</v>
      </c>
      <c r="B845" t="s">
        <v>972</v>
      </c>
      <c r="C845" t="s">
        <v>64</v>
      </c>
      <c r="D845" t="s">
        <v>43</v>
      </c>
      <c r="E845" t="s">
        <v>44</v>
      </c>
      <c r="F845" t="s">
        <v>28</v>
      </c>
      <c r="G845" t="s">
        <v>51</v>
      </c>
      <c r="H845">
        <v>37</v>
      </c>
      <c r="I845" s="1">
        <v>41363</v>
      </c>
      <c r="J845" s="2">
        <v>69570</v>
      </c>
      <c r="K845" s="3">
        <v>0</v>
      </c>
      <c r="L845" s="3">
        <f>(TBL_Employees[[#This Row],[Annual Salary]]*TBL_Employees[[#This Row],[Bonus %]])/100</f>
        <v>0</v>
      </c>
      <c r="M845" t="s">
        <v>19</v>
      </c>
      <c r="N845" t="s">
        <v>45</v>
      </c>
      <c r="O845" s="1" t="s">
        <v>21</v>
      </c>
    </row>
    <row r="846" spans="1:15" x14ac:dyDescent="0.35">
      <c r="A846" t="s">
        <v>822</v>
      </c>
      <c r="B846" t="s">
        <v>823</v>
      </c>
      <c r="C846" t="s">
        <v>82</v>
      </c>
      <c r="D846" t="s">
        <v>27</v>
      </c>
      <c r="E846" t="s">
        <v>44</v>
      </c>
      <c r="F846" t="s">
        <v>17</v>
      </c>
      <c r="G846" t="s">
        <v>24</v>
      </c>
      <c r="H846">
        <v>40</v>
      </c>
      <c r="I846" s="1">
        <v>41451</v>
      </c>
      <c r="J846" s="2">
        <v>69096</v>
      </c>
      <c r="K846" s="3">
        <v>0</v>
      </c>
      <c r="L846" s="3">
        <f>(TBL_Employees[[#This Row],[Annual Salary]]*TBL_Employees[[#This Row],[Bonus %]])/100</f>
        <v>0</v>
      </c>
      <c r="M846" t="s">
        <v>19</v>
      </c>
      <c r="N846" t="s">
        <v>63</v>
      </c>
      <c r="O846" s="1" t="s">
        <v>21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s="3">
        <f>(TBL_Employees[[#This Row],[Annual Salary]]*TBL_Employees[[#This Row],[Bonus %]])/100</f>
        <v>598.51199999999994</v>
      </c>
      <c r="M847" t="s">
        <v>19</v>
      </c>
      <c r="N847" t="s">
        <v>25</v>
      </c>
      <c r="O847" s="1" t="s">
        <v>21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s="3">
        <f>(TBL_Employees[[#This Row],[Annual Salary]]*TBL_Employees[[#This Row],[Bonus %]])/100</f>
        <v>162.76259999999999</v>
      </c>
      <c r="M848" t="s">
        <v>52</v>
      </c>
      <c r="N848" t="s">
        <v>66</v>
      </c>
      <c r="O848" s="1">
        <v>43608</v>
      </c>
    </row>
    <row r="849" spans="1:15" x14ac:dyDescent="0.35">
      <c r="A849" t="s">
        <v>268</v>
      </c>
      <c r="B849" t="s">
        <v>1757</v>
      </c>
      <c r="C849" t="s">
        <v>71</v>
      </c>
      <c r="D849" t="s">
        <v>27</v>
      </c>
      <c r="E849" t="s">
        <v>44</v>
      </c>
      <c r="F849" t="s">
        <v>17</v>
      </c>
      <c r="G849" t="s">
        <v>24</v>
      </c>
      <c r="H849">
        <v>45</v>
      </c>
      <c r="I849" s="1">
        <v>39069</v>
      </c>
      <c r="J849" s="2">
        <v>68337</v>
      </c>
      <c r="K849" s="3">
        <v>0</v>
      </c>
      <c r="L849" s="3">
        <f>(TBL_Employees[[#This Row],[Annual Salary]]*TBL_Employees[[#This Row],[Bonus %]])/100</f>
        <v>0</v>
      </c>
      <c r="M849" t="s">
        <v>33</v>
      </c>
      <c r="N849" t="s">
        <v>80</v>
      </c>
      <c r="O849" s="1" t="s">
        <v>21</v>
      </c>
    </row>
    <row r="850" spans="1:15" x14ac:dyDescent="0.35">
      <c r="A850" t="s">
        <v>310</v>
      </c>
      <c r="B850" t="s">
        <v>1027</v>
      </c>
      <c r="C850" t="s">
        <v>98</v>
      </c>
      <c r="D850" t="s">
        <v>27</v>
      </c>
      <c r="E850" t="s">
        <v>44</v>
      </c>
      <c r="F850" t="s">
        <v>28</v>
      </c>
      <c r="G850" t="s">
        <v>18</v>
      </c>
      <c r="H850">
        <v>43</v>
      </c>
      <c r="I850" s="1">
        <v>42467</v>
      </c>
      <c r="J850" s="2">
        <v>67976</v>
      </c>
      <c r="K850" s="3">
        <v>0</v>
      </c>
      <c r="L850" s="3">
        <f>(TBL_Employees[[#This Row],[Annual Salary]]*TBL_Employees[[#This Row],[Bonus %]])/100</f>
        <v>0</v>
      </c>
      <c r="M850" t="s">
        <v>19</v>
      </c>
      <c r="N850" t="s">
        <v>63</v>
      </c>
      <c r="O850" s="1" t="s">
        <v>21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s="3">
        <f>(TBL_Employees[[#This Row],[Annual Salary]]*TBL_Employees[[#This Row],[Bonus %]])/100</f>
        <v>305.64159999999998</v>
      </c>
      <c r="M851" t="s">
        <v>19</v>
      </c>
      <c r="N851" t="s">
        <v>29</v>
      </c>
      <c r="O851" s="1" t="s">
        <v>21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s="3">
        <f>(TBL_Employees[[#This Row],[Annual Salary]]*TBL_Employees[[#This Row],[Bonus %]])/100</f>
        <v>597.52</v>
      </c>
      <c r="M852" t="s">
        <v>52</v>
      </c>
      <c r="N852" t="s">
        <v>81</v>
      </c>
      <c r="O852" s="1" t="s">
        <v>21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s="3">
        <f>(TBL_Employees[[#This Row],[Annual Salary]]*TBL_Employees[[#This Row],[Bonus %]])/100</f>
        <v>0</v>
      </c>
      <c r="M853" t="s">
        <v>19</v>
      </c>
      <c r="N853" t="s">
        <v>39</v>
      </c>
      <c r="O853" s="1" t="s">
        <v>21</v>
      </c>
    </row>
    <row r="854" spans="1:15" x14ac:dyDescent="0.35">
      <c r="A854" t="s">
        <v>283</v>
      </c>
      <c r="B854" t="s">
        <v>643</v>
      </c>
      <c r="C854" t="s">
        <v>35</v>
      </c>
      <c r="D854" t="s">
        <v>27</v>
      </c>
      <c r="E854" t="s">
        <v>44</v>
      </c>
      <c r="F854" t="s">
        <v>28</v>
      </c>
      <c r="G854" t="s">
        <v>24</v>
      </c>
      <c r="H854">
        <v>45</v>
      </c>
      <c r="I854" s="1">
        <v>38613</v>
      </c>
      <c r="J854" s="2">
        <v>67686</v>
      </c>
      <c r="K854" s="3">
        <v>0</v>
      </c>
      <c r="L854" s="3">
        <f>(TBL_Employees[[#This Row],[Annual Salary]]*TBL_Employees[[#This Row],[Bonus %]])/100</f>
        <v>0</v>
      </c>
      <c r="M854" t="s">
        <v>33</v>
      </c>
      <c r="N854" t="s">
        <v>60</v>
      </c>
      <c r="O854" s="1" t="s">
        <v>21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s="3">
        <f>(TBL_Employees[[#This Row],[Annual Salary]]*TBL_Employees[[#This Row],[Bonus %]])/100</f>
        <v>0</v>
      </c>
      <c r="M855" t="s">
        <v>33</v>
      </c>
      <c r="N855" t="s">
        <v>80</v>
      </c>
      <c r="O855" s="1" t="s">
        <v>21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s="3">
        <f>(TBL_Employees[[#This Row],[Annual Salary]]*TBL_Employees[[#This Row],[Bonus %]])/100</f>
        <v>0</v>
      </c>
      <c r="M856" t="s">
        <v>52</v>
      </c>
      <c r="N856" t="s">
        <v>66</v>
      </c>
      <c r="O856" s="1" t="s">
        <v>21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s="3">
        <f>(TBL_Employees[[#This Row],[Annual Salary]]*TBL_Employees[[#This Row],[Bonus %]])/100</f>
        <v>384.90249999999997</v>
      </c>
      <c r="M857" t="s">
        <v>33</v>
      </c>
      <c r="N857" t="s">
        <v>74</v>
      </c>
      <c r="O857" s="1" t="s">
        <v>21</v>
      </c>
    </row>
    <row r="858" spans="1:15" x14ac:dyDescent="0.35">
      <c r="A858" t="s">
        <v>216</v>
      </c>
      <c r="B858" t="s">
        <v>917</v>
      </c>
      <c r="C858" t="s">
        <v>71</v>
      </c>
      <c r="D858" t="s">
        <v>27</v>
      </c>
      <c r="E858" t="s">
        <v>44</v>
      </c>
      <c r="F858" t="s">
        <v>28</v>
      </c>
      <c r="G858" t="s">
        <v>47</v>
      </c>
      <c r="H858">
        <v>46</v>
      </c>
      <c r="I858" s="1">
        <v>38513</v>
      </c>
      <c r="J858" s="2">
        <v>67374</v>
      </c>
      <c r="K858" s="3">
        <v>0</v>
      </c>
      <c r="L858" s="3">
        <f>(TBL_Employees[[#This Row],[Annual Salary]]*TBL_Employees[[#This Row],[Bonus %]])/100</f>
        <v>0</v>
      </c>
      <c r="M858" t="s">
        <v>19</v>
      </c>
      <c r="N858" t="s">
        <v>25</v>
      </c>
      <c r="O858" s="1" t="s">
        <v>21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s="3">
        <f>(TBL_Employees[[#This Row],[Annual Salary]]*TBL_Employees[[#This Row],[Bonus %]])/100</f>
        <v>174.11160000000001</v>
      </c>
      <c r="M859" t="s">
        <v>19</v>
      </c>
      <c r="N859" t="s">
        <v>20</v>
      </c>
      <c r="O859" s="1" t="s">
        <v>21</v>
      </c>
    </row>
    <row r="860" spans="1:15" x14ac:dyDescent="0.35">
      <c r="A860" t="s">
        <v>1806</v>
      </c>
      <c r="B860" t="s">
        <v>1807</v>
      </c>
      <c r="C860" t="s">
        <v>22</v>
      </c>
      <c r="D860" t="s">
        <v>23</v>
      </c>
      <c r="E860" t="s">
        <v>44</v>
      </c>
      <c r="F860" t="s">
        <v>28</v>
      </c>
      <c r="G860" t="s">
        <v>24</v>
      </c>
      <c r="H860">
        <v>25</v>
      </c>
      <c r="I860" s="1">
        <v>44217</v>
      </c>
      <c r="J860" s="2">
        <v>67299</v>
      </c>
      <c r="K860" s="3">
        <v>0</v>
      </c>
      <c r="L860" s="3">
        <f>(TBL_Employees[[#This Row],[Annual Salary]]*TBL_Employees[[#This Row],[Bonus %]])/100</f>
        <v>0</v>
      </c>
      <c r="M860" t="s">
        <v>19</v>
      </c>
      <c r="N860" t="s">
        <v>39</v>
      </c>
      <c r="O860" s="1" t="s">
        <v>21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s="3">
        <f>(TBL_Employees[[#This Row],[Annual Salary]]*TBL_Employees[[#This Row],[Bonus %]])/100</f>
        <v>0</v>
      </c>
      <c r="M861" t="s">
        <v>19</v>
      </c>
      <c r="N861" t="s">
        <v>25</v>
      </c>
      <c r="O861" s="1" t="s">
        <v>21</v>
      </c>
    </row>
    <row r="862" spans="1:15" x14ac:dyDescent="0.35">
      <c r="A862" t="s">
        <v>1881</v>
      </c>
      <c r="B862" t="s">
        <v>1882</v>
      </c>
      <c r="C862" t="s">
        <v>86</v>
      </c>
      <c r="D862" t="s">
        <v>31</v>
      </c>
      <c r="E862" t="s">
        <v>44</v>
      </c>
      <c r="F862" t="s">
        <v>28</v>
      </c>
      <c r="G862" t="s">
        <v>24</v>
      </c>
      <c r="H862">
        <v>25</v>
      </c>
      <c r="I862" s="1">
        <v>44385</v>
      </c>
      <c r="J862" s="2">
        <v>67275</v>
      </c>
      <c r="K862" s="3">
        <v>0</v>
      </c>
      <c r="L862" s="3">
        <f>(TBL_Employees[[#This Row],[Annual Salary]]*TBL_Employees[[#This Row],[Bonus %]])/100</f>
        <v>0</v>
      </c>
      <c r="M862" t="s">
        <v>19</v>
      </c>
      <c r="N862" t="s">
        <v>29</v>
      </c>
      <c r="O862" s="1" t="s">
        <v>21</v>
      </c>
    </row>
    <row r="863" spans="1:15" x14ac:dyDescent="0.35">
      <c r="A863" t="s">
        <v>1444</v>
      </c>
      <c r="B863" t="s">
        <v>1445</v>
      </c>
      <c r="C863" t="s">
        <v>64</v>
      </c>
      <c r="D863" t="s">
        <v>50</v>
      </c>
      <c r="E863" t="s">
        <v>44</v>
      </c>
      <c r="F863" t="s">
        <v>28</v>
      </c>
      <c r="G863" t="s">
        <v>24</v>
      </c>
      <c r="H863">
        <v>31</v>
      </c>
      <c r="I863" s="1">
        <v>43878</v>
      </c>
      <c r="J863" s="2">
        <v>67171</v>
      </c>
      <c r="K863" s="3">
        <v>0</v>
      </c>
      <c r="L863" s="3">
        <f>(TBL_Employees[[#This Row],[Annual Salary]]*TBL_Employees[[#This Row],[Bonus %]])/100</f>
        <v>0</v>
      </c>
      <c r="M863" t="s">
        <v>33</v>
      </c>
      <c r="N863" t="s">
        <v>80</v>
      </c>
      <c r="O863" s="1">
        <v>44317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s="3">
        <f>(TBL_Employees[[#This Row],[Annual Salary]]*TBL_Employees[[#This Row],[Bonus %]])/100</f>
        <v>435.42630000000003</v>
      </c>
      <c r="M864" t="s">
        <v>19</v>
      </c>
      <c r="N864" t="s">
        <v>45</v>
      </c>
      <c r="O864" s="1" t="s">
        <v>21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s="3">
        <f>(TBL_Employees[[#This Row],[Annual Salary]]*TBL_Employees[[#This Row],[Bonus %]])/100</f>
        <v>691.71300000000008</v>
      </c>
      <c r="M865" t="s">
        <v>52</v>
      </c>
      <c r="N865" t="s">
        <v>81</v>
      </c>
      <c r="O865" s="1" t="s">
        <v>21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s="3">
        <f>(TBL_Employees[[#This Row],[Annual Salary]]*TBL_Employees[[#This Row],[Bonus %]])/100</f>
        <v>144.48830000000001</v>
      </c>
      <c r="M866" t="s">
        <v>33</v>
      </c>
      <c r="N866" t="s">
        <v>74</v>
      </c>
      <c r="O866" s="1" t="s">
        <v>21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s="3">
        <f>(TBL_Employees[[#This Row],[Annual Salary]]*TBL_Employees[[#This Row],[Bonus %]])/100</f>
        <v>0</v>
      </c>
      <c r="M867" t="s">
        <v>33</v>
      </c>
      <c r="N867" t="s">
        <v>34</v>
      </c>
      <c r="O867" s="1" t="s">
        <v>21</v>
      </c>
    </row>
    <row r="868" spans="1:15" x14ac:dyDescent="0.35">
      <c r="A868" t="s">
        <v>250</v>
      </c>
      <c r="B868" t="s">
        <v>1304</v>
      </c>
      <c r="C868" t="s">
        <v>64</v>
      </c>
      <c r="D868" t="s">
        <v>50</v>
      </c>
      <c r="E868" t="s">
        <v>44</v>
      </c>
      <c r="F868" t="s">
        <v>28</v>
      </c>
      <c r="G868" t="s">
        <v>24</v>
      </c>
      <c r="H868">
        <v>55</v>
      </c>
      <c r="I868" s="1">
        <v>44410</v>
      </c>
      <c r="J868" s="2">
        <v>67130</v>
      </c>
      <c r="K868" s="3">
        <v>0</v>
      </c>
      <c r="L868" s="3">
        <f>(TBL_Employees[[#This Row],[Annual Salary]]*TBL_Employees[[#This Row],[Bonus %]])/100</f>
        <v>0</v>
      </c>
      <c r="M868" t="s">
        <v>19</v>
      </c>
      <c r="N868" t="s">
        <v>45</v>
      </c>
      <c r="O868" s="1" t="s">
        <v>21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s="3">
        <f>(TBL_Employees[[#This Row],[Annual Salary]]*TBL_Employees[[#This Row],[Bonus %]])/100</f>
        <v>0</v>
      </c>
      <c r="M869" t="s">
        <v>33</v>
      </c>
      <c r="N869" t="s">
        <v>60</v>
      </c>
      <c r="O869" s="1" t="s">
        <v>21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s="3">
        <f>(TBL_Employees[[#This Row],[Annual Salary]]*TBL_Employees[[#This Row],[Bonus %]])/100</f>
        <v>148.51060000000001</v>
      </c>
      <c r="M870" t="s">
        <v>19</v>
      </c>
      <c r="N870" t="s">
        <v>25</v>
      </c>
      <c r="O870" s="1">
        <v>44295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s="3">
        <f>(TBL_Employees[[#This Row],[Annual Salary]]*TBL_Employees[[#This Row],[Bonus %]])/100</f>
        <v>0</v>
      </c>
      <c r="M871" t="s">
        <v>19</v>
      </c>
      <c r="N871" t="s">
        <v>25</v>
      </c>
      <c r="O871" s="1" t="s">
        <v>21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s="3">
        <f>(TBL_Employees[[#This Row],[Annual Salary]]*TBL_Employees[[#This Row],[Bonus %]])/100</f>
        <v>0</v>
      </c>
      <c r="M872" t="s">
        <v>19</v>
      </c>
      <c r="N872" t="s">
        <v>39</v>
      </c>
      <c r="O872" s="1" t="s">
        <v>21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s="3">
        <f>(TBL_Employees[[#This Row],[Annual Salary]]*TBL_Employees[[#This Row],[Bonus %]])/100</f>
        <v>0</v>
      </c>
      <c r="M873" t="s">
        <v>52</v>
      </c>
      <c r="N873" t="s">
        <v>53</v>
      </c>
      <c r="O873" s="1" t="s">
        <v>21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s="3">
        <f>(TBL_Employees[[#This Row],[Annual Salary]]*TBL_Employees[[#This Row],[Bonus %]])/100</f>
        <v>0</v>
      </c>
      <c r="M874" t="s">
        <v>19</v>
      </c>
      <c r="N874" t="s">
        <v>39</v>
      </c>
      <c r="O874" s="1" t="s">
        <v>21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s="3">
        <f>(TBL_Employees[[#This Row],[Annual Salary]]*TBL_Employees[[#This Row],[Bonus %]])/100</f>
        <v>127.626</v>
      </c>
      <c r="M875" t="s">
        <v>19</v>
      </c>
      <c r="N875" t="s">
        <v>45</v>
      </c>
      <c r="O875" s="1" t="s">
        <v>21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s="3">
        <f>(TBL_Employees[[#This Row],[Annual Salary]]*TBL_Employees[[#This Row],[Bonus %]])/100</f>
        <v>0</v>
      </c>
      <c r="M876" t="s">
        <v>19</v>
      </c>
      <c r="N876" t="s">
        <v>25</v>
      </c>
      <c r="O876" s="1" t="s">
        <v>21</v>
      </c>
    </row>
    <row r="877" spans="1:15" x14ac:dyDescent="0.35">
      <c r="A877" t="s">
        <v>284</v>
      </c>
      <c r="B877" t="s">
        <v>1380</v>
      </c>
      <c r="C877" t="s">
        <v>88</v>
      </c>
      <c r="D877" t="s">
        <v>27</v>
      </c>
      <c r="E877" t="s">
        <v>44</v>
      </c>
      <c r="F877" t="s">
        <v>17</v>
      </c>
      <c r="G877" t="s">
        <v>51</v>
      </c>
      <c r="H877">
        <v>45</v>
      </c>
      <c r="I877" s="1">
        <v>43937</v>
      </c>
      <c r="J877" s="2">
        <v>66958</v>
      </c>
      <c r="K877" s="3">
        <v>0</v>
      </c>
      <c r="L877" s="3">
        <f>(TBL_Employees[[#This Row],[Annual Salary]]*TBL_Employees[[#This Row],[Bonus %]])/100</f>
        <v>0</v>
      </c>
      <c r="M877" t="s">
        <v>19</v>
      </c>
      <c r="N877" t="s">
        <v>45</v>
      </c>
      <c r="O877" s="1" t="s">
        <v>21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s="3">
        <f>(TBL_Employees[[#This Row],[Annual Salary]]*TBL_Employees[[#This Row],[Bonus %]])/100</f>
        <v>319.7568</v>
      </c>
      <c r="M878" t="s">
        <v>33</v>
      </c>
      <c r="N878" t="s">
        <v>80</v>
      </c>
      <c r="O878" s="1" t="s">
        <v>21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s="3">
        <f>(TBL_Employees[[#This Row],[Annual Salary]]*TBL_Employees[[#This Row],[Bonus %]])/100</f>
        <v>0</v>
      </c>
      <c r="M879" t="s">
        <v>33</v>
      </c>
      <c r="N879" t="s">
        <v>74</v>
      </c>
      <c r="O879" s="1" t="s">
        <v>21</v>
      </c>
    </row>
    <row r="880" spans="1:15" x14ac:dyDescent="0.35">
      <c r="A880" t="s">
        <v>1737</v>
      </c>
      <c r="B880" t="s">
        <v>1738</v>
      </c>
      <c r="C880" t="s">
        <v>88</v>
      </c>
      <c r="D880" t="s">
        <v>27</v>
      </c>
      <c r="E880" t="s">
        <v>44</v>
      </c>
      <c r="F880" t="s">
        <v>17</v>
      </c>
      <c r="G880" t="s">
        <v>18</v>
      </c>
      <c r="H880">
        <v>45</v>
      </c>
      <c r="I880" s="1">
        <v>43042</v>
      </c>
      <c r="J880" s="2">
        <v>66660</v>
      </c>
      <c r="K880" s="3">
        <v>0</v>
      </c>
      <c r="L880" s="3">
        <f>(TBL_Employees[[#This Row],[Annual Salary]]*TBL_Employees[[#This Row],[Bonus %]])/100</f>
        <v>0</v>
      </c>
      <c r="M880" t="s">
        <v>19</v>
      </c>
      <c r="N880" t="s">
        <v>25</v>
      </c>
      <c r="O880" s="1" t="s">
        <v>21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s="3">
        <f>(TBL_Employees[[#This Row],[Annual Salary]]*TBL_Employees[[#This Row],[Bonus %]])/100</f>
        <v>0</v>
      </c>
      <c r="M881" t="s">
        <v>33</v>
      </c>
      <c r="N881" t="s">
        <v>74</v>
      </c>
      <c r="O881" s="1" t="s">
        <v>21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s="3">
        <f>(TBL_Employees[[#This Row],[Annual Salary]]*TBL_Employees[[#This Row],[Bonus %]])/100</f>
        <v>0</v>
      </c>
      <c r="M882" t="s">
        <v>52</v>
      </c>
      <c r="N882" t="s">
        <v>66</v>
      </c>
      <c r="O882" s="1" t="s">
        <v>21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s="3">
        <f>(TBL_Employees[[#This Row],[Annual Salary]]*TBL_Employees[[#This Row],[Bonus %]])/100</f>
        <v>175.49180000000001</v>
      </c>
      <c r="M883" t="s">
        <v>19</v>
      </c>
      <c r="N883" t="s">
        <v>45</v>
      </c>
      <c r="O883" s="1" t="s">
        <v>21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s="3">
        <f>(TBL_Employees[[#This Row],[Annual Salary]]*TBL_Employees[[#This Row],[Bonus %]])/100</f>
        <v>0</v>
      </c>
      <c r="M884" t="s">
        <v>52</v>
      </c>
      <c r="N884" t="s">
        <v>66</v>
      </c>
      <c r="O884" s="1" t="s">
        <v>21</v>
      </c>
    </row>
    <row r="885" spans="1:15" x14ac:dyDescent="0.35">
      <c r="A885" t="s">
        <v>1228</v>
      </c>
      <c r="B885" t="s">
        <v>1229</v>
      </c>
      <c r="C885" t="s">
        <v>88</v>
      </c>
      <c r="D885" t="s">
        <v>27</v>
      </c>
      <c r="E885" t="s">
        <v>44</v>
      </c>
      <c r="F885" t="s">
        <v>28</v>
      </c>
      <c r="G885" t="s">
        <v>51</v>
      </c>
      <c r="H885">
        <v>57</v>
      </c>
      <c r="I885" s="1">
        <v>41830</v>
      </c>
      <c r="J885" s="2">
        <v>66649</v>
      </c>
      <c r="K885" s="3">
        <v>0</v>
      </c>
      <c r="L885" s="3">
        <f>(TBL_Employees[[#This Row],[Annual Salary]]*TBL_Employees[[#This Row],[Bonus %]])/100</f>
        <v>0</v>
      </c>
      <c r="M885" t="s">
        <v>52</v>
      </c>
      <c r="N885" t="s">
        <v>66</v>
      </c>
      <c r="O885" s="1" t="s">
        <v>21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s="3">
        <f>(TBL_Employees[[#This Row],[Annual Salary]]*TBL_Employees[[#This Row],[Bonus %]])/100</f>
        <v>790.10640000000001</v>
      </c>
      <c r="M886" t="s">
        <v>52</v>
      </c>
      <c r="N886" t="s">
        <v>81</v>
      </c>
      <c r="O886" s="1" t="s">
        <v>21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s="3">
        <f>(TBL_Employees[[#This Row],[Annual Salary]]*TBL_Employees[[#This Row],[Bonus %]])/100</f>
        <v>401.15450000000004</v>
      </c>
      <c r="M887" t="s">
        <v>19</v>
      </c>
      <c r="N887" t="s">
        <v>45</v>
      </c>
      <c r="O887" s="1" t="s">
        <v>21</v>
      </c>
    </row>
    <row r="888" spans="1:15" x14ac:dyDescent="0.35">
      <c r="A888" t="s">
        <v>107</v>
      </c>
      <c r="B888" t="s">
        <v>1169</v>
      </c>
      <c r="C888" t="s">
        <v>129</v>
      </c>
      <c r="D888" t="s">
        <v>31</v>
      </c>
      <c r="E888" t="s">
        <v>44</v>
      </c>
      <c r="F888" t="s">
        <v>17</v>
      </c>
      <c r="G888" t="s">
        <v>51</v>
      </c>
      <c r="H888">
        <v>42</v>
      </c>
      <c r="I888" s="1">
        <v>44232</v>
      </c>
      <c r="J888" s="2">
        <v>65507</v>
      </c>
      <c r="K888" s="3">
        <v>0</v>
      </c>
      <c r="L888" s="3">
        <f>(TBL_Employees[[#This Row],[Annual Salary]]*TBL_Employees[[#This Row],[Bonus %]])/100</f>
        <v>0</v>
      </c>
      <c r="M888" t="s">
        <v>52</v>
      </c>
      <c r="N888" t="s">
        <v>81</v>
      </c>
      <c r="O888" s="1" t="s">
        <v>21</v>
      </c>
    </row>
    <row r="889" spans="1:15" x14ac:dyDescent="0.35">
      <c r="A889" t="s">
        <v>1559</v>
      </c>
      <c r="B889" t="s">
        <v>1560</v>
      </c>
      <c r="C889" t="s">
        <v>86</v>
      </c>
      <c r="D889" t="s">
        <v>31</v>
      </c>
      <c r="E889" t="s">
        <v>44</v>
      </c>
      <c r="F889" t="s">
        <v>17</v>
      </c>
      <c r="G889" t="s">
        <v>24</v>
      </c>
      <c r="H889">
        <v>48</v>
      </c>
      <c r="I889" s="1">
        <v>41032</v>
      </c>
      <c r="J889" s="2">
        <v>65340</v>
      </c>
      <c r="K889" s="3">
        <v>0</v>
      </c>
      <c r="L889" s="3">
        <f>(TBL_Employees[[#This Row],[Annual Salary]]*TBL_Employees[[#This Row],[Bonus %]])/100</f>
        <v>0</v>
      </c>
      <c r="M889" t="s">
        <v>33</v>
      </c>
      <c r="N889" t="s">
        <v>74</v>
      </c>
      <c r="O889" s="1">
        <v>43229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s="3">
        <f>(TBL_Employees[[#This Row],[Annual Salary]]*TBL_Employees[[#This Row],[Bonus %]])/100</f>
        <v>0</v>
      </c>
      <c r="M890" t="s">
        <v>19</v>
      </c>
      <c r="N890" t="s">
        <v>20</v>
      </c>
      <c r="O890" s="1" t="s">
        <v>21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s="3">
        <f>(TBL_Employees[[#This Row],[Annual Salary]]*TBL_Employees[[#This Row],[Bonus %]])/100</f>
        <v>486.8075</v>
      </c>
      <c r="M891" t="s">
        <v>19</v>
      </c>
      <c r="N891" t="s">
        <v>39</v>
      </c>
      <c r="O891" s="1" t="s">
        <v>21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s="3">
        <f>(TBL_Employees[[#This Row],[Annual Salary]]*TBL_Employees[[#This Row],[Bonus %]])/100</f>
        <v>76.89500000000001</v>
      </c>
      <c r="M892" t="s">
        <v>33</v>
      </c>
      <c r="N892" t="s">
        <v>60</v>
      </c>
      <c r="O892" s="1">
        <v>43865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s="3">
        <f>(TBL_Employees[[#This Row],[Annual Salary]]*TBL_Employees[[#This Row],[Bonus %]])/100</f>
        <v>0</v>
      </c>
      <c r="M893" t="s">
        <v>52</v>
      </c>
      <c r="N893" t="s">
        <v>53</v>
      </c>
      <c r="O893" s="1" t="s">
        <v>21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s="3">
        <f>(TBL_Employees[[#This Row],[Annual Salary]]*TBL_Employees[[#This Row],[Bonus %]])/100</f>
        <v>0</v>
      </c>
      <c r="M894" t="s">
        <v>19</v>
      </c>
      <c r="N894" t="s">
        <v>39</v>
      </c>
      <c r="O894" s="1" t="s">
        <v>21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s="3">
        <f>(TBL_Employees[[#This Row],[Annual Salary]]*TBL_Employees[[#This Row],[Bonus %]])/100</f>
        <v>0</v>
      </c>
      <c r="M895" t="s">
        <v>33</v>
      </c>
      <c r="N895" t="s">
        <v>80</v>
      </c>
      <c r="O895" s="1" t="s">
        <v>21</v>
      </c>
    </row>
    <row r="896" spans="1:15" x14ac:dyDescent="0.35">
      <c r="A896" t="s">
        <v>746</v>
      </c>
      <c r="B896" t="s">
        <v>747</v>
      </c>
      <c r="C896" t="s">
        <v>94</v>
      </c>
      <c r="D896" t="s">
        <v>50</v>
      </c>
      <c r="E896" t="s">
        <v>44</v>
      </c>
      <c r="F896" t="s">
        <v>17</v>
      </c>
      <c r="G896" t="s">
        <v>51</v>
      </c>
      <c r="H896">
        <v>45</v>
      </c>
      <c r="I896" s="1">
        <v>41769</v>
      </c>
      <c r="J896" s="2">
        <v>65047</v>
      </c>
      <c r="K896" s="3">
        <v>0</v>
      </c>
      <c r="L896" s="3">
        <f>(TBL_Employees[[#This Row],[Annual Salary]]*TBL_Employees[[#This Row],[Bonus %]])/100</f>
        <v>0</v>
      </c>
      <c r="M896" t="s">
        <v>52</v>
      </c>
      <c r="N896" t="s">
        <v>53</v>
      </c>
      <c r="O896" s="1" t="s">
        <v>21</v>
      </c>
    </row>
    <row r="897" spans="1:15" x14ac:dyDescent="0.35">
      <c r="A897" t="s">
        <v>1043</v>
      </c>
      <c r="B897" t="s">
        <v>1044</v>
      </c>
      <c r="C897" t="s">
        <v>55</v>
      </c>
      <c r="D897" t="s">
        <v>27</v>
      </c>
      <c r="E897" t="s">
        <v>44</v>
      </c>
      <c r="F897" t="s">
        <v>28</v>
      </c>
      <c r="G897" t="s">
        <v>24</v>
      </c>
      <c r="H897">
        <v>42</v>
      </c>
      <c r="I897" s="1">
        <v>41813</v>
      </c>
      <c r="J897" s="2">
        <v>64677</v>
      </c>
      <c r="K897" s="3">
        <v>0</v>
      </c>
      <c r="L897" s="3">
        <f>(TBL_Employees[[#This Row],[Annual Salary]]*TBL_Employees[[#This Row],[Bonus %]])/100</f>
        <v>0</v>
      </c>
      <c r="M897" t="s">
        <v>33</v>
      </c>
      <c r="N897" t="s">
        <v>80</v>
      </c>
      <c r="O897" s="1" t="s">
        <v>21</v>
      </c>
    </row>
    <row r="898" spans="1:15" x14ac:dyDescent="0.35">
      <c r="A898" t="s">
        <v>659</v>
      </c>
      <c r="B898" t="s">
        <v>660</v>
      </c>
      <c r="C898" t="s">
        <v>71</v>
      </c>
      <c r="D898" t="s">
        <v>27</v>
      </c>
      <c r="E898" t="s">
        <v>44</v>
      </c>
      <c r="F898" t="s">
        <v>17</v>
      </c>
      <c r="G898" t="s">
        <v>18</v>
      </c>
      <c r="H898">
        <v>28</v>
      </c>
      <c r="I898" s="1">
        <v>44477</v>
      </c>
      <c r="J898" s="2">
        <v>64475</v>
      </c>
      <c r="K898" s="3">
        <v>0</v>
      </c>
      <c r="L898" s="3">
        <f>(TBL_Employees[[#This Row],[Annual Salary]]*TBL_Employees[[#This Row],[Bonus %]])/100</f>
        <v>0</v>
      </c>
      <c r="M898" t="s">
        <v>19</v>
      </c>
      <c r="N898" t="s">
        <v>39</v>
      </c>
      <c r="O898" s="1" t="s">
        <v>21</v>
      </c>
    </row>
    <row r="899" spans="1:15" x14ac:dyDescent="0.35">
      <c r="A899" t="s">
        <v>335</v>
      </c>
      <c r="B899" t="s">
        <v>1715</v>
      </c>
      <c r="C899" t="s">
        <v>26</v>
      </c>
      <c r="D899" t="s">
        <v>27</v>
      </c>
      <c r="E899" t="s">
        <v>44</v>
      </c>
      <c r="F899" t="s">
        <v>17</v>
      </c>
      <c r="G899" t="s">
        <v>18</v>
      </c>
      <c r="H899">
        <v>61</v>
      </c>
      <c r="I899" s="1">
        <v>38392</v>
      </c>
      <c r="J899" s="2">
        <v>64462</v>
      </c>
      <c r="K899" s="3">
        <v>0</v>
      </c>
      <c r="L899" s="3">
        <f>(TBL_Employees[[#This Row],[Annual Salary]]*TBL_Employees[[#This Row],[Bonus %]])/100</f>
        <v>0</v>
      </c>
      <c r="M899" t="s">
        <v>19</v>
      </c>
      <c r="N899" t="s">
        <v>20</v>
      </c>
      <c r="O899" s="1" t="s">
        <v>21</v>
      </c>
    </row>
    <row r="900" spans="1:15" x14ac:dyDescent="0.35">
      <c r="A900" t="s">
        <v>370</v>
      </c>
      <c r="B900" t="s">
        <v>897</v>
      </c>
      <c r="C900" t="s">
        <v>94</v>
      </c>
      <c r="D900" t="s">
        <v>50</v>
      </c>
      <c r="E900" t="s">
        <v>44</v>
      </c>
      <c r="F900" t="s">
        <v>17</v>
      </c>
      <c r="G900" t="s">
        <v>24</v>
      </c>
      <c r="H900">
        <v>47</v>
      </c>
      <c r="I900" s="1">
        <v>42195</v>
      </c>
      <c r="J900" s="2">
        <v>63880</v>
      </c>
      <c r="K900" s="3">
        <v>0</v>
      </c>
      <c r="L900" s="3">
        <f>(TBL_Employees[[#This Row],[Annual Salary]]*TBL_Employees[[#This Row],[Bonus %]])/100</f>
        <v>0</v>
      </c>
      <c r="M900" t="s">
        <v>33</v>
      </c>
      <c r="N900" t="s">
        <v>80</v>
      </c>
      <c r="O900" s="1" t="s">
        <v>21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s="3">
        <f>(TBL_Employees[[#This Row],[Annual Salary]]*TBL_Employees[[#This Row],[Bonus %]])/100</f>
        <v>0</v>
      </c>
      <c r="M901" t="s">
        <v>19</v>
      </c>
      <c r="N901" t="s">
        <v>45</v>
      </c>
      <c r="O901" s="1" t="s">
        <v>21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s="3">
        <f>(TBL_Employees[[#This Row],[Annual Salary]]*TBL_Employees[[#This Row],[Bonus %]])/100</f>
        <v>774.24300000000005</v>
      </c>
      <c r="M902" t="s">
        <v>19</v>
      </c>
      <c r="N902" t="s">
        <v>20</v>
      </c>
      <c r="O902" s="1" t="s">
        <v>21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s="3">
        <f>(TBL_Employees[[#This Row],[Annual Salary]]*TBL_Employees[[#This Row],[Bonus %]])/100</f>
        <v>0</v>
      </c>
      <c r="M903" t="s">
        <v>19</v>
      </c>
      <c r="N903" t="s">
        <v>39</v>
      </c>
      <c r="O903" s="1" t="s">
        <v>21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s="3">
        <f>(TBL_Employees[[#This Row],[Annual Salary]]*TBL_Employees[[#This Row],[Bonus %]])/100</f>
        <v>0</v>
      </c>
      <c r="M904" t="s">
        <v>19</v>
      </c>
      <c r="N904" t="s">
        <v>63</v>
      </c>
      <c r="O904" s="1" t="s">
        <v>21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s="3">
        <f>(TBL_Employees[[#This Row],[Annual Salary]]*TBL_Employees[[#This Row],[Bonus %]])/100</f>
        <v>180.04079999999999</v>
      </c>
      <c r="M905" t="s">
        <v>33</v>
      </c>
      <c r="N905" t="s">
        <v>60</v>
      </c>
      <c r="O905" s="1" t="s">
        <v>21</v>
      </c>
    </row>
    <row r="906" spans="1:15" x14ac:dyDescent="0.35">
      <c r="A906" t="s">
        <v>291</v>
      </c>
      <c r="B906" t="s">
        <v>575</v>
      </c>
      <c r="C906" t="s">
        <v>86</v>
      </c>
      <c r="D906" t="s">
        <v>31</v>
      </c>
      <c r="E906" t="s">
        <v>44</v>
      </c>
      <c r="F906" t="s">
        <v>28</v>
      </c>
      <c r="G906" t="s">
        <v>47</v>
      </c>
      <c r="H906">
        <v>56</v>
      </c>
      <c r="I906" s="1">
        <v>42031</v>
      </c>
      <c r="J906" s="2">
        <v>62575</v>
      </c>
      <c r="K906" s="3">
        <v>0</v>
      </c>
      <c r="L906" s="3">
        <f>(TBL_Employees[[#This Row],[Annual Salary]]*TBL_Employees[[#This Row],[Bonus %]])/100</f>
        <v>0</v>
      </c>
      <c r="M906" t="s">
        <v>19</v>
      </c>
      <c r="N906" t="s">
        <v>45</v>
      </c>
      <c r="O906" s="1" t="s">
        <v>21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s="3">
        <f>(TBL_Employees[[#This Row],[Annual Salary]]*TBL_Employees[[#This Row],[Bonus %]])/100</f>
        <v>0</v>
      </c>
      <c r="M907" t="s">
        <v>19</v>
      </c>
      <c r="N907" t="s">
        <v>45</v>
      </c>
      <c r="O907" s="1">
        <v>44422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s="3">
        <f>(TBL_Employees[[#This Row],[Annual Salary]]*TBL_Employees[[#This Row],[Bonus %]])/100</f>
        <v>133.55879999999999</v>
      </c>
      <c r="M908" t="s">
        <v>19</v>
      </c>
      <c r="N908" t="s">
        <v>45</v>
      </c>
      <c r="O908" s="1" t="s">
        <v>21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s="3">
        <f>(TBL_Employees[[#This Row],[Annual Salary]]*TBL_Employees[[#This Row],[Bonus %]])/100</f>
        <v>0</v>
      </c>
      <c r="M909" t="s">
        <v>19</v>
      </c>
      <c r="N909" t="s">
        <v>45</v>
      </c>
      <c r="O909" s="1" t="s">
        <v>21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s="3">
        <f>(TBL_Employees[[#This Row],[Annual Salary]]*TBL_Employees[[#This Row],[Bonus %]])/100</f>
        <v>0</v>
      </c>
      <c r="M910" t="s">
        <v>19</v>
      </c>
      <c r="N910" t="s">
        <v>29</v>
      </c>
      <c r="O910" s="1">
        <v>44211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s="3">
        <f>(TBL_Employees[[#This Row],[Annual Salary]]*TBL_Employees[[#This Row],[Bonus %]])/100</f>
        <v>70.527000000000001</v>
      </c>
      <c r="M911" t="s">
        <v>19</v>
      </c>
      <c r="N911" t="s">
        <v>39</v>
      </c>
      <c r="O911" s="1" t="s">
        <v>21</v>
      </c>
    </row>
    <row r="912" spans="1:15" x14ac:dyDescent="0.35">
      <c r="A912" t="s">
        <v>37</v>
      </c>
      <c r="B912" t="s">
        <v>1421</v>
      </c>
      <c r="C912" t="s">
        <v>64</v>
      </c>
      <c r="D912" t="s">
        <v>65</v>
      </c>
      <c r="E912" t="s">
        <v>44</v>
      </c>
      <c r="F912" t="s">
        <v>28</v>
      </c>
      <c r="G912" t="s">
        <v>24</v>
      </c>
      <c r="H912">
        <v>28</v>
      </c>
      <c r="I912" s="1">
        <v>43336</v>
      </c>
      <c r="J912" s="2">
        <v>61410</v>
      </c>
      <c r="K912" s="3">
        <v>0</v>
      </c>
      <c r="L912" s="3">
        <f>(TBL_Employees[[#This Row],[Annual Salary]]*TBL_Employees[[#This Row],[Bonus %]])/100</f>
        <v>0</v>
      </c>
      <c r="M912" t="s">
        <v>19</v>
      </c>
      <c r="N912" t="s">
        <v>39</v>
      </c>
      <c r="O912" s="1" t="s">
        <v>21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s="3">
        <f>(TBL_Employees[[#This Row],[Annual Salary]]*TBL_Employees[[#This Row],[Bonus %]])/100</f>
        <v>0</v>
      </c>
      <c r="M913" t="s">
        <v>19</v>
      </c>
      <c r="N913" t="s">
        <v>39</v>
      </c>
      <c r="O913" s="1" t="s">
        <v>21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s="3">
        <f>(TBL_Employees[[#This Row],[Annual Salary]]*TBL_Employees[[#This Row],[Bonus %]])/100</f>
        <v>0</v>
      </c>
      <c r="M914" t="s">
        <v>19</v>
      </c>
      <c r="N914" t="s">
        <v>25</v>
      </c>
      <c r="O914" s="1" t="s">
        <v>21</v>
      </c>
    </row>
    <row r="915" spans="1:15" x14ac:dyDescent="0.35">
      <c r="A915" t="s">
        <v>572</v>
      </c>
      <c r="B915" t="s">
        <v>1276</v>
      </c>
      <c r="C915" t="s">
        <v>64</v>
      </c>
      <c r="D915" t="s">
        <v>15</v>
      </c>
      <c r="E915" t="s">
        <v>44</v>
      </c>
      <c r="F915" t="s">
        <v>17</v>
      </c>
      <c r="G915" t="s">
        <v>18</v>
      </c>
      <c r="H915">
        <v>52</v>
      </c>
      <c r="I915" s="1">
        <v>43819</v>
      </c>
      <c r="J915" s="2">
        <v>61026</v>
      </c>
      <c r="K915" s="3">
        <v>0</v>
      </c>
      <c r="L915" s="3">
        <f>(TBL_Employees[[#This Row],[Annual Salary]]*TBL_Employees[[#This Row],[Bonus %]])/100</f>
        <v>0</v>
      </c>
      <c r="M915" t="s">
        <v>19</v>
      </c>
      <c r="N915" t="s">
        <v>39</v>
      </c>
      <c r="O915" s="1" t="s">
        <v>21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s="3">
        <f>(TBL_Employees[[#This Row],[Annual Salary]]*TBL_Employees[[#This Row],[Bonus %]])/100</f>
        <v>0</v>
      </c>
      <c r="M916" t="s">
        <v>19</v>
      </c>
      <c r="N916" t="s">
        <v>29</v>
      </c>
      <c r="O916" s="1" t="s">
        <v>21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s="3">
        <f>(TBL_Employees[[#This Row],[Annual Salary]]*TBL_Employees[[#This Row],[Bonus %]])/100</f>
        <v>0</v>
      </c>
      <c r="M917" t="s">
        <v>33</v>
      </c>
      <c r="N917" t="s">
        <v>74</v>
      </c>
      <c r="O917" s="1" t="s">
        <v>21</v>
      </c>
    </row>
    <row r="918" spans="1:15" x14ac:dyDescent="0.35">
      <c r="A918" t="s">
        <v>946</v>
      </c>
      <c r="B918" t="s">
        <v>947</v>
      </c>
      <c r="C918" t="s">
        <v>86</v>
      </c>
      <c r="D918" t="s">
        <v>31</v>
      </c>
      <c r="E918" t="s">
        <v>44</v>
      </c>
      <c r="F918" t="s">
        <v>17</v>
      </c>
      <c r="G918" t="s">
        <v>24</v>
      </c>
      <c r="H918">
        <v>35</v>
      </c>
      <c r="I918" s="1">
        <v>42776</v>
      </c>
      <c r="J918" s="2">
        <v>60132</v>
      </c>
      <c r="K918" s="3">
        <v>0</v>
      </c>
      <c r="L918" s="3">
        <f>(TBL_Employees[[#This Row],[Annual Salary]]*TBL_Employees[[#This Row],[Bonus %]])/100</f>
        <v>0</v>
      </c>
      <c r="M918" t="s">
        <v>33</v>
      </c>
      <c r="N918" t="s">
        <v>80</v>
      </c>
      <c r="O918" s="1" t="s">
        <v>21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s="3">
        <f>(TBL_Employees[[#This Row],[Annual Salary]]*TBL_Employees[[#This Row],[Bonus %]])/100</f>
        <v>0</v>
      </c>
      <c r="M919" t="s">
        <v>52</v>
      </c>
      <c r="N919" t="s">
        <v>53</v>
      </c>
      <c r="O919" s="1" t="s">
        <v>21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s="3">
        <f>(TBL_Employees[[#This Row],[Annual Salary]]*TBL_Employees[[#This Row],[Bonus %]])/100</f>
        <v>0</v>
      </c>
      <c r="M920" t="s">
        <v>19</v>
      </c>
      <c r="N920" t="s">
        <v>20</v>
      </c>
      <c r="O920" s="1" t="s">
        <v>21</v>
      </c>
    </row>
    <row r="921" spans="1:15" x14ac:dyDescent="0.35">
      <c r="A921" t="s">
        <v>385</v>
      </c>
      <c r="B921" t="s">
        <v>1291</v>
      </c>
      <c r="C921" t="s">
        <v>94</v>
      </c>
      <c r="D921" t="s">
        <v>50</v>
      </c>
      <c r="E921" t="s">
        <v>44</v>
      </c>
      <c r="F921" t="s">
        <v>17</v>
      </c>
      <c r="G921" t="s">
        <v>24</v>
      </c>
      <c r="H921">
        <v>45</v>
      </c>
      <c r="I921" s="1">
        <v>36754</v>
      </c>
      <c r="J921" s="2">
        <v>60113</v>
      </c>
      <c r="K921" s="3">
        <v>0</v>
      </c>
      <c r="L921" s="3">
        <f>(TBL_Employees[[#This Row],[Annual Salary]]*TBL_Employees[[#This Row],[Bonus %]])/100</f>
        <v>0</v>
      </c>
      <c r="M921" t="s">
        <v>19</v>
      </c>
      <c r="N921" t="s">
        <v>20</v>
      </c>
      <c r="O921" s="1" t="s">
        <v>21</v>
      </c>
    </row>
    <row r="922" spans="1:15" x14ac:dyDescent="0.35">
      <c r="A922" t="s">
        <v>461</v>
      </c>
      <c r="B922" t="s">
        <v>462</v>
      </c>
      <c r="C922" t="s">
        <v>94</v>
      </c>
      <c r="D922" t="s">
        <v>50</v>
      </c>
      <c r="E922" t="s">
        <v>44</v>
      </c>
      <c r="F922" t="s">
        <v>28</v>
      </c>
      <c r="G922" t="s">
        <v>24</v>
      </c>
      <c r="H922">
        <v>30</v>
      </c>
      <c r="I922" s="1">
        <v>42642</v>
      </c>
      <c r="J922" s="2">
        <v>59100</v>
      </c>
      <c r="K922" s="3">
        <v>0</v>
      </c>
      <c r="L922" s="3">
        <f>(TBL_Employees[[#This Row],[Annual Salary]]*TBL_Employees[[#This Row],[Bonus %]])/100</f>
        <v>0</v>
      </c>
      <c r="M922" t="s">
        <v>33</v>
      </c>
      <c r="N922" t="s">
        <v>80</v>
      </c>
      <c r="O922" s="1" t="s">
        <v>21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s="3">
        <f>(TBL_Employees[[#This Row],[Annual Salary]]*TBL_Employees[[#This Row],[Bonus %]])/100</f>
        <v>439.40680000000009</v>
      </c>
      <c r="M923" t="s">
        <v>19</v>
      </c>
      <c r="N923" t="s">
        <v>63</v>
      </c>
      <c r="O923" s="1" t="s">
        <v>21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s="3">
        <f>(TBL_Employees[[#This Row],[Annual Salary]]*TBL_Employees[[#This Row],[Bonus %]])/100</f>
        <v>394.12800000000004</v>
      </c>
      <c r="M924" t="s">
        <v>52</v>
      </c>
      <c r="N924" t="s">
        <v>81</v>
      </c>
      <c r="O924" s="1" t="s">
        <v>21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s="3">
        <f>(TBL_Employees[[#This Row],[Annual Salary]]*TBL_Employees[[#This Row],[Bonus %]])/100</f>
        <v>0</v>
      </c>
      <c r="M925" t="s">
        <v>19</v>
      </c>
      <c r="N925" t="s">
        <v>45</v>
      </c>
      <c r="O925" s="1" t="s">
        <v>21</v>
      </c>
    </row>
    <row r="926" spans="1:15" x14ac:dyDescent="0.35">
      <c r="A926" t="s">
        <v>183</v>
      </c>
      <c r="B926" t="s">
        <v>986</v>
      </c>
      <c r="C926" t="s">
        <v>64</v>
      </c>
      <c r="D926" t="s">
        <v>15</v>
      </c>
      <c r="E926" t="s">
        <v>44</v>
      </c>
      <c r="F926" t="s">
        <v>17</v>
      </c>
      <c r="G926" t="s">
        <v>51</v>
      </c>
      <c r="H926">
        <v>53</v>
      </c>
      <c r="I926" s="1">
        <v>37296</v>
      </c>
      <c r="J926" s="2">
        <v>58605</v>
      </c>
      <c r="K926" s="3">
        <v>0</v>
      </c>
      <c r="L926" s="3">
        <f>(TBL_Employees[[#This Row],[Annual Salary]]*TBL_Employees[[#This Row],[Bonus %]])/100</f>
        <v>0</v>
      </c>
      <c r="M926" t="s">
        <v>19</v>
      </c>
      <c r="N926" t="s">
        <v>39</v>
      </c>
      <c r="O926" s="1" t="s">
        <v>21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s="3">
        <f>(TBL_Employees[[#This Row],[Annual Salary]]*TBL_Employees[[#This Row],[Bonus %]])/100</f>
        <v>173.2861</v>
      </c>
      <c r="M927" t="s">
        <v>52</v>
      </c>
      <c r="N927" t="s">
        <v>66</v>
      </c>
      <c r="O927" s="1" t="s">
        <v>21</v>
      </c>
    </row>
    <row r="928" spans="1:15" x14ac:dyDescent="0.35">
      <c r="A928" t="s">
        <v>1388</v>
      </c>
      <c r="B928" t="s">
        <v>193</v>
      </c>
      <c r="C928" t="s">
        <v>68</v>
      </c>
      <c r="D928" t="s">
        <v>43</v>
      </c>
      <c r="E928" t="s">
        <v>44</v>
      </c>
      <c r="F928" t="s">
        <v>17</v>
      </c>
      <c r="G928" t="s">
        <v>18</v>
      </c>
      <c r="H928">
        <v>64</v>
      </c>
      <c r="I928" s="1">
        <v>37662</v>
      </c>
      <c r="J928" s="2">
        <v>57032</v>
      </c>
      <c r="K928" s="3">
        <v>0</v>
      </c>
      <c r="L928" s="3">
        <f>(TBL_Employees[[#This Row],[Annual Salary]]*TBL_Employees[[#This Row],[Bonus %]])/100</f>
        <v>0</v>
      </c>
      <c r="M928" t="s">
        <v>19</v>
      </c>
      <c r="N928" t="s">
        <v>45</v>
      </c>
      <c r="O928" s="1" t="s">
        <v>21</v>
      </c>
    </row>
    <row r="929" spans="1:15" x14ac:dyDescent="0.35">
      <c r="A929" t="s">
        <v>1892</v>
      </c>
      <c r="B929" t="s">
        <v>1443</v>
      </c>
      <c r="C929" t="s">
        <v>68</v>
      </c>
      <c r="D929" t="s">
        <v>65</v>
      </c>
      <c r="E929" t="s">
        <v>44</v>
      </c>
      <c r="F929" t="s">
        <v>28</v>
      </c>
      <c r="G929" t="s">
        <v>18</v>
      </c>
      <c r="H929">
        <v>49</v>
      </c>
      <c r="I929" s="1">
        <v>40894</v>
      </c>
      <c r="J929" s="2">
        <v>56878</v>
      </c>
      <c r="K929" s="3">
        <v>0</v>
      </c>
      <c r="L929" s="3">
        <f>(TBL_Employees[[#This Row],[Annual Salary]]*TBL_Employees[[#This Row],[Bonus %]])/100</f>
        <v>0</v>
      </c>
      <c r="M929" t="s">
        <v>19</v>
      </c>
      <c r="N929" t="s">
        <v>63</v>
      </c>
      <c r="O929" s="1" t="s">
        <v>21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s="3">
        <f>(TBL_Employees[[#This Row],[Annual Salary]]*TBL_Employees[[#This Row],[Bonus %]])/100</f>
        <v>194.24209999999999</v>
      </c>
      <c r="M930" t="s">
        <v>33</v>
      </c>
      <c r="N930" t="s">
        <v>34</v>
      </c>
      <c r="O930" s="1" t="s">
        <v>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s="3">
        <f>(TBL_Employees[[#This Row],[Annual Salary]]*TBL_Employees[[#This Row],[Bonus %]])/100</f>
        <v>101.9421</v>
      </c>
      <c r="M931" t="s">
        <v>52</v>
      </c>
      <c r="N931" t="s">
        <v>53</v>
      </c>
      <c r="O931" s="1" t="s">
        <v>21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s="3">
        <f>(TBL_Employees[[#This Row],[Annual Salary]]*TBL_Employees[[#This Row],[Bonus %]])/100</f>
        <v>164.05919999999998</v>
      </c>
      <c r="M932" t="s">
        <v>19</v>
      </c>
      <c r="N932" t="s">
        <v>25</v>
      </c>
      <c r="O932" s="1" t="s">
        <v>21</v>
      </c>
    </row>
    <row r="933" spans="1:15" x14ac:dyDescent="0.35">
      <c r="A933" t="s">
        <v>475</v>
      </c>
      <c r="B933" t="s">
        <v>476</v>
      </c>
      <c r="C933" t="s">
        <v>94</v>
      </c>
      <c r="D933" t="s">
        <v>50</v>
      </c>
      <c r="E933" t="s">
        <v>44</v>
      </c>
      <c r="F933" t="s">
        <v>28</v>
      </c>
      <c r="G933" t="s">
        <v>24</v>
      </c>
      <c r="H933">
        <v>37</v>
      </c>
      <c r="I933" s="1">
        <v>41592</v>
      </c>
      <c r="J933" s="2">
        <v>56037</v>
      </c>
      <c r="K933" s="3">
        <v>0</v>
      </c>
      <c r="L933" s="3">
        <f>(TBL_Employees[[#This Row],[Annual Salary]]*TBL_Employees[[#This Row],[Bonus %]])/100</f>
        <v>0</v>
      </c>
      <c r="M933" t="s">
        <v>33</v>
      </c>
      <c r="N933" t="s">
        <v>74</v>
      </c>
      <c r="O933" s="1" t="s">
        <v>21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s="3">
        <f>(TBL_Employees[[#This Row],[Annual Salary]]*TBL_Employees[[#This Row],[Bonus %]])/100</f>
        <v>74.499600000000015</v>
      </c>
      <c r="M934" t="s">
        <v>19</v>
      </c>
      <c r="N934" t="s">
        <v>20</v>
      </c>
      <c r="O934" s="1" t="s">
        <v>21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s="3">
        <f>(TBL_Employees[[#This Row],[Annual Salary]]*TBL_Employees[[#This Row],[Bonus %]])/100</f>
        <v>738.53160000000003</v>
      </c>
      <c r="M935" t="s">
        <v>19</v>
      </c>
      <c r="N935" t="s">
        <v>63</v>
      </c>
      <c r="O935" s="1" t="s">
        <v>21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s="3">
        <f>(TBL_Employees[[#This Row],[Annual Salary]]*TBL_Employees[[#This Row],[Bonus %]])/100</f>
        <v>367.80720000000002</v>
      </c>
      <c r="M936" t="s">
        <v>19</v>
      </c>
      <c r="N936" t="s">
        <v>25</v>
      </c>
      <c r="O936" s="1" t="s">
        <v>21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s="3">
        <f>(TBL_Employees[[#This Row],[Annual Salary]]*TBL_Employees[[#This Row],[Bonus %]])/100</f>
        <v>93.336299999999994</v>
      </c>
      <c r="M937" t="s">
        <v>19</v>
      </c>
      <c r="N937" t="s">
        <v>29</v>
      </c>
      <c r="O937" s="1" t="s">
        <v>21</v>
      </c>
    </row>
    <row r="938" spans="1:15" x14ac:dyDescent="0.35">
      <c r="A938" t="s">
        <v>154</v>
      </c>
      <c r="B938" t="s">
        <v>1165</v>
      </c>
      <c r="C938" t="s">
        <v>68</v>
      </c>
      <c r="D938" t="s">
        <v>50</v>
      </c>
      <c r="E938" t="s">
        <v>44</v>
      </c>
      <c r="F938" t="s">
        <v>17</v>
      </c>
      <c r="G938" t="s">
        <v>24</v>
      </c>
      <c r="H938">
        <v>64</v>
      </c>
      <c r="I938" s="1">
        <v>38380</v>
      </c>
      <c r="J938" s="2">
        <v>55369</v>
      </c>
      <c r="K938" s="3">
        <v>0</v>
      </c>
      <c r="L938" s="3">
        <f>(TBL_Employees[[#This Row],[Annual Salary]]*TBL_Employees[[#This Row],[Bonus %]])/100</f>
        <v>0</v>
      </c>
      <c r="M938" t="s">
        <v>19</v>
      </c>
      <c r="N938" t="s">
        <v>39</v>
      </c>
      <c r="O938" s="1" t="s">
        <v>21</v>
      </c>
    </row>
    <row r="939" spans="1:15" x14ac:dyDescent="0.35">
      <c r="A939" t="s">
        <v>1107</v>
      </c>
      <c r="B939" t="s">
        <v>1108</v>
      </c>
      <c r="C939" t="s">
        <v>68</v>
      </c>
      <c r="D939" t="s">
        <v>65</v>
      </c>
      <c r="E939" t="s">
        <v>44</v>
      </c>
      <c r="F939" t="s">
        <v>17</v>
      </c>
      <c r="G939" t="s">
        <v>18</v>
      </c>
      <c r="H939">
        <v>56</v>
      </c>
      <c r="I939" s="1">
        <v>43824</v>
      </c>
      <c r="J939" s="2">
        <v>54829</v>
      </c>
      <c r="K939" s="3">
        <v>0</v>
      </c>
      <c r="L939" s="3">
        <f>(TBL_Employees[[#This Row],[Annual Salary]]*TBL_Employees[[#This Row],[Bonus %]])/100</f>
        <v>0</v>
      </c>
      <c r="M939" t="s">
        <v>19</v>
      </c>
      <c r="N939" t="s">
        <v>39</v>
      </c>
      <c r="O939" s="1" t="s">
        <v>21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s="3">
        <f>(TBL_Employees[[#This Row],[Annual Salary]]*TBL_Employees[[#This Row],[Bonus %]])/100</f>
        <v>101.28800000000001</v>
      </c>
      <c r="M940" t="s">
        <v>19</v>
      </c>
      <c r="N940" t="s">
        <v>39</v>
      </c>
      <c r="O940" s="1" t="s">
        <v>21</v>
      </c>
    </row>
    <row r="941" spans="1:15" x14ac:dyDescent="0.35">
      <c r="A941" t="s">
        <v>375</v>
      </c>
      <c r="B941" t="s">
        <v>515</v>
      </c>
      <c r="C941" t="s">
        <v>22</v>
      </c>
      <c r="D941" t="s">
        <v>23</v>
      </c>
      <c r="E941" t="s">
        <v>44</v>
      </c>
      <c r="F941" t="s">
        <v>17</v>
      </c>
      <c r="G941" t="s">
        <v>18</v>
      </c>
      <c r="H941">
        <v>41</v>
      </c>
      <c r="I941" s="1">
        <v>40109</v>
      </c>
      <c r="J941" s="2">
        <v>54415</v>
      </c>
      <c r="K941" s="3">
        <v>0</v>
      </c>
      <c r="L941" s="3">
        <f>(TBL_Employees[[#This Row],[Annual Salary]]*TBL_Employees[[#This Row],[Bonus %]])/100</f>
        <v>0</v>
      </c>
      <c r="M941" t="s">
        <v>19</v>
      </c>
      <c r="N941" t="s">
        <v>63</v>
      </c>
      <c r="O941" s="1">
        <v>41661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s="3">
        <f>(TBL_Employees[[#This Row],[Annual Salary]]*TBL_Employees[[#This Row],[Bonus %]])/100</f>
        <v>0</v>
      </c>
      <c r="M942" t="s">
        <v>19</v>
      </c>
      <c r="N942" t="s">
        <v>20</v>
      </c>
      <c r="O942" s="1" t="s">
        <v>21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s="3">
        <f>(TBL_Employees[[#This Row],[Annual Salary]]*TBL_Employees[[#This Row],[Bonus %]])/100</f>
        <v>598.11509999999998</v>
      </c>
      <c r="M943" t="s">
        <v>52</v>
      </c>
      <c r="N943" t="s">
        <v>53</v>
      </c>
      <c r="O943" s="1" t="s">
        <v>21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s="3">
        <f>(TBL_Employees[[#This Row],[Annual Salary]]*TBL_Employees[[#This Row],[Bonus %]])/100</f>
        <v>189.78120000000001</v>
      </c>
      <c r="M944" t="s">
        <v>19</v>
      </c>
      <c r="N944" t="s">
        <v>39</v>
      </c>
      <c r="O944" s="1" t="s">
        <v>21</v>
      </c>
    </row>
    <row r="945" spans="1:15" x14ac:dyDescent="0.35">
      <c r="A945" t="s">
        <v>969</v>
      </c>
      <c r="B945" t="s">
        <v>383</v>
      </c>
      <c r="C945" t="s">
        <v>83</v>
      </c>
      <c r="D945" t="s">
        <v>23</v>
      </c>
      <c r="E945" t="s">
        <v>44</v>
      </c>
      <c r="F945" t="s">
        <v>28</v>
      </c>
      <c r="G945" t="s">
        <v>24</v>
      </c>
      <c r="H945">
        <v>57</v>
      </c>
      <c r="I945" s="1">
        <v>35548</v>
      </c>
      <c r="J945" s="2">
        <v>54051</v>
      </c>
      <c r="K945" s="3">
        <v>0</v>
      </c>
      <c r="L945" s="3">
        <f>(TBL_Employees[[#This Row],[Annual Salary]]*TBL_Employees[[#This Row],[Bonus %]])/100</f>
        <v>0</v>
      </c>
      <c r="M945" t="s">
        <v>19</v>
      </c>
      <c r="N945" t="s">
        <v>45</v>
      </c>
      <c r="O945" s="1">
        <v>36079</v>
      </c>
    </row>
    <row r="946" spans="1:15" x14ac:dyDescent="0.35">
      <c r="A946" t="s">
        <v>937</v>
      </c>
      <c r="B946" t="s">
        <v>938</v>
      </c>
      <c r="C946" t="s">
        <v>83</v>
      </c>
      <c r="D946" t="s">
        <v>23</v>
      </c>
      <c r="E946" t="s">
        <v>44</v>
      </c>
      <c r="F946" t="s">
        <v>17</v>
      </c>
      <c r="G946" t="s">
        <v>51</v>
      </c>
      <c r="H946">
        <v>34</v>
      </c>
      <c r="I946" s="1">
        <v>42664</v>
      </c>
      <c r="J946" s="2">
        <v>52811</v>
      </c>
      <c r="K946" s="3">
        <v>0</v>
      </c>
      <c r="L946" s="3">
        <f>(TBL_Employees[[#This Row],[Annual Salary]]*TBL_Employees[[#This Row],[Bonus %]])/100</f>
        <v>0</v>
      </c>
      <c r="M946" t="s">
        <v>19</v>
      </c>
      <c r="N946" t="s">
        <v>45</v>
      </c>
      <c r="O946" s="1" t="s">
        <v>21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s="3">
        <f>(TBL_Employees[[#This Row],[Annual Salary]]*TBL_Employees[[#This Row],[Bonus %]])/100</f>
        <v>0</v>
      </c>
      <c r="M947" t="s">
        <v>19</v>
      </c>
      <c r="N947" t="s">
        <v>63</v>
      </c>
      <c r="O947" s="1" t="s">
        <v>21</v>
      </c>
    </row>
    <row r="948" spans="1:15" x14ac:dyDescent="0.35">
      <c r="A948" t="s">
        <v>1927</v>
      </c>
      <c r="B948" t="s">
        <v>1928</v>
      </c>
      <c r="C948" t="s">
        <v>76</v>
      </c>
      <c r="D948" t="s">
        <v>27</v>
      </c>
      <c r="E948" t="s">
        <v>44</v>
      </c>
      <c r="F948" t="s">
        <v>28</v>
      </c>
      <c r="G948" t="s">
        <v>51</v>
      </c>
      <c r="H948">
        <v>29</v>
      </c>
      <c r="I948" s="1">
        <v>42509</v>
      </c>
      <c r="J948" s="2">
        <v>52693</v>
      </c>
      <c r="K948" s="3">
        <v>0</v>
      </c>
      <c r="L948" s="3">
        <f>(TBL_Employees[[#This Row],[Annual Salary]]*TBL_Employees[[#This Row],[Bonus %]])/100</f>
        <v>0</v>
      </c>
      <c r="M948" t="s">
        <v>52</v>
      </c>
      <c r="N948" t="s">
        <v>66</v>
      </c>
      <c r="O948" s="1" t="s">
        <v>21</v>
      </c>
    </row>
    <row r="949" spans="1:15" x14ac:dyDescent="0.35">
      <c r="A949" t="s">
        <v>578</v>
      </c>
      <c r="B949" t="s">
        <v>579</v>
      </c>
      <c r="C949" t="s">
        <v>64</v>
      </c>
      <c r="D949" t="s">
        <v>65</v>
      </c>
      <c r="E949" t="s">
        <v>44</v>
      </c>
      <c r="F949" t="s">
        <v>28</v>
      </c>
      <c r="G949" t="s">
        <v>18</v>
      </c>
      <c r="H949">
        <v>55</v>
      </c>
      <c r="I949" s="1">
        <v>39177</v>
      </c>
      <c r="J949" s="2">
        <v>52310</v>
      </c>
      <c r="K949" s="3">
        <v>0</v>
      </c>
      <c r="L949" s="3">
        <f>(TBL_Employees[[#This Row],[Annual Salary]]*TBL_Employees[[#This Row],[Bonus %]])/100</f>
        <v>0</v>
      </c>
      <c r="M949" t="s">
        <v>19</v>
      </c>
      <c r="N949" t="s">
        <v>45</v>
      </c>
      <c r="O949" s="1">
        <v>43385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s="3">
        <f>(TBL_Employees[[#This Row],[Annual Salary]]*TBL_Employees[[#This Row],[Bonus %]])/100</f>
        <v>72.167200000000008</v>
      </c>
      <c r="M950" t="s">
        <v>33</v>
      </c>
      <c r="N950" t="s">
        <v>60</v>
      </c>
      <c r="O950" s="1" t="s">
        <v>21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s="3">
        <f>(TBL_Employees[[#This Row],[Annual Salary]]*TBL_Employees[[#This Row],[Bonus %]])/100</f>
        <v>0</v>
      </c>
      <c r="M951" t="s">
        <v>19</v>
      </c>
      <c r="N951" t="s">
        <v>29</v>
      </c>
      <c r="O951" s="1" t="s">
        <v>21</v>
      </c>
    </row>
    <row r="952" spans="1:15" x14ac:dyDescent="0.35">
      <c r="A952" t="s">
        <v>1414</v>
      </c>
      <c r="B952" t="s">
        <v>1415</v>
      </c>
      <c r="C952" t="s">
        <v>64</v>
      </c>
      <c r="D952" t="s">
        <v>50</v>
      </c>
      <c r="E952" t="s">
        <v>44</v>
      </c>
      <c r="F952" t="s">
        <v>17</v>
      </c>
      <c r="G952" t="s">
        <v>24</v>
      </c>
      <c r="H952">
        <v>60</v>
      </c>
      <c r="I952" s="1">
        <v>41647</v>
      </c>
      <c r="J952" s="2">
        <v>51877</v>
      </c>
      <c r="K952" s="3">
        <v>0</v>
      </c>
      <c r="L952" s="3">
        <f>(TBL_Employees[[#This Row],[Annual Salary]]*TBL_Employees[[#This Row],[Bonus %]])/100</f>
        <v>0</v>
      </c>
      <c r="M952" t="s">
        <v>33</v>
      </c>
      <c r="N952" t="s">
        <v>60</v>
      </c>
      <c r="O952" s="1" t="s">
        <v>21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s="3">
        <f>(TBL_Employees[[#This Row],[Annual Salary]]*TBL_Employees[[#This Row],[Bonus %]])/100</f>
        <v>114.00389999999999</v>
      </c>
      <c r="M953" t="s">
        <v>19</v>
      </c>
      <c r="N953" t="s">
        <v>45</v>
      </c>
      <c r="O953" s="1" t="s">
        <v>21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s="3">
        <f>(TBL_Employees[[#This Row],[Annual Salary]]*TBL_Employees[[#This Row],[Bonus %]])/100</f>
        <v>0</v>
      </c>
      <c r="M954" t="s">
        <v>19</v>
      </c>
      <c r="N954" t="s">
        <v>20</v>
      </c>
      <c r="O954" s="1" t="s">
        <v>21</v>
      </c>
    </row>
    <row r="955" spans="1:15" x14ac:dyDescent="0.35">
      <c r="A955" t="s">
        <v>710</v>
      </c>
      <c r="B955" t="s">
        <v>711</v>
      </c>
      <c r="C955" t="s">
        <v>68</v>
      </c>
      <c r="D955" t="s">
        <v>43</v>
      </c>
      <c r="E955" t="s">
        <v>44</v>
      </c>
      <c r="F955" t="s">
        <v>28</v>
      </c>
      <c r="G955" t="s">
        <v>51</v>
      </c>
      <c r="H955">
        <v>38</v>
      </c>
      <c r="I955" s="1">
        <v>42492</v>
      </c>
      <c r="J955" s="2">
        <v>50784</v>
      </c>
      <c r="K955" s="3">
        <v>0</v>
      </c>
      <c r="L955" s="3">
        <f>(TBL_Employees[[#This Row],[Annual Salary]]*TBL_Employees[[#This Row],[Bonus %]])/100</f>
        <v>0</v>
      </c>
      <c r="M955" t="s">
        <v>52</v>
      </c>
      <c r="N955" t="s">
        <v>66</v>
      </c>
      <c r="O955" s="1" t="s">
        <v>21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s="3">
        <f>(TBL_Employees[[#This Row],[Annual Salary]]*TBL_Employees[[#This Row],[Bonus %]])/100</f>
        <v>0</v>
      </c>
      <c r="M956" t="s">
        <v>19</v>
      </c>
      <c r="N956" t="s">
        <v>63</v>
      </c>
      <c r="O956" s="1" t="s">
        <v>21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s="3">
        <f>(TBL_Employees[[#This Row],[Annual Salary]]*TBL_Employees[[#This Row],[Bonus %]])/100</f>
        <v>317.61660000000001</v>
      </c>
      <c r="M957" t="s">
        <v>52</v>
      </c>
      <c r="N957" t="s">
        <v>53</v>
      </c>
      <c r="O957" s="1" t="s">
        <v>21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s="3">
        <f>(TBL_Employees[[#This Row],[Annual Salary]]*TBL_Employees[[#This Row],[Bonus %]])/100</f>
        <v>154.38800000000001</v>
      </c>
      <c r="M958" t="s">
        <v>19</v>
      </c>
      <c r="N958" t="s">
        <v>63</v>
      </c>
      <c r="O958" s="1" t="s">
        <v>21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s="3">
        <f>(TBL_Employees[[#This Row],[Annual Salary]]*TBL_Employees[[#This Row],[Bonus %]])/100</f>
        <v>277.06260000000003</v>
      </c>
      <c r="M959" t="s">
        <v>19</v>
      </c>
      <c r="N959" t="s">
        <v>45</v>
      </c>
      <c r="O959" s="1">
        <v>38131</v>
      </c>
    </row>
    <row r="960" spans="1:15" x14ac:dyDescent="0.35">
      <c r="A960" t="s">
        <v>445</v>
      </c>
      <c r="B960" t="s">
        <v>446</v>
      </c>
      <c r="C960" t="s">
        <v>68</v>
      </c>
      <c r="D960" t="s">
        <v>50</v>
      </c>
      <c r="E960" t="s">
        <v>44</v>
      </c>
      <c r="F960" t="s">
        <v>28</v>
      </c>
      <c r="G960" t="s">
        <v>18</v>
      </c>
      <c r="H960">
        <v>37</v>
      </c>
      <c r="I960" s="1">
        <v>43713</v>
      </c>
      <c r="J960" s="2">
        <v>49998</v>
      </c>
      <c r="K960" s="3">
        <v>0</v>
      </c>
      <c r="L960" s="3">
        <f>(TBL_Employees[[#This Row],[Annual Salary]]*TBL_Employees[[#This Row],[Bonus %]])/100</f>
        <v>0</v>
      </c>
      <c r="M960" t="s">
        <v>19</v>
      </c>
      <c r="N960" t="s">
        <v>63</v>
      </c>
      <c r="O960" s="1" t="s">
        <v>21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s="3">
        <f>(TBL_Employees[[#This Row],[Annual Salary]]*TBL_Employees[[#This Row],[Bonus %]])/100</f>
        <v>0</v>
      </c>
      <c r="M961" t="s">
        <v>19</v>
      </c>
      <c r="N961" t="s">
        <v>45</v>
      </c>
      <c r="O961" s="1" t="s">
        <v>21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s="3">
        <f>(TBL_Employees[[#This Row],[Annual Salary]]*TBL_Employees[[#This Row],[Bonus %]])/100</f>
        <v>81.568899999999999</v>
      </c>
      <c r="M962" t="s">
        <v>19</v>
      </c>
      <c r="N962" t="s">
        <v>39</v>
      </c>
      <c r="O962" s="1" t="s">
        <v>21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s="3">
        <f>(TBL_Employees[[#This Row],[Annual Salary]]*TBL_Employees[[#This Row],[Bonus %]])/100</f>
        <v>506.3603</v>
      </c>
      <c r="M963" t="s">
        <v>19</v>
      </c>
      <c r="N963" t="s">
        <v>29</v>
      </c>
      <c r="O963" s="1" t="s">
        <v>21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s="3">
        <f>(TBL_Employees[[#This Row],[Annual Salary]]*TBL_Employees[[#This Row],[Bonus %]])/100</f>
        <v>0</v>
      </c>
      <c r="M964" t="s">
        <v>19</v>
      </c>
      <c r="N964" t="s">
        <v>29</v>
      </c>
      <c r="O964" s="1" t="s">
        <v>21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s="3">
        <f>(TBL_Employees[[#This Row],[Annual Salary]]*TBL_Employees[[#This Row],[Bonus %]])/100</f>
        <v>0</v>
      </c>
      <c r="M965" t="s">
        <v>33</v>
      </c>
      <c r="N965" t="s">
        <v>80</v>
      </c>
      <c r="O965" s="1">
        <v>44257</v>
      </c>
    </row>
    <row r="966" spans="1:15" x14ac:dyDescent="0.35">
      <c r="A966" t="s">
        <v>381</v>
      </c>
      <c r="B966" t="s">
        <v>1505</v>
      </c>
      <c r="C966" t="s">
        <v>68</v>
      </c>
      <c r="D966" t="s">
        <v>15</v>
      </c>
      <c r="E966" t="s">
        <v>44</v>
      </c>
      <c r="F966" t="s">
        <v>17</v>
      </c>
      <c r="G966" t="s">
        <v>24</v>
      </c>
      <c r="H966">
        <v>62</v>
      </c>
      <c r="I966" s="1">
        <v>37519</v>
      </c>
      <c r="J966" s="2">
        <v>49738</v>
      </c>
      <c r="K966" s="3">
        <v>0</v>
      </c>
      <c r="L966" s="3">
        <f>(TBL_Employees[[#This Row],[Annual Salary]]*TBL_Employees[[#This Row],[Bonus %]])/100</f>
        <v>0</v>
      </c>
      <c r="M966" t="s">
        <v>33</v>
      </c>
      <c r="N966" t="s">
        <v>60</v>
      </c>
      <c r="O966" s="1" t="s">
        <v>21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s="3">
        <f>(TBL_Employees[[#This Row],[Annual Salary]]*TBL_Employees[[#This Row],[Bonus %]])/100</f>
        <v>303.11200000000002</v>
      </c>
      <c r="M967" t="s">
        <v>19</v>
      </c>
      <c r="N967" t="s">
        <v>45</v>
      </c>
      <c r="O967" s="1" t="s">
        <v>21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s="3">
        <f>(TBL_Employees[[#This Row],[Annual Salary]]*TBL_Employees[[#This Row],[Bonus %]])/100</f>
        <v>0</v>
      </c>
      <c r="M968" t="s">
        <v>19</v>
      </c>
      <c r="N968" t="s">
        <v>39</v>
      </c>
      <c r="O968" s="1" t="s">
        <v>21</v>
      </c>
    </row>
    <row r="969" spans="1:15" x14ac:dyDescent="0.35">
      <c r="A969" t="s">
        <v>445</v>
      </c>
      <c r="B969" t="s">
        <v>707</v>
      </c>
      <c r="C969" t="s">
        <v>76</v>
      </c>
      <c r="D969" t="s">
        <v>27</v>
      </c>
      <c r="E969" t="s">
        <v>44</v>
      </c>
      <c r="F969" t="s">
        <v>28</v>
      </c>
      <c r="G969" t="s">
        <v>24</v>
      </c>
      <c r="H969">
        <v>47</v>
      </c>
      <c r="I969" s="1">
        <v>36229</v>
      </c>
      <c r="J969" s="2">
        <v>49404</v>
      </c>
      <c r="K969" s="3">
        <v>0</v>
      </c>
      <c r="L969" s="3">
        <f>(TBL_Employees[[#This Row],[Annual Salary]]*TBL_Employees[[#This Row],[Bonus %]])/100</f>
        <v>0</v>
      </c>
      <c r="M969" t="s">
        <v>33</v>
      </c>
      <c r="N969" t="s">
        <v>60</v>
      </c>
      <c r="O969" s="1" t="s">
        <v>21</v>
      </c>
    </row>
    <row r="970" spans="1:15" x14ac:dyDescent="0.35">
      <c r="A970" t="s">
        <v>307</v>
      </c>
      <c r="B970" t="s">
        <v>1547</v>
      </c>
      <c r="C970" t="s">
        <v>73</v>
      </c>
      <c r="D970" t="s">
        <v>27</v>
      </c>
      <c r="E970" t="s">
        <v>44</v>
      </c>
      <c r="F970" t="s">
        <v>28</v>
      </c>
      <c r="G970" t="s">
        <v>18</v>
      </c>
      <c r="H970">
        <v>38</v>
      </c>
      <c r="I970" s="1">
        <v>42113</v>
      </c>
      <c r="J970" s="2">
        <v>48762</v>
      </c>
      <c r="K970" s="3">
        <v>0</v>
      </c>
      <c r="L970" s="3">
        <f>(TBL_Employees[[#This Row],[Annual Salary]]*TBL_Employees[[#This Row],[Bonus %]])/100</f>
        <v>0</v>
      </c>
      <c r="M970" t="s">
        <v>19</v>
      </c>
      <c r="N970" t="s">
        <v>63</v>
      </c>
      <c r="O970" s="1" t="s">
        <v>21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s="3">
        <f>(TBL_Employees[[#This Row],[Annual Salary]]*TBL_Employees[[#This Row],[Bonus %]])/100</f>
        <v>0</v>
      </c>
      <c r="M971" t="s">
        <v>19</v>
      </c>
      <c r="N971" t="s">
        <v>39</v>
      </c>
      <c r="O971" s="1" t="s">
        <v>21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s="3">
        <f>(TBL_Employees[[#This Row],[Annual Salary]]*TBL_Employees[[#This Row],[Bonus %]])/100</f>
        <v>0</v>
      </c>
      <c r="M972" t="s">
        <v>52</v>
      </c>
      <c r="N972" t="s">
        <v>81</v>
      </c>
      <c r="O972" s="1" t="s">
        <v>21</v>
      </c>
    </row>
    <row r="973" spans="1:15" x14ac:dyDescent="0.35">
      <c r="A973" t="s">
        <v>1367</v>
      </c>
      <c r="B973" t="s">
        <v>225</v>
      </c>
      <c r="C973" t="s">
        <v>83</v>
      </c>
      <c r="D973" t="s">
        <v>23</v>
      </c>
      <c r="E973" t="s">
        <v>44</v>
      </c>
      <c r="F973" t="s">
        <v>28</v>
      </c>
      <c r="G973" t="s">
        <v>18</v>
      </c>
      <c r="H973">
        <v>28</v>
      </c>
      <c r="I973" s="1">
        <v>44374</v>
      </c>
      <c r="J973" s="2">
        <v>48510</v>
      </c>
      <c r="K973" s="3">
        <v>0</v>
      </c>
      <c r="L973" s="3">
        <f>(TBL_Employees[[#This Row],[Annual Salary]]*TBL_Employees[[#This Row],[Bonus %]])/100</f>
        <v>0</v>
      </c>
      <c r="M973" t="s">
        <v>19</v>
      </c>
      <c r="N973" t="s">
        <v>20</v>
      </c>
      <c r="O973" s="1" t="s">
        <v>21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s="3">
        <f>(TBL_Employees[[#This Row],[Annual Salary]]*TBL_Employees[[#This Row],[Bonus %]])/100</f>
        <v>0</v>
      </c>
      <c r="M974" t="s">
        <v>19</v>
      </c>
      <c r="N974" t="s">
        <v>29</v>
      </c>
      <c r="O974" s="1" t="s">
        <v>21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s="3">
        <f>(TBL_Employees[[#This Row],[Annual Salary]]*TBL_Employees[[#This Row],[Bonus %]])/100</f>
        <v>0</v>
      </c>
      <c r="M975" t="s">
        <v>19</v>
      </c>
      <c r="N975" t="s">
        <v>29</v>
      </c>
      <c r="O975" s="1" t="s">
        <v>21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s="3">
        <f>(TBL_Employees[[#This Row],[Annual Salary]]*TBL_Employees[[#This Row],[Bonus %]])/100</f>
        <v>0</v>
      </c>
      <c r="M976" t="s">
        <v>19</v>
      </c>
      <c r="N976" t="s">
        <v>29</v>
      </c>
      <c r="O976" s="1" t="s">
        <v>21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s="3">
        <f>(TBL_Employees[[#This Row],[Annual Salary]]*TBL_Employees[[#This Row],[Bonus %]])/100</f>
        <v>609.63840000000005</v>
      </c>
      <c r="M977" t="s">
        <v>19</v>
      </c>
      <c r="N977" t="s">
        <v>29</v>
      </c>
      <c r="O977" s="1" t="s">
        <v>21</v>
      </c>
    </row>
    <row r="978" spans="1:15" x14ac:dyDescent="0.35">
      <c r="A978" t="s">
        <v>1091</v>
      </c>
      <c r="B978" t="s">
        <v>1092</v>
      </c>
      <c r="C978" t="s">
        <v>73</v>
      </c>
      <c r="D978" t="s">
        <v>27</v>
      </c>
      <c r="E978" t="s">
        <v>44</v>
      </c>
      <c r="F978" t="s">
        <v>17</v>
      </c>
      <c r="G978" t="s">
        <v>24</v>
      </c>
      <c r="H978">
        <v>39</v>
      </c>
      <c r="I978" s="1">
        <v>44153</v>
      </c>
      <c r="J978" s="2">
        <v>48415</v>
      </c>
      <c r="K978" s="3">
        <v>0</v>
      </c>
      <c r="L978" s="3">
        <f>(TBL_Employees[[#This Row],[Annual Salary]]*TBL_Employees[[#This Row],[Bonus %]])/100</f>
        <v>0</v>
      </c>
      <c r="M978" t="s">
        <v>33</v>
      </c>
      <c r="N978" t="s">
        <v>74</v>
      </c>
      <c r="O978" s="1" t="s">
        <v>21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s="3">
        <f>(TBL_Employees[[#This Row],[Annual Salary]]*TBL_Employees[[#This Row],[Bonus %]])/100</f>
        <v>50.788500000000006</v>
      </c>
      <c r="M979" t="s">
        <v>19</v>
      </c>
      <c r="N979" t="s">
        <v>20</v>
      </c>
      <c r="O979" s="1" t="s">
        <v>21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s="3">
        <f>(TBL_Employees[[#This Row],[Annual Salary]]*TBL_Employees[[#This Row],[Bonus %]])/100</f>
        <v>105.22300000000001</v>
      </c>
      <c r="M980" t="s">
        <v>19</v>
      </c>
      <c r="N980" t="s">
        <v>39</v>
      </c>
      <c r="O980" s="1" t="s">
        <v>21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s="3">
        <f>(TBL_Employees[[#This Row],[Annual Salary]]*TBL_Employees[[#This Row],[Bonus %]])/100</f>
        <v>0</v>
      </c>
      <c r="M981" t="s">
        <v>19</v>
      </c>
      <c r="N981" t="s">
        <v>20</v>
      </c>
      <c r="O981" s="1" t="s">
        <v>21</v>
      </c>
    </row>
    <row r="982" spans="1:15" x14ac:dyDescent="0.35">
      <c r="A982" t="s">
        <v>341</v>
      </c>
      <c r="B982" t="s">
        <v>1813</v>
      </c>
      <c r="C982" t="s">
        <v>83</v>
      </c>
      <c r="D982" t="s">
        <v>23</v>
      </c>
      <c r="E982" t="s">
        <v>44</v>
      </c>
      <c r="F982" t="s">
        <v>17</v>
      </c>
      <c r="G982" t="s">
        <v>24</v>
      </c>
      <c r="H982">
        <v>31</v>
      </c>
      <c r="I982" s="1">
        <v>43171</v>
      </c>
      <c r="J982" s="2">
        <v>47913</v>
      </c>
      <c r="K982" s="3">
        <v>0</v>
      </c>
      <c r="L982" s="3">
        <f>(TBL_Employees[[#This Row],[Annual Salary]]*TBL_Employees[[#This Row],[Bonus %]])/100</f>
        <v>0</v>
      </c>
      <c r="M982" t="s">
        <v>19</v>
      </c>
      <c r="N982" t="s">
        <v>63</v>
      </c>
      <c r="O982" s="1" t="s">
        <v>21</v>
      </c>
    </row>
    <row r="983" spans="1:15" x14ac:dyDescent="0.35">
      <c r="A983" t="s">
        <v>1975</v>
      </c>
      <c r="B983" t="s">
        <v>1976</v>
      </c>
      <c r="C983" t="s">
        <v>68</v>
      </c>
      <c r="D983" t="s">
        <v>15</v>
      </c>
      <c r="E983" t="s">
        <v>44</v>
      </c>
      <c r="F983" t="s">
        <v>17</v>
      </c>
      <c r="G983" t="s">
        <v>24</v>
      </c>
      <c r="H983">
        <v>44</v>
      </c>
      <c r="I983" s="1">
        <v>40329</v>
      </c>
      <c r="J983" s="2">
        <v>47387</v>
      </c>
      <c r="K983" s="3">
        <v>0</v>
      </c>
      <c r="L983" s="3">
        <f>(TBL_Employees[[#This Row],[Annual Salary]]*TBL_Employees[[#This Row],[Bonus %]])/100</f>
        <v>0</v>
      </c>
      <c r="M983" t="s">
        <v>33</v>
      </c>
      <c r="N983" t="s">
        <v>34</v>
      </c>
      <c r="O983" s="1">
        <v>43108</v>
      </c>
    </row>
    <row r="984" spans="1:15" x14ac:dyDescent="0.35">
      <c r="A984" t="s">
        <v>1318</v>
      </c>
      <c r="B984" t="s">
        <v>1387</v>
      </c>
      <c r="C984" t="s">
        <v>68</v>
      </c>
      <c r="D984" t="s">
        <v>50</v>
      </c>
      <c r="E984" t="s">
        <v>44</v>
      </c>
      <c r="F984" t="s">
        <v>17</v>
      </c>
      <c r="G984" t="s">
        <v>18</v>
      </c>
      <c r="H984">
        <v>33</v>
      </c>
      <c r="I984" s="1">
        <v>41742</v>
      </c>
      <c r="J984" s="2">
        <v>46878</v>
      </c>
      <c r="K984" s="3">
        <v>0</v>
      </c>
      <c r="L984" s="3">
        <f>(TBL_Employees[[#This Row],[Annual Salary]]*TBL_Employees[[#This Row],[Bonus %]])/100</f>
        <v>0</v>
      </c>
      <c r="M984" t="s">
        <v>19</v>
      </c>
      <c r="N984" t="s">
        <v>45</v>
      </c>
      <c r="O984" s="1" t="s">
        <v>21</v>
      </c>
    </row>
    <row r="985" spans="1:15" x14ac:dyDescent="0.35">
      <c r="A985" t="s">
        <v>179</v>
      </c>
      <c r="B985" t="s">
        <v>907</v>
      </c>
      <c r="C985" t="s">
        <v>68</v>
      </c>
      <c r="D985" t="s">
        <v>50</v>
      </c>
      <c r="E985" t="s">
        <v>44</v>
      </c>
      <c r="F985" t="s">
        <v>28</v>
      </c>
      <c r="G985" t="s">
        <v>24</v>
      </c>
      <c r="H985">
        <v>25</v>
      </c>
      <c r="I985" s="1">
        <v>44405</v>
      </c>
      <c r="J985" s="2">
        <v>46845</v>
      </c>
      <c r="K985" s="3">
        <v>0</v>
      </c>
      <c r="L985" s="3">
        <f>(TBL_Employees[[#This Row],[Annual Salary]]*TBL_Employees[[#This Row],[Bonus %]])/100</f>
        <v>0</v>
      </c>
      <c r="M985" t="s">
        <v>19</v>
      </c>
      <c r="N985" t="s">
        <v>45</v>
      </c>
      <c r="O985" s="1" t="s">
        <v>21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s="3">
        <f>(TBL_Employees[[#This Row],[Annual Salary]]*TBL_Employees[[#This Row],[Bonus %]])/100</f>
        <v>346.53179999999998</v>
      </c>
      <c r="M986" t="s">
        <v>33</v>
      </c>
      <c r="N986" t="s">
        <v>34</v>
      </c>
      <c r="O986" s="1" t="s">
        <v>21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s="3">
        <f>(TBL_Employees[[#This Row],[Annual Salary]]*TBL_Employees[[#This Row],[Bonus %]])/100</f>
        <v>207.24900000000002</v>
      </c>
      <c r="M987" t="s">
        <v>19</v>
      </c>
      <c r="N987" t="s">
        <v>39</v>
      </c>
      <c r="O987" s="1" t="s">
        <v>21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s="3">
        <f>(TBL_Employees[[#This Row],[Annual Salary]]*TBL_Employees[[#This Row],[Bonus %]])/100</f>
        <v>286.01639999999998</v>
      </c>
      <c r="M988" t="s">
        <v>19</v>
      </c>
      <c r="N988" t="s">
        <v>45</v>
      </c>
      <c r="O988" s="1" t="s">
        <v>21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s="3">
        <f>(TBL_Employees[[#This Row],[Annual Salary]]*TBL_Employees[[#This Row],[Bonus %]])/100</f>
        <v>0</v>
      </c>
      <c r="M989" t="s">
        <v>33</v>
      </c>
      <c r="N989" t="s">
        <v>60</v>
      </c>
      <c r="O989" s="1" t="s">
        <v>21</v>
      </c>
    </row>
    <row r="990" spans="1:15" x14ac:dyDescent="0.35">
      <c r="A990" t="s">
        <v>1814</v>
      </c>
      <c r="B990" t="s">
        <v>1815</v>
      </c>
      <c r="C990" t="s">
        <v>83</v>
      </c>
      <c r="D990" t="s">
        <v>23</v>
      </c>
      <c r="E990" t="s">
        <v>44</v>
      </c>
      <c r="F990" t="s">
        <v>17</v>
      </c>
      <c r="G990" t="s">
        <v>24</v>
      </c>
      <c r="H990">
        <v>53</v>
      </c>
      <c r="I990" s="1">
        <v>42985</v>
      </c>
      <c r="J990" s="2">
        <v>46727</v>
      </c>
      <c r="K990" s="3">
        <v>0</v>
      </c>
      <c r="L990" s="3">
        <f>(TBL_Employees[[#This Row],[Annual Salary]]*TBL_Employees[[#This Row],[Bonus %]])/100</f>
        <v>0</v>
      </c>
      <c r="M990" t="s">
        <v>19</v>
      </c>
      <c r="N990" t="s">
        <v>29</v>
      </c>
      <c r="O990" s="1">
        <v>43251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s="3">
        <f>(TBL_Employees[[#This Row],[Annual Salary]]*TBL_Employees[[#This Row],[Bonus %]])/100</f>
        <v>904.74299999999994</v>
      </c>
      <c r="M991" t="s">
        <v>19</v>
      </c>
      <c r="N991" t="s">
        <v>29</v>
      </c>
      <c r="O991" s="1" t="s">
        <v>21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s="3">
        <f>(TBL_Employees[[#This Row],[Annual Salary]]*TBL_Employees[[#This Row],[Bonus %]])/100</f>
        <v>161.65710000000001</v>
      </c>
      <c r="M992" t="s">
        <v>19</v>
      </c>
      <c r="N992" t="s">
        <v>29</v>
      </c>
      <c r="O992" s="1" t="s">
        <v>21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s="3">
        <f>(TBL_Employees[[#This Row],[Annual Salary]]*TBL_Employees[[#This Row],[Bonus %]])/100</f>
        <v>0</v>
      </c>
      <c r="M993" t="s">
        <v>52</v>
      </c>
      <c r="N993" t="s">
        <v>81</v>
      </c>
      <c r="O993" s="1">
        <v>38318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s="3">
        <f>(TBL_Employees[[#This Row],[Annual Salary]]*TBL_Employees[[#This Row],[Bonus %]])/100</f>
        <v>0</v>
      </c>
      <c r="M994" t="s">
        <v>19</v>
      </c>
      <c r="N994" t="s">
        <v>20</v>
      </c>
      <c r="O994" s="1" t="s">
        <v>21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s="3">
        <f>(TBL_Employees[[#This Row],[Annual Salary]]*TBL_Employees[[#This Row],[Bonus %]])/100</f>
        <v>282.64030000000002</v>
      </c>
      <c r="M995" t="s">
        <v>19</v>
      </c>
      <c r="N995" t="s">
        <v>20</v>
      </c>
      <c r="O995" s="1" t="s">
        <v>21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s="3">
        <f>(TBL_Employees[[#This Row],[Annual Salary]]*TBL_Employees[[#This Row],[Bonus %]])/100</f>
        <v>0</v>
      </c>
      <c r="M996" t="s">
        <v>19</v>
      </c>
      <c r="N996" t="s">
        <v>29</v>
      </c>
      <c r="O996" s="1" t="s">
        <v>21</v>
      </c>
    </row>
    <row r="997" spans="1:15" x14ac:dyDescent="0.35">
      <c r="A997" t="s">
        <v>1489</v>
      </c>
      <c r="B997" t="s">
        <v>356</v>
      </c>
      <c r="C997" t="s">
        <v>68</v>
      </c>
      <c r="D997" t="s">
        <v>43</v>
      </c>
      <c r="E997" t="s">
        <v>44</v>
      </c>
      <c r="F997" t="s">
        <v>17</v>
      </c>
      <c r="G997" t="s">
        <v>18</v>
      </c>
      <c r="H997">
        <v>28</v>
      </c>
      <c r="I997" s="1">
        <v>43847</v>
      </c>
      <c r="J997" s="2">
        <v>45061</v>
      </c>
      <c r="K997" s="3">
        <v>0</v>
      </c>
      <c r="L997" s="3">
        <f>(TBL_Employees[[#This Row],[Annual Salary]]*TBL_Employees[[#This Row],[Bonus %]])/100</f>
        <v>0</v>
      </c>
      <c r="M997" t="s">
        <v>19</v>
      </c>
      <c r="N997" t="s">
        <v>45</v>
      </c>
      <c r="O997" s="1" t="s">
        <v>21</v>
      </c>
    </row>
    <row r="998" spans="1:15" x14ac:dyDescent="0.35">
      <c r="A998" t="s">
        <v>1569</v>
      </c>
      <c r="B998" t="s">
        <v>1570</v>
      </c>
      <c r="C998" t="s">
        <v>76</v>
      </c>
      <c r="D998" t="s">
        <v>27</v>
      </c>
      <c r="E998" t="s">
        <v>44</v>
      </c>
      <c r="F998" t="s">
        <v>28</v>
      </c>
      <c r="G998" t="s">
        <v>18</v>
      </c>
      <c r="H998">
        <v>48</v>
      </c>
      <c r="I998" s="1">
        <v>37298</v>
      </c>
      <c r="J998" s="2">
        <v>43080</v>
      </c>
      <c r="K998" s="3">
        <v>0</v>
      </c>
      <c r="L998" s="3">
        <f>(TBL_Employees[[#This Row],[Annual Salary]]*TBL_Employees[[#This Row],[Bonus %]])/100</f>
        <v>0</v>
      </c>
      <c r="M998" t="s">
        <v>19</v>
      </c>
      <c r="N998" t="s">
        <v>25</v>
      </c>
      <c r="O998" s="1" t="s">
        <v>21</v>
      </c>
    </row>
    <row r="999" spans="1:15" x14ac:dyDescent="0.35">
      <c r="A999" t="s">
        <v>582</v>
      </c>
      <c r="B999" t="s">
        <v>1744</v>
      </c>
      <c r="C999" t="s">
        <v>83</v>
      </c>
      <c r="D999" t="s">
        <v>23</v>
      </c>
      <c r="E999" t="s">
        <v>44</v>
      </c>
      <c r="F999" t="s">
        <v>28</v>
      </c>
      <c r="G999" t="s">
        <v>24</v>
      </c>
      <c r="H999">
        <v>58</v>
      </c>
      <c r="I999" s="1">
        <v>41810</v>
      </c>
      <c r="J999" s="2">
        <v>41728</v>
      </c>
      <c r="K999" s="3">
        <v>0</v>
      </c>
      <c r="L999" s="3">
        <f>(TBL_Employees[[#This Row],[Annual Salary]]*TBL_Employees[[#This Row],[Bonus %]])/100</f>
        <v>0</v>
      </c>
      <c r="M999" t="s">
        <v>33</v>
      </c>
      <c r="N999" t="s">
        <v>80</v>
      </c>
      <c r="O999" s="1" t="s">
        <v>21</v>
      </c>
    </row>
    <row r="1000" spans="1:15" x14ac:dyDescent="0.35">
      <c r="A1000" t="s">
        <v>300</v>
      </c>
      <c r="B1000" t="s">
        <v>1643</v>
      </c>
      <c r="C1000" t="s">
        <v>73</v>
      </c>
      <c r="D1000" t="s">
        <v>27</v>
      </c>
      <c r="E1000" t="s">
        <v>44</v>
      </c>
      <c r="F1000" t="s">
        <v>28</v>
      </c>
      <c r="G1000" t="s">
        <v>24</v>
      </c>
      <c r="H1000">
        <v>61</v>
      </c>
      <c r="I1000" s="1">
        <v>36793</v>
      </c>
      <c r="J1000" s="2">
        <v>40063</v>
      </c>
      <c r="K1000" s="3">
        <v>0</v>
      </c>
      <c r="L1000" s="3">
        <f>(TBL_Employees[[#This Row],[Annual Salary]]*TBL_Employees[[#This Row],[Bonus %]])/100</f>
        <v>0</v>
      </c>
      <c r="M1000" t="s">
        <v>19</v>
      </c>
      <c r="N1000" t="s">
        <v>45</v>
      </c>
      <c r="O1000" s="1" t="s">
        <v>21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s="3">
        <f>(TBL_Employees[[#This Row],[Annual Salary]]*TBL_Employees[[#This Row],[Bonus %]])/100</f>
        <v>670.20449999999994</v>
      </c>
      <c r="M1001" t="s">
        <v>19</v>
      </c>
      <c r="N1001" t="s">
        <v>45</v>
      </c>
      <c r="O1001" s="1" t="s">
        <v>21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33D1-CDDD-4C47-9275-6D965A76103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798E-5617-4BDE-8E7C-D14605DE4B32}">
  <dimension ref="A1:B5"/>
  <sheetViews>
    <sheetView workbookViewId="0">
      <selection activeCell="C12" sqref="C12"/>
    </sheetView>
  </sheetViews>
  <sheetFormatPr defaultRowHeight="14.5" x14ac:dyDescent="0.35"/>
  <cols>
    <col min="1" max="1" width="12.81640625" bestFit="1" customWidth="1"/>
  </cols>
  <sheetData>
    <row r="1" spans="1:2" x14ac:dyDescent="0.35">
      <c r="A1" s="5" t="s">
        <v>11</v>
      </c>
      <c r="B1" t="s">
        <v>1989</v>
      </c>
    </row>
    <row r="2" spans="1:2" x14ac:dyDescent="0.35">
      <c r="A2" t="s">
        <v>19</v>
      </c>
      <c r="B2">
        <f>COUNTIF(Data!M:M,'Question 4'!A2)</f>
        <v>643</v>
      </c>
    </row>
    <row r="3" spans="1:2" x14ac:dyDescent="0.35">
      <c r="A3" t="s">
        <v>33</v>
      </c>
      <c r="B3">
        <f>COUNTIF(Data!M:M,'Question 4'!A3)</f>
        <v>218</v>
      </c>
    </row>
    <row r="4" spans="1:2" x14ac:dyDescent="0.35">
      <c r="A4" t="s">
        <v>52</v>
      </c>
      <c r="B4">
        <f>COUNTIF(Data!M:M,'Question 4'!A4)</f>
        <v>139</v>
      </c>
    </row>
    <row r="5" spans="1:2" x14ac:dyDescent="0.35">
      <c r="A5" s="12" t="s">
        <v>1990</v>
      </c>
      <c r="B5">
        <f>SUM(B2:B4)</f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BCDB-7333-4DEF-885E-12B5E3F608F2}">
  <dimension ref="A1:Q17"/>
  <sheetViews>
    <sheetView workbookViewId="0">
      <selection activeCell="O17" sqref="O17"/>
    </sheetView>
  </sheetViews>
  <sheetFormatPr defaultRowHeight="14.5" x14ac:dyDescent="0.35"/>
  <cols>
    <col min="5" max="5" width="11" bestFit="1" customWidth="1"/>
    <col min="8" max="8" width="10" bestFit="1" customWidth="1"/>
    <col min="9" max="9" width="11" bestFit="1" customWidth="1"/>
  </cols>
  <sheetData>
    <row r="1" spans="1:17" x14ac:dyDescent="0.35">
      <c r="A1" s="10" t="s">
        <v>1984</v>
      </c>
      <c r="B1" s="10">
        <v>482</v>
      </c>
      <c r="E1" s="5" t="s">
        <v>6</v>
      </c>
      <c r="H1" s="5" t="s">
        <v>5</v>
      </c>
      <c r="I1" s="5" t="s">
        <v>6</v>
      </c>
      <c r="J1" s="11" t="s">
        <v>1986</v>
      </c>
    </row>
    <row r="2" spans="1:17" x14ac:dyDescent="0.35">
      <c r="A2" s="9" t="s">
        <v>17</v>
      </c>
      <c r="B2" s="9">
        <v>518</v>
      </c>
      <c r="E2" t="s">
        <v>47</v>
      </c>
      <c r="F2">
        <f>COUNTIF(Data!G:G,'Question 1'!E2)</f>
        <v>74</v>
      </c>
      <c r="H2" t="s">
        <v>17</v>
      </c>
      <c r="I2" t="s">
        <v>47</v>
      </c>
      <c r="J2">
        <f>COUNTIFS(Data!F:F,'Question 1'!H2,Data!G:G,'Question 1'!I2)</f>
        <v>37</v>
      </c>
    </row>
    <row r="3" spans="1:17" x14ac:dyDescent="0.35">
      <c r="A3" s="8" t="s">
        <v>1985</v>
      </c>
      <c r="B3" s="8">
        <v>1000</v>
      </c>
      <c r="E3" t="s">
        <v>24</v>
      </c>
      <c r="F3">
        <f>COUNTIF(Data!G:G,'Question 1'!E3)</f>
        <v>404</v>
      </c>
      <c r="H3" t="s">
        <v>28</v>
      </c>
      <c r="I3" t="s">
        <v>24</v>
      </c>
      <c r="J3">
        <f>COUNTIFS(Data!F:F,'Question 1'!H3,Data!G:G,'Question 1'!I3)</f>
        <v>197</v>
      </c>
    </row>
    <row r="4" spans="1:17" x14ac:dyDescent="0.35">
      <c r="A4" s="8"/>
      <c r="B4" s="8"/>
      <c r="E4" t="s">
        <v>18</v>
      </c>
      <c r="F4">
        <f>COUNTIF(Data!G:G,'Question 1'!E4)</f>
        <v>271</v>
      </c>
      <c r="H4" t="s">
        <v>17</v>
      </c>
      <c r="I4" t="s">
        <v>18</v>
      </c>
      <c r="J4">
        <f>COUNTIFS(Data!F:F,'Question 1'!H4,Data!G:G,'Question 1'!I4)</f>
        <v>140</v>
      </c>
    </row>
    <row r="5" spans="1:17" x14ac:dyDescent="0.35">
      <c r="A5" s="8"/>
      <c r="B5" s="8"/>
      <c r="E5" t="s">
        <v>51</v>
      </c>
      <c r="F5">
        <f>COUNTIF(Data!G:G,'Question 1'!E5)</f>
        <v>251</v>
      </c>
      <c r="H5" t="s">
        <v>28</v>
      </c>
      <c r="I5" t="s">
        <v>47</v>
      </c>
      <c r="J5">
        <f>COUNTIFS(Data!F:F,'Question 1'!H5,Data!G:G,'Question 1'!I5)</f>
        <v>37</v>
      </c>
    </row>
    <row r="6" spans="1:17" x14ac:dyDescent="0.35">
      <c r="A6" s="8"/>
      <c r="B6" s="8"/>
      <c r="E6" t="s">
        <v>1985</v>
      </c>
      <c r="F6">
        <f>SUM(F2:F5)</f>
        <v>1000</v>
      </c>
      <c r="H6" t="s">
        <v>28</v>
      </c>
      <c r="I6" t="s">
        <v>18</v>
      </c>
      <c r="J6">
        <f>COUNTIFS(Data!F:F,'Question 1'!H6,Data!G:G,'Question 1'!I6)</f>
        <v>131</v>
      </c>
    </row>
    <row r="7" spans="1:17" x14ac:dyDescent="0.35">
      <c r="A7" s="8"/>
      <c r="B7" s="8"/>
      <c r="H7" t="s">
        <v>17</v>
      </c>
      <c r="I7" t="s">
        <v>24</v>
      </c>
      <c r="J7">
        <f>COUNTIFS(Data!F:F,'Question 1'!H7,Data!G:G,'Question 1'!I7)</f>
        <v>207</v>
      </c>
    </row>
    <row r="8" spans="1:17" x14ac:dyDescent="0.35">
      <c r="A8" s="8"/>
      <c r="B8" s="8"/>
      <c r="H8" t="s">
        <v>17</v>
      </c>
      <c r="I8" t="s">
        <v>51</v>
      </c>
      <c r="J8">
        <f>COUNTIFS(Data!F:F,'Question 1'!H8,Data!G:G,'Question 1'!I8)</f>
        <v>134</v>
      </c>
    </row>
    <row r="9" spans="1:17" x14ac:dyDescent="0.35">
      <c r="A9" s="8"/>
      <c r="B9" s="8"/>
      <c r="H9" t="s">
        <v>28</v>
      </c>
      <c r="I9" t="s">
        <v>51</v>
      </c>
      <c r="J9">
        <f>COUNTIFS(Data!F:F,'Question 1'!H9,Data!G:G,'Question 1'!I9)</f>
        <v>117</v>
      </c>
    </row>
    <row r="10" spans="1:17" x14ac:dyDescent="0.35">
      <c r="A10" s="8"/>
      <c r="B10" s="8"/>
      <c r="I10" t="s">
        <v>1985</v>
      </c>
      <c r="J10">
        <f>SUM(J2:J9)</f>
        <v>1000</v>
      </c>
    </row>
    <row r="14" spans="1:17" x14ac:dyDescent="0.35">
      <c r="O14" t="s">
        <v>1987</v>
      </c>
      <c r="P14">
        <f>482/1000</f>
        <v>0.48199999999999998</v>
      </c>
    </row>
    <row r="15" spans="1:17" x14ac:dyDescent="0.35">
      <c r="O15" t="s">
        <v>1988</v>
      </c>
      <c r="P15">
        <f>518/1000</f>
        <v>0.51800000000000002</v>
      </c>
      <c r="Q15">
        <f>P15-P14</f>
        <v>3.6000000000000032E-2</v>
      </c>
    </row>
    <row r="17" spans="15:15" x14ac:dyDescent="0.35">
      <c r="O17">
        <f>207/1000</f>
        <v>0.20699999999999999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61EC-66B1-4DDA-AFAC-77C6651F0468}">
  <dimension ref="A1:B9"/>
  <sheetViews>
    <sheetView workbookViewId="0">
      <selection activeCell="N11" sqref="N11"/>
    </sheetView>
  </sheetViews>
  <sheetFormatPr defaultRowHeight="14.5" x14ac:dyDescent="0.35"/>
  <cols>
    <col min="1" max="1" width="16.81640625" bestFit="1" customWidth="1"/>
    <col min="2" max="2" width="13.08984375" bestFit="1" customWidth="1"/>
  </cols>
  <sheetData>
    <row r="1" spans="1:2" x14ac:dyDescent="0.35">
      <c r="A1" s="5" t="s">
        <v>3</v>
      </c>
      <c r="B1" t="s">
        <v>1991</v>
      </c>
    </row>
    <row r="2" spans="1:2" x14ac:dyDescent="0.35">
      <c r="A2" t="s">
        <v>27</v>
      </c>
      <c r="B2">
        <f>AVERAGEIF(Data!D:D,'Question 3'!A2,Data!J:J)</f>
        <v>97790.452282157683</v>
      </c>
    </row>
    <row r="3" spans="1:2" x14ac:dyDescent="0.35">
      <c r="A3" t="s">
        <v>43</v>
      </c>
      <c r="B3">
        <f>AVERAGEIF(Data!D:D,'Question 3'!A3,Data!J:J)</f>
        <v>129663.03333333334</v>
      </c>
    </row>
    <row r="4" spans="1:2" x14ac:dyDescent="0.35">
      <c r="A4" t="s">
        <v>15</v>
      </c>
      <c r="B4">
        <f>AVERAGEIF(Data!D:D,'Question 3'!A4,Data!J:J)</f>
        <v>122802.89166666666</v>
      </c>
    </row>
    <row r="5" spans="1:2" x14ac:dyDescent="0.35">
      <c r="A5" t="s">
        <v>50</v>
      </c>
      <c r="B5">
        <f>AVERAGEIF(Data!D:D,'Question 3'!A5,Data!J:J)</f>
        <v>111049.85714285714</v>
      </c>
    </row>
    <row r="6" spans="1:2" x14ac:dyDescent="0.35">
      <c r="A6" t="s">
        <v>65</v>
      </c>
      <c r="B6">
        <f>AVERAGEIF(Data!D:D,'Question 3'!A6,Data!J:J)</f>
        <v>123146.94791666667</v>
      </c>
    </row>
    <row r="7" spans="1:2" x14ac:dyDescent="0.35">
      <c r="A7" t="s">
        <v>23</v>
      </c>
      <c r="B7">
        <f>AVERAGEIF(Data!D:D,'Question 3'!A7,Data!J:J)</f>
        <v>118058.44</v>
      </c>
    </row>
    <row r="8" spans="1:2" x14ac:dyDescent="0.35">
      <c r="A8" t="s">
        <v>31</v>
      </c>
      <c r="B8">
        <f>AVERAGEIF(Data!D:D,'Question 3'!A8,Data!J:J)</f>
        <v>109035.20886075949</v>
      </c>
    </row>
    <row r="9" spans="1:2" x14ac:dyDescent="0.35">
      <c r="A9" s="12" t="s">
        <v>1990</v>
      </c>
      <c r="B9" s="12">
        <f>SUM(B2:B8)</f>
        <v>811546.83120244101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5</vt:lpstr>
      <vt:lpstr>Quesiton 6</vt:lpstr>
      <vt:lpstr>Sheet9</vt:lpstr>
      <vt:lpstr>Sheet11</vt:lpstr>
      <vt:lpstr>Data</vt:lpstr>
      <vt:lpstr>Quesiton 9</vt:lpstr>
      <vt:lpstr>Question 4</vt:lpstr>
      <vt:lpstr>Question 1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Venkat Vikash</cp:lastModifiedBy>
  <dcterms:created xsi:type="dcterms:W3CDTF">2022-08-29T14:02:56Z</dcterms:created>
  <dcterms:modified xsi:type="dcterms:W3CDTF">2024-03-29T06:06:45Z</dcterms:modified>
</cp:coreProperties>
</file>