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 Litterman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20" i="1" s="1"/>
  <c r="M21" i="1" s="1"/>
  <c r="M22" i="1" s="1"/>
  <c r="M23" i="1" s="1"/>
  <c r="M24" i="1" s="1"/>
  <c r="M25" i="1" s="1"/>
  <c r="M26" i="1" s="1"/>
  <c r="M18" i="1"/>
  <c r="AH3" i="1"/>
  <c r="AB3" i="1"/>
  <c r="V3" i="1"/>
  <c r="P3" i="1"/>
  <c r="AD13" i="1" l="1"/>
  <c r="AD12" i="1"/>
  <c r="AD11" i="1"/>
  <c r="AD10" i="1"/>
  <c r="AD9" i="1"/>
  <c r="AD8" i="1"/>
  <c r="AD7" i="1"/>
  <c r="AD6" i="1"/>
  <c r="AD5" i="1"/>
  <c r="AD4" i="1"/>
  <c r="AF4" i="1" s="1"/>
  <c r="X13" i="1"/>
  <c r="X12" i="1"/>
  <c r="X11" i="1"/>
  <c r="X10" i="1"/>
  <c r="X9" i="1"/>
  <c r="X8" i="1"/>
  <c r="X7" i="1"/>
  <c r="X6" i="1"/>
  <c r="X5" i="1"/>
  <c r="X4" i="1"/>
  <c r="Z4" i="1" s="1"/>
  <c r="R13" i="1"/>
  <c r="R12" i="1"/>
  <c r="R11" i="1"/>
  <c r="R10" i="1"/>
  <c r="R9" i="1"/>
  <c r="R8" i="1"/>
  <c r="R7" i="1"/>
  <c r="R6" i="1"/>
  <c r="R5" i="1"/>
  <c r="R4" i="1"/>
  <c r="L13" i="1"/>
  <c r="L12" i="1"/>
  <c r="L11" i="1"/>
  <c r="L10" i="1"/>
  <c r="L9" i="1"/>
  <c r="L8" i="1"/>
  <c r="L7" i="1"/>
  <c r="L6" i="1"/>
  <c r="L5" i="1"/>
  <c r="L4" i="1"/>
  <c r="N4" i="1" s="1"/>
  <c r="J41" i="1"/>
  <c r="O41" i="1" s="1"/>
  <c r="I41" i="1"/>
  <c r="N41" i="1" s="1"/>
  <c r="H41" i="1"/>
  <c r="M41" i="1" s="1"/>
  <c r="G41" i="1"/>
  <c r="L41" i="1" s="1"/>
  <c r="J40" i="1"/>
  <c r="O40" i="1" s="1"/>
  <c r="I40" i="1"/>
  <c r="N40" i="1" s="1"/>
  <c r="H40" i="1"/>
  <c r="M40" i="1" s="1"/>
  <c r="G40" i="1"/>
  <c r="L40" i="1" s="1"/>
  <c r="J39" i="1"/>
  <c r="O39" i="1" s="1"/>
  <c r="I39" i="1"/>
  <c r="N39" i="1" s="1"/>
  <c r="H39" i="1"/>
  <c r="M39" i="1" s="1"/>
  <c r="G39" i="1"/>
  <c r="L39" i="1" s="1"/>
  <c r="J38" i="1"/>
  <c r="O38" i="1" s="1"/>
  <c r="I38" i="1"/>
  <c r="N38" i="1" s="1"/>
  <c r="H38" i="1"/>
  <c r="M38" i="1" s="1"/>
  <c r="G38" i="1"/>
  <c r="L38" i="1" s="1"/>
  <c r="J37" i="1"/>
  <c r="O37" i="1" s="1"/>
  <c r="I37" i="1"/>
  <c r="N37" i="1" s="1"/>
  <c r="H37" i="1"/>
  <c r="M37" i="1" s="1"/>
  <c r="G37" i="1"/>
  <c r="L37" i="1" s="1"/>
  <c r="J36" i="1"/>
  <c r="O36" i="1" s="1"/>
  <c r="I36" i="1"/>
  <c r="N36" i="1" s="1"/>
  <c r="H36" i="1"/>
  <c r="M36" i="1" s="1"/>
  <c r="G36" i="1"/>
  <c r="L36" i="1" s="1"/>
  <c r="J35" i="1"/>
  <c r="O35" i="1" s="1"/>
  <c r="I35" i="1"/>
  <c r="N35" i="1" s="1"/>
  <c r="H35" i="1"/>
  <c r="M35" i="1" s="1"/>
  <c r="G35" i="1"/>
  <c r="L35" i="1" s="1"/>
  <c r="J34" i="1"/>
  <c r="O34" i="1" s="1"/>
  <c r="I34" i="1"/>
  <c r="N34" i="1" s="1"/>
  <c r="H34" i="1"/>
  <c r="M34" i="1" s="1"/>
  <c r="G34" i="1"/>
  <c r="L34" i="1" s="1"/>
  <c r="J33" i="1"/>
  <c r="O33" i="1" s="1"/>
  <c r="I33" i="1"/>
  <c r="N33" i="1" s="1"/>
  <c r="H33" i="1"/>
  <c r="M33" i="1" s="1"/>
  <c r="G33" i="1"/>
  <c r="L33" i="1" s="1"/>
  <c r="J32" i="1"/>
  <c r="O32" i="1" s="1"/>
  <c r="I32" i="1"/>
  <c r="N32" i="1" s="1"/>
  <c r="H32" i="1"/>
  <c r="M32" i="1" s="1"/>
  <c r="G32" i="1"/>
  <c r="L32" i="1" s="1"/>
  <c r="J31" i="1"/>
  <c r="O31" i="1" s="1"/>
  <c r="I31" i="1"/>
  <c r="N31" i="1" s="1"/>
  <c r="H31" i="1"/>
  <c r="M31" i="1" s="1"/>
  <c r="G31" i="1"/>
  <c r="L31" i="1" s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18" i="1"/>
  <c r="A19" i="1" s="1"/>
  <c r="A20" i="1" s="1"/>
  <c r="A21" i="1" s="1"/>
  <c r="A22" i="1" s="1"/>
  <c r="A23" i="1" s="1"/>
  <c r="A24" i="1" s="1"/>
  <c r="A25" i="1" s="1"/>
  <c r="A26" i="1" s="1"/>
  <c r="H18" i="1"/>
  <c r="H19" i="1" s="1"/>
  <c r="H20" i="1" s="1"/>
  <c r="H21" i="1" s="1"/>
  <c r="H22" i="1" s="1"/>
  <c r="H23" i="1" s="1"/>
  <c r="H24" i="1" s="1"/>
  <c r="H25" i="1" s="1"/>
  <c r="H26" i="1" s="1"/>
  <c r="AE3" i="1"/>
  <c r="AG3" i="1" s="1"/>
  <c r="E17" i="1" s="1"/>
  <c r="AD3" i="1"/>
  <c r="AF3" i="1" s="1"/>
  <c r="Z3" i="1"/>
  <c r="Y3" i="1"/>
  <c r="AA3" i="1" s="1"/>
  <c r="D17" i="1" s="1"/>
  <c r="X3" i="1"/>
  <c r="S3" i="1"/>
  <c r="U3" i="1" s="1"/>
  <c r="C17" i="1" s="1"/>
  <c r="R3" i="1"/>
  <c r="T3" i="1" s="1"/>
  <c r="L3" i="1"/>
  <c r="M3" i="1" s="1"/>
  <c r="O3" i="1" s="1"/>
  <c r="B17" i="1" s="1"/>
  <c r="Y4" i="1" l="1"/>
  <c r="AA4" i="1" s="1"/>
  <c r="N3" i="1"/>
  <c r="AE4" i="1"/>
  <c r="AG4" i="1" s="1"/>
  <c r="L17" i="1"/>
  <c r="M17" i="1" s="1"/>
  <c r="K17" i="1"/>
  <c r="I17" i="1"/>
  <c r="M4" i="1"/>
  <c r="O4" i="1" s="1"/>
  <c r="J17" i="1"/>
  <c r="B18" i="1" l="1"/>
  <c r="P4" i="1"/>
  <c r="I18" i="1" s="1"/>
  <c r="E18" i="1"/>
  <c r="AH4" i="1"/>
  <c r="D18" i="1"/>
  <c r="AB4" i="1"/>
  <c r="K18" i="1"/>
  <c r="L18" i="1"/>
  <c r="AF5" i="1"/>
  <c r="AE5" i="1"/>
  <c r="Y5" i="1"/>
  <c r="Z5" i="1"/>
  <c r="T4" i="1"/>
  <c r="S4" i="1"/>
  <c r="U4" i="1" s="1"/>
  <c r="N5" i="1"/>
  <c r="M5" i="1"/>
  <c r="C18" i="1" l="1"/>
  <c r="V4" i="1"/>
  <c r="J18" i="1" s="1"/>
  <c r="AG5" i="1"/>
  <c r="AA5" i="1"/>
  <c r="AB5" i="1" s="1"/>
  <c r="O5" i="1"/>
  <c r="P5" i="1" s="1"/>
  <c r="E19" i="1" l="1"/>
  <c r="AH5" i="1"/>
  <c r="L19" i="1" s="1"/>
  <c r="K19" i="1"/>
  <c r="D19" i="1"/>
  <c r="I19" i="1"/>
  <c r="B19" i="1"/>
  <c r="AF6" i="1"/>
  <c r="AE6" i="1"/>
  <c r="Z6" i="1"/>
  <c r="Y6" i="1"/>
  <c r="T5" i="1"/>
  <c r="S5" i="1"/>
  <c r="U5" i="1" s="1"/>
  <c r="N6" i="1"/>
  <c r="M6" i="1"/>
  <c r="C19" i="1" l="1"/>
  <c r="V5" i="1"/>
  <c r="J19" i="1"/>
  <c r="AG6" i="1"/>
  <c r="AA6" i="1"/>
  <c r="O6" i="1"/>
  <c r="P6" i="1" s="1"/>
  <c r="E20" i="1" l="1"/>
  <c r="AH6" i="1"/>
  <c r="D20" i="1"/>
  <c r="AB6" i="1"/>
  <c r="K20" i="1" s="1"/>
  <c r="L20" i="1"/>
  <c r="I20" i="1"/>
  <c r="B20" i="1"/>
  <c r="AF7" i="1"/>
  <c r="AE7" i="1"/>
  <c r="Z7" i="1"/>
  <c r="Y7" i="1"/>
  <c r="T6" i="1"/>
  <c r="S6" i="1"/>
  <c r="U6" i="1" s="1"/>
  <c r="N7" i="1"/>
  <c r="M7" i="1"/>
  <c r="C20" i="1" l="1"/>
  <c r="V6" i="1"/>
  <c r="J20" i="1"/>
  <c r="AG7" i="1"/>
  <c r="AH7" i="1" s="1"/>
  <c r="AA7" i="1"/>
  <c r="O7" i="1"/>
  <c r="P7" i="1" s="1"/>
  <c r="D21" i="1" l="1"/>
  <c r="AB7" i="1"/>
  <c r="L21" i="1"/>
  <c r="E21" i="1"/>
  <c r="K21" i="1"/>
  <c r="I21" i="1"/>
  <c r="B21" i="1"/>
  <c r="AE8" i="1"/>
  <c r="AF8" i="1"/>
  <c r="Y8" i="1"/>
  <c r="Z8" i="1"/>
  <c r="T7" i="1"/>
  <c r="S7" i="1"/>
  <c r="U7" i="1" s="1"/>
  <c r="M8" i="1"/>
  <c r="N8" i="1"/>
  <c r="C21" i="1" l="1"/>
  <c r="V7" i="1"/>
  <c r="J21" i="1"/>
  <c r="AG8" i="1"/>
  <c r="AH8" i="1" s="1"/>
  <c r="AA8" i="1"/>
  <c r="AB8" i="1" s="1"/>
  <c r="O8" i="1"/>
  <c r="P8" i="1" s="1"/>
  <c r="L22" i="1" l="1"/>
  <c r="E22" i="1"/>
  <c r="K22" i="1"/>
  <c r="D22" i="1"/>
  <c r="I22" i="1"/>
  <c r="B22" i="1"/>
  <c r="AF9" i="1"/>
  <c r="AE9" i="1"/>
  <c r="Z9" i="1"/>
  <c r="Y9" i="1"/>
  <c r="T8" i="1"/>
  <c r="S8" i="1"/>
  <c r="U8" i="1" s="1"/>
  <c r="M9" i="1"/>
  <c r="N9" i="1"/>
  <c r="C22" i="1" l="1"/>
  <c r="V8" i="1"/>
  <c r="J22" i="1" s="1"/>
  <c r="AG9" i="1"/>
  <c r="AH9" i="1" s="1"/>
  <c r="AA9" i="1"/>
  <c r="AB9" i="1" s="1"/>
  <c r="O9" i="1"/>
  <c r="P9" i="1" s="1"/>
  <c r="L23" i="1" l="1"/>
  <c r="E23" i="1"/>
  <c r="K23" i="1"/>
  <c r="D23" i="1"/>
  <c r="I23" i="1"/>
  <c r="B23" i="1"/>
  <c r="AF10" i="1"/>
  <c r="AE10" i="1"/>
  <c r="Z10" i="1"/>
  <c r="Y10" i="1"/>
  <c r="T9" i="1"/>
  <c r="S9" i="1"/>
  <c r="U9" i="1" s="1"/>
  <c r="N10" i="1"/>
  <c r="M10" i="1"/>
  <c r="C23" i="1" l="1"/>
  <c r="V9" i="1"/>
  <c r="J23" i="1"/>
  <c r="AG10" i="1"/>
  <c r="AH10" i="1" s="1"/>
  <c r="AA10" i="1"/>
  <c r="O10" i="1"/>
  <c r="B24" i="1" l="1"/>
  <c r="P10" i="1"/>
  <c r="I24" i="1" s="1"/>
  <c r="D24" i="1"/>
  <c r="AB10" i="1"/>
  <c r="K24" i="1" s="1"/>
  <c r="L24" i="1"/>
  <c r="E24" i="1"/>
  <c r="AF11" i="1"/>
  <c r="AE11" i="1"/>
  <c r="Z11" i="1"/>
  <c r="Y11" i="1"/>
  <c r="T10" i="1"/>
  <c r="S10" i="1"/>
  <c r="U10" i="1" s="1"/>
  <c r="N11" i="1"/>
  <c r="M11" i="1"/>
  <c r="C24" i="1" l="1"/>
  <c r="V10" i="1"/>
  <c r="J24" i="1"/>
  <c r="AG11" i="1"/>
  <c r="AH11" i="1" s="1"/>
  <c r="AA11" i="1"/>
  <c r="O11" i="1"/>
  <c r="B25" i="1" l="1"/>
  <c r="P11" i="1"/>
  <c r="D25" i="1"/>
  <c r="AB11" i="1"/>
  <c r="K25" i="1" s="1"/>
  <c r="I25" i="1"/>
  <c r="L25" i="1"/>
  <c r="E25" i="1"/>
  <c r="AE12" i="1"/>
  <c r="AF12" i="1"/>
  <c r="Y12" i="1"/>
  <c r="Z12" i="1"/>
  <c r="T11" i="1"/>
  <c r="S11" i="1"/>
  <c r="U11" i="1" s="1"/>
  <c r="M12" i="1"/>
  <c r="N12" i="1"/>
  <c r="C25" i="1" l="1"/>
  <c r="V11" i="1"/>
  <c r="J25" i="1"/>
  <c r="AG12" i="1"/>
  <c r="AH12" i="1" s="1"/>
  <c r="AA12" i="1"/>
  <c r="AB12" i="1" s="1"/>
  <c r="O12" i="1"/>
  <c r="P12" i="1" s="1"/>
  <c r="L26" i="1" l="1"/>
  <c r="E26" i="1"/>
  <c r="K26" i="1"/>
  <c r="D26" i="1"/>
  <c r="I26" i="1"/>
  <c r="B26" i="1"/>
  <c r="AF13" i="1"/>
  <c r="AE13" i="1"/>
  <c r="Y13" i="1"/>
  <c r="Z13" i="1"/>
  <c r="T12" i="1"/>
  <c r="S12" i="1"/>
  <c r="U12" i="1" s="1"/>
  <c r="M13" i="1"/>
  <c r="N13" i="1"/>
  <c r="C26" i="1" l="1"/>
  <c r="V12" i="1"/>
  <c r="J26" i="1"/>
  <c r="T13" i="1" l="1"/>
  <c r="S13" i="1"/>
</calcChain>
</file>

<file path=xl/sharedStrings.xml><?xml version="1.0" encoding="utf-8"?>
<sst xmlns="http://schemas.openxmlformats.org/spreadsheetml/2006/main" count="28" uniqueCount="16">
  <si>
    <t>RCP scenario</t>
  </si>
  <si>
    <t>Total Anthropogenic GHG PcG/Yr</t>
  </si>
  <si>
    <t>CO2 ppm</t>
  </si>
  <si>
    <t>Subtract</t>
  </si>
  <si>
    <t>added CO2</t>
  </si>
  <si>
    <t>Excess</t>
  </si>
  <si>
    <t>rate</t>
  </si>
  <si>
    <t>Climate forcing</t>
  </si>
  <si>
    <t>Excess GHG</t>
  </si>
  <si>
    <t>page 1410</t>
  </si>
  <si>
    <t>page 1422</t>
  </si>
  <si>
    <t>page 1433</t>
  </si>
  <si>
    <t>Rates</t>
  </si>
  <si>
    <t>Carbon sink</t>
  </si>
  <si>
    <t>Power</t>
  </si>
  <si>
    <t>forcing / Excess^power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</si>
</sst>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topLeftCell="A19" workbookViewId="0">
      <selection activeCell="L31" sqref="L31"/>
    </sheetView>
  </sheetViews>
  <sheetFormatPr defaultRowHeight="14.5" x14ac:dyDescent="0.35"/>
  <cols>
    <col min="1" max="1" width="21.54296875" customWidth="1"/>
    <col min="13" max="13" width="11.6328125" customWidth="1"/>
    <col min="14" max="14" width="10.81640625" customWidth="1"/>
  </cols>
  <sheetData>
    <row r="1" spans="1:34" x14ac:dyDescent="0.35">
      <c r="A1" t="s">
        <v>0</v>
      </c>
      <c r="B1">
        <v>2.6</v>
      </c>
      <c r="C1">
        <v>4.5</v>
      </c>
      <c r="D1">
        <v>6</v>
      </c>
      <c r="E1">
        <v>8.5</v>
      </c>
      <c r="G1">
        <v>2.6</v>
      </c>
      <c r="H1">
        <v>4.5</v>
      </c>
      <c r="I1">
        <v>6</v>
      </c>
      <c r="J1">
        <v>8.5</v>
      </c>
      <c r="L1">
        <v>2.6</v>
      </c>
      <c r="R1">
        <v>4.5</v>
      </c>
      <c r="X1">
        <v>6</v>
      </c>
      <c r="AD1">
        <v>8.5</v>
      </c>
    </row>
    <row r="2" spans="1:34" x14ac:dyDescent="0.35">
      <c r="B2" s="1" t="s">
        <v>1</v>
      </c>
      <c r="C2" s="1"/>
      <c r="D2" s="1"/>
      <c r="E2" s="1"/>
      <c r="G2" s="1" t="s">
        <v>2</v>
      </c>
      <c r="H2" s="1"/>
      <c r="I2" s="1"/>
      <c r="J2" s="1"/>
      <c r="M2" t="s">
        <v>4</v>
      </c>
      <c r="N2" t="s">
        <v>5</v>
      </c>
      <c r="O2" t="s">
        <v>3</v>
      </c>
      <c r="P2" t="s">
        <v>6</v>
      </c>
      <c r="S2" t="s">
        <v>4</v>
      </c>
      <c r="T2" t="s">
        <v>5</v>
      </c>
      <c r="U2" t="s">
        <v>3</v>
      </c>
      <c r="V2" t="s">
        <v>6</v>
      </c>
      <c r="Y2" t="s">
        <v>4</v>
      </c>
      <c r="Z2" t="s">
        <v>5</v>
      </c>
      <c r="AA2" t="s">
        <v>3</v>
      </c>
      <c r="AB2" t="s">
        <v>6</v>
      </c>
      <c r="AE2" t="s">
        <v>4</v>
      </c>
      <c r="AF2" t="s">
        <v>5</v>
      </c>
      <c r="AG2" t="s">
        <v>3</v>
      </c>
      <c r="AH2" t="s">
        <v>6</v>
      </c>
    </row>
    <row r="3" spans="1:34" x14ac:dyDescent="0.35">
      <c r="A3" t="s">
        <v>9</v>
      </c>
      <c r="B3">
        <v>8.0299999999999994</v>
      </c>
      <c r="C3">
        <v>8.0299999999999994</v>
      </c>
      <c r="D3">
        <v>8.0299999999999994</v>
      </c>
      <c r="E3">
        <v>8.0299999999999994</v>
      </c>
      <c r="F3" t="s">
        <v>10</v>
      </c>
      <c r="G3">
        <v>368.9</v>
      </c>
      <c r="H3">
        <v>368.9</v>
      </c>
      <c r="I3">
        <v>368.9</v>
      </c>
      <c r="J3">
        <v>368.9</v>
      </c>
      <c r="L3">
        <f>G3</f>
        <v>368.9</v>
      </c>
      <c r="M3">
        <f>L3+10*B3/2.13</f>
        <v>406.59953051643191</v>
      </c>
      <c r="N3">
        <f>(L3-280)</f>
        <v>88.899999999999977</v>
      </c>
      <c r="O3">
        <f>M3-G4</f>
        <v>17.299530516431901</v>
      </c>
      <c r="P3">
        <f>O3/N3</f>
        <v>0.19459539388562322</v>
      </c>
      <c r="R3">
        <f>H3</f>
        <v>368.9</v>
      </c>
      <c r="S3">
        <f>R3+10*C3/2.13</f>
        <v>406.59953051643191</v>
      </c>
      <c r="T3">
        <f>(R3-280)</f>
        <v>88.899999999999977</v>
      </c>
      <c r="U3">
        <f>S3-H4</f>
        <v>17.499530516431889</v>
      </c>
      <c r="V3">
        <f>U3/T3</f>
        <v>0.19684511267077495</v>
      </c>
      <c r="X3">
        <f>I3</f>
        <v>368.9</v>
      </c>
      <c r="Y3">
        <f>X3+10*D3/2.13</f>
        <v>406.59953051643191</v>
      </c>
      <c r="Z3">
        <f>(X3-280)</f>
        <v>88.899999999999977</v>
      </c>
      <c r="AA3">
        <f>Y3-I4</f>
        <v>17.499530516431889</v>
      </c>
      <c r="AB3">
        <f>AA3/Z3</f>
        <v>0.19684511267077495</v>
      </c>
      <c r="AD3">
        <f>J3</f>
        <v>368.9</v>
      </c>
      <c r="AE3">
        <f>AD3+10*E3/2.13</f>
        <v>406.59953051643191</v>
      </c>
      <c r="AF3">
        <f>(AD3-280)</f>
        <v>88.899999999999977</v>
      </c>
      <c r="AG3">
        <f>AE3-J4</f>
        <v>17.299530516431901</v>
      </c>
      <c r="AH3">
        <f>AG3/AF3</f>
        <v>0.19459539388562322</v>
      </c>
    </row>
    <row r="4" spans="1:34" x14ac:dyDescent="0.35">
      <c r="B4">
        <v>9.6999999999999993</v>
      </c>
      <c r="C4">
        <v>9.48</v>
      </c>
      <c r="D4">
        <v>9.32</v>
      </c>
      <c r="E4">
        <v>9.98</v>
      </c>
      <c r="G4">
        <v>389.3</v>
      </c>
      <c r="H4">
        <v>389.1</v>
      </c>
      <c r="I4">
        <v>389.1</v>
      </c>
      <c r="J4">
        <v>389.3</v>
      </c>
      <c r="L4">
        <f t="shared" ref="L4:L13" si="0">G4</f>
        <v>389.3</v>
      </c>
      <c r="M4">
        <f>L4+10*B4/2.13</f>
        <v>434.83990610328641</v>
      </c>
      <c r="N4">
        <f>(L4-280)</f>
        <v>109.30000000000001</v>
      </c>
      <c r="O4">
        <f>M4-G5</f>
        <v>22.739906103286387</v>
      </c>
      <c r="P4">
        <f t="shared" ref="P4:P12" si="1">O4/N4</f>
        <v>0.20805037605934479</v>
      </c>
      <c r="R4">
        <f t="shared" ref="R4:R13" si="2">H4</f>
        <v>389.1</v>
      </c>
      <c r="S4">
        <f t="shared" ref="S4:S13" si="3">R4+10*C4/2.13</f>
        <v>433.60704225352117</v>
      </c>
      <c r="T4">
        <f t="shared" ref="T4:T13" si="4">(R4-280)</f>
        <v>109.10000000000002</v>
      </c>
      <c r="U4">
        <f t="shared" ref="U4:U12" si="5">S4-H5</f>
        <v>22.507042253521149</v>
      </c>
      <c r="V4">
        <f t="shared" ref="V4:V12" si="6">U4/T4</f>
        <v>0.20629736254373185</v>
      </c>
      <c r="X4">
        <f t="shared" ref="X4:X13" si="7">I4</f>
        <v>389.1</v>
      </c>
      <c r="Y4">
        <f>X4+10*D4/2.13</f>
        <v>432.85586854460098</v>
      </c>
      <c r="Z4">
        <f>(X4-280)</f>
        <v>109.10000000000002</v>
      </c>
      <c r="AA4">
        <f>Y4-I5</f>
        <v>23.455868544601003</v>
      </c>
      <c r="AB4">
        <f t="shared" ref="AB4:AB12" si="8">AA4/Z4</f>
        <v>0.21499421214116404</v>
      </c>
      <c r="AD4">
        <f t="shared" ref="AD4:AD13" si="9">J4</f>
        <v>389.3</v>
      </c>
      <c r="AE4">
        <f>AD4+10*E4/2.13</f>
        <v>436.15446009389672</v>
      </c>
      <c r="AF4">
        <f>(AD4-280)</f>
        <v>109.30000000000001</v>
      </c>
      <c r="AG4">
        <f>AE4-J5</f>
        <v>20.354460093896705</v>
      </c>
      <c r="AH4">
        <f t="shared" ref="AH4:AH12" si="10">AG4/AF4</f>
        <v>0.18622561842540442</v>
      </c>
    </row>
    <row r="5" spans="1:34" x14ac:dyDescent="0.35">
      <c r="B5">
        <v>9.9700000000000006</v>
      </c>
      <c r="C5">
        <v>10.199999999999999</v>
      </c>
      <c r="D5">
        <v>9.3699999999999992</v>
      </c>
      <c r="E5">
        <v>12.28</v>
      </c>
      <c r="G5">
        <v>412.1</v>
      </c>
      <c r="H5">
        <v>411.1</v>
      </c>
      <c r="I5">
        <v>409.4</v>
      </c>
      <c r="J5">
        <v>415.8</v>
      </c>
      <c r="L5">
        <f t="shared" si="0"/>
        <v>412.1</v>
      </c>
      <c r="M5">
        <f t="shared" ref="M5:M13" si="11">L5+10*B5/2.13</f>
        <v>458.90751173708924</v>
      </c>
      <c r="N5">
        <f t="shared" ref="N5:N13" si="12">(L5-280)</f>
        <v>132.10000000000002</v>
      </c>
      <c r="O5">
        <f t="shared" ref="O5:O12" si="13">M5-G6</f>
        <v>28.107511737089226</v>
      </c>
      <c r="P5">
        <f t="shared" si="1"/>
        <v>0.21277450217327193</v>
      </c>
      <c r="R5">
        <f t="shared" si="2"/>
        <v>411.1</v>
      </c>
      <c r="S5">
        <f t="shared" si="3"/>
        <v>458.98732394366198</v>
      </c>
      <c r="T5">
        <f t="shared" si="4"/>
        <v>131.10000000000002</v>
      </c>
      <c r="U5">
        <f t="shared" si="5"/>
        <v>23.987323943661977</v>
      </c>
      <c r="V5">
        <f t="shared" si="6"/>
        <v>0.18296967157636898</v>
      </c>
      <c r="X5">
        <f t="shared" si="7"/>
        <v>409.4</v>
      </c>
      <c r="Y5">
        <f t="shared" ref="Y5:Y13" si="14">X5+10*D5/2.13</f>
        <v>453.39061032863845</v>
      </c>
      <c r="Z5">
        <f t="shared" ref="Z5:Z13" si="15">(X5-280)</f>
        <v>129.39999999999998</v>
      </c>
      <c r="AA5">
        <f t="shared" ref="AA5:AA12" si="16">Y5-I6</f>
        <v>24.490610328638468</v>
      </c>
      <c r="AB5">
        <f t="shared" si="8"/>
        <v>0.18926283097865898</v>
      </c>
      <c r="AD5">
        <f t="shared" si="9"/>
        <v>415.8</v>
      </c>
      <c r="AE5">
        <f t="shared" ref="AE5:AE13" si="17">AD5+10*E5/2.13</f>
        <v>473.4525821596244</v>
      </c>
      <c r="AF5">
        <f t="shared" ref="AF5:AF13" si="18">(AD5-280)</f>
        <v>135.80000000000001</v>
      </c>
      <c r="AG5">
        <f t="shared" ref="AG5:AG12" si="19">AE5-J6</f>
        <v>24.652582159624387</v>
      </c>
      <c r="AH5">
        <f t="shared" si="10"/>
        <v>0.1815359511017996</v>
      </c>
    </row>
    <row r="6" spans="1:34" x14ac:dyDescent="0.35">
      <c r="B6">
        <v>8</v>
      </c>
      <c r="C6">
        <v>11.06</v>
      </c>
      <c r="D6">
        <v>9.57</v>
      </c>
      <c r="E6">
        <v>14.53</v>
      </c>
      <c r="G6">
        <v>430.8</v>
      </c>
      <c r="H6">
        <v>435</v>
      </c>
      <c r="I6">
        <v>428.9</v>
      </c>
      <c r="J6">
        <v>448.8</v>
      </c>
      <c r="L6">
        <f t="shared" si="0"/>
        <v>430.8</v>
      </c>
      <c r="M6">
        <f t="shared" si="11"/>
        <v>468.35868544600942</v>
      </c>
      <c r="N6">
        <f t="shared" si="12"/>
        <v>150.80000000000001</v>
      </c>
      <c r="O6">
        <f t="shared" si="13"/>
        <v>28.158685446009429</v>
      </c>
      <c r="P6">
        <f t="shared" si="1"/>
        <v>0.18672868332897496</v>
      </c>
      <c r="R6">
        <f t="shared" si="2"/>
        <v>435</v>
      </c>
      <c r="S6">
        <f t="shared" si="3"/>
        <v>486.92488262910797</v>
      </c>
      <c r="T6">
        <f t="shared" si="4"/>
        <v>155</v>
      </c>
      <c r="U6">
        <f t="shared" si="5"/>
        <v>26.124882629107958</v>
      </c>
      <c r="V6">
        <f t="shared" si="6"/>
        <v>0.16854762986521263</v>
      </c>
      <c r="X6">
        <f t="shared" si="7"/>
        <v>428.9</v>
      </c>
      <c r="Y6">
        <f t="shared" si="14"/>
        <v>473.82957746478871</v>
      </c>
      <c r="Z6">
        <f t="shared" si="15"/>
        <v>148.89999999999998</v>
      </c>
      <c r="AA6">
        <f t="shared" si="16"/>
        <v>23.129577464788724</v>
      </c>
      <c r="AB6">
        <f t="shared" si="8"/>
        <v>0.15533631608320167</v>
      </c>
      <c r="AD6">
        <f t="shared" si="9"/>
        <v>448.8</v>
      </c>
      <c r="AE6">
        <f t="shared" si="17"/>
        <v>517.01596244131451</v>
      </c>
      <c r="AF6">
        <f t="shared" si="18"/>
        <v>168.8</v>
      </c>
      <c r="AG6">
        <f t="shared" si="19"/>
        <v>27.615962441314537</v>
      </c>
      <c r="AH6">
        <f t="shared" si="10"/>
        <v>0.16360167323053634</v>
      </c>
    </row>
    <row r="7" spans="1:34" x14ac:dyDescent="0.35">
      <c r="B7">
        <v>5.3</v>
      </c>
      <c r="C7">
        <v>11.46</v>
      </c>
      <c r="D7">
        <v>10.8</v>
      </c>
      <c r="E7">
        <v>17.329999999999998</v>
      </c>
      <c r="G7">
        <v>440.2</v>
      </c>
      <c r="H7">
        <v>460.8</v>
      </c>
      <c r="I7">
        <v>450.7</v>
      </c>
      <c r="J7">
        <v>489.4</v>
      </c>
      <c r="L7">
        <f t="shared" si="0"/>
        <v>440.2</v>
      </c>
      <c r="M7">
        <f t="shared" si="11"/>
        <v>465.08262910798123</v>
      </c>
      <c r="N7">
        <f t="shared" si="12"/>
        <v>160.19999999999999</v>
      </c>
      <c r="O7">
        <f t="shared" si="13"/>
        <v>22.382629107981245</v>
      </c>
      <c r="P7">
        <f t="shared" si="1"/>
        <v>0.13971678594245474</v>
      </c>
      <c r="R7">
        <f t="shared" si="2"/>
        <v>460.8</v>
      </c>
      <c r="S7">
        <f t="shared" si="3"/>
        <v>514.60281690140846</v>
      </c>
      <c r="T7">
        <f t="shared" si="4"/>
        <v>180.8</v>
      </c>
      <c r="U7">
        <f t="shared" si="5"/>
        <v>28.10281690140846</v>
      </c>
      <c r="V7">
        <f t="shared" si="6"/>
        <v>0.15543593418920607</v>
      </c>
      <c r="X7">
        <f t="shared" si="7"/>
        <v>450.7</v>
      </c>
      <c r="Y7">
        <f t="shared" si="14"/>
        <v>501.40422535211269</v>
      </c>
      <c r="Z7">
        <f t="shared" si="15"/>
        <v>170.7</v>
      </c>
      <c r="AA7">
        <f t="shared" si="16"/>
        <v>23.704225352112701</v>
      </c>
      <c r="AB7">
        <f t="shared" si="8"/>
        <v>0.13886482338671766</v>
      </c>
      <c r="AD7">
        <f t="shared" si="9"/>
        <v>489.4</v>
      </c>
      <c r="AE7">
        <f t="shared" si="17"/>
        <v>570.76150234741783</v>
      </c>
      <c r="AF7">
        <f t="shared" si="18"/>
        <v>209.39999999999998</v>
      </c>
      <c r="AG7">
        <f t="shared" si="19"/>
        <v>30.261502347417832</v>
      </c>
      <c r="AH7">
        <f t="shared" si="10"/>
        <v>0.14451529296761143</v>
      </c>
    </row>
    <row r="8" spans="1:34" x14ac:dyDescent="0.35">
      <c r="B8">
        <v>3.5</v>
      </c>
      <c r="C8">
        <v>11.15</v>
      </c>
      <c r="D8">
        <v>12.52</v>
      </c>
      <c r="E8">
        <v>20.61</v>
      </c>
      <c r="G8">
        <v>442.7</v>
      </c>
      <c r="H8">
        <v>486.5</v>
      </c>
      <c r="I8">
        <v>477.7</v>
      </c>
      <c r="J8">
        <v>540.5</v>
      </c>
      <c r="L8">
        <f t="shared" si="0"/>
        <v>442.7</v>
      </c>
      <c r="M8">
        <f t="shared" si="11"/>
        <v>459.13192488262911</v>
      </c>
      <c r="N8">
        <f t="shared" si="12"/>
        <v>162.69999999999999</v>
      </c>
      <c r="O8">
        <f t="shared" si="13"/>
        <v>17.431924882629119</v>
      </c>
      <c r="P8">
        <f t="shared" si="1"/>
        <v>0.10714151741013596</v>
      </c>
      <c r="R8">
        <f t="shared" si="2"/>
        <v>486.5</v>
      </c>
      <c r="S8">
        <f t="shared" si="3"/>
        <v>538.84741784037556</v>
      </c>
      <c r="T8">
        <f t="shared" si="4"/>
        <v>206.5</v>
      </c>
      <c r="U8">
        <f t="shared" si="5"/>
        <v>29.947417840375579</v>
      </c>
      <c r="V8">
        <f t="shared" si="6"/>
        <v>0.14502381520762991</v>
      </c>
      <c r="X8">
        <f t="shared" si="7"/>
        <v>477.7</v>
      </c>
      <c r="Y8">
        <f t="shared" si="14"/>
        <v>536.47934272300472</v>
      </c>
      <c r="Z8">
        <f t="shared" si="15"/>
        <v>197.7</v>
      </c>
      <c r="AA8">
        <f t="shared" si="16"/>
        <v>25.879342723004697</v>
      </c>
      <c r="AB8">
        <f t="shared" si="8"/>
        <v>0.13090208762268438</v>
      </c>
      <c r="AD8">
        <f t="shared" si="9"/>
        <v>540.5</v>
      </c>
      <c r="AE8">
        <f t="shared" si="17"/>
        <v>637.26056338028172</v>
      </c>
      <c r="AF8">
        <f t="shared" si="18"/>
        <v>260.5</v>
      </c>
      <c r="AG8">
        <f t="shared" si="19"/>
        <v>33.760563380281724</v>
      </c>
      <c r="AH8">
        <f t="shared" si="10"/>
        <v>0.1295990916709471</v>
      </c>
    </row>
    <row r="9" spans="1:34" x14ac:dyDescent="0.35">
      <c r="B9">
        <v>2.1</v>
      </c>
      <c r="C9">
        <v>9.6</v>
      </c>
      <c r="D9">
        <v>14.46</v>
      </c>
      <c r="E9">
        <v>23.83</v>
      </c>
      <c r="G9">
        <v>441.7</v>
      </c>
      <c r="H9">
        <v>508.9</v>
      </c>
      <c r="I9">
        <v>510.6</v>
      </c>
      <c r="J9">
        <v>603.5</v>
      </c>
      <c r="L9">
        <f t="shared" si="0"/>
        <v>441.7</v>
      </c>
      <c r="M9">
        <f t="shared" si="11"/>
        <v>451.55915492957746</v>
      </c>
      <c r="N9">
        <f t="shared" si="12"/>
        <v>161.69999999999999</v>
      </c>
      <c r="O9">
        <f t="shared" si="13"/>
        <v>14.05915492957746</v>
      </c>
      <c r="P9">
        <f t="shared" si="1"/>
        <v>8.69459179318334E-2</v>
      </c>
      <c r="R9">
        <f t="shared" si="2"/>
        <v>508.9</v>
      </c>
      <c r="S9">
        <f t="shared" si="3"/>
        <v>553.97042253521124</v>
      </c>
      <c r="T9">
        <f t="shared" si="4"/>
        <v>228.89999999999998</v>
      </c>
      <c r="U9">
        <f t="shared" si="5"/>
        <v>29.670422535211287</v>
      </c>
      <c r="V9">
        <f t="shared" si="6"/>
        <v>0.12962176730105412</v>
      </c>
      <c r="X9">
        <f t="shared" si="7"/>
        <v>510.6</v>
      </c>
      <c r="Y9">
        <f t="shared" si="14"/>
        <v>578.48732394366198</v>
      </c>
      <c r="Z9">
        <f t="shared" si="15"/>
        <v>230.60000000000002</v>
      </c>
      <c r="AA9">
        <f t="shared" si="16"/>
        <v>28.687323943662022</v>
      </c>
      <c r="AB9">
        <f t="shared" si="8"/>
        <v>0.12440296593088473</v>
      </c>
      <c r="AD9">
        <f t="shared" si="9"/>
        <v>603.5</v>
      </c>
      <c r="AE9">
        <f t="shared" si="17"/>
        <v>715.37793427230042</v>
      </c>
      <c r="AF9">
        <f t="shared" si="18"/>
        <v>323.5</v>
      </c>
      <c r="AG9">
        <f t="shared" si="19"/>
        <v>38.277934272300399</v>
      </c>
      <c r="AH9">
        <f t="shared" si="10"/>
        <v>0.11832437178454529</v>
      </c>
    </row>
    <row r="10" spans="1:34" x14ac:dyDescent="0.35">
      <c r="B10">
        <v>0.81</v>
      </c>
      <c r="C10">
        <v>7.27</v>
      </c>
      <c r="D10">
        <v>16.29</v>
      </c>
      <c r="E10">
        <v>26.17</v>
      </c>
      <c r="G10">
        <v>437.5</v>
      </c>
      <c r="H10">
        <v>524.29999999999995</v>
      </c>
      <c r="I10">
        <v>549.79999999999995</v>
      </c>
      <c r="J10">
        <v>677.1</v>
      </c>
      <c r="L10">
        <f t="shared" si="0"/>
        <v>437.5</v>
      </c>
      <c r="M10">
        <f t="shared" si="11"/>
        <v>441.30281690140845</v>
      </c>
      <c r="N10">
        <f t="shared" si="12"/>
        <v>157.5</v>
      </c>
      <c r="O10">
        <f t="shared" si="13"/>
        <v>9.7028169014084256</v>
      </c>
      <c r="P10">
        <f t="shared" si="1"/>
        <v>6.1605186675609054E-2</v>
      </c>
      <c r="R10">
        <f t="shared" si="2"/>
        <v>524.29999999999995</v>
      </c>
      <c r="S10">
        <f t="shared" si="3"/>
        <v>558.43145539906095</v>
      </c>
      <c r="T10">
        <f t="shared" si="4"/>
        <v>244.29999999999995</v>
      </c>
      <c r="U10">
        <f t="shared" si="5"/>
        <v>27.331455399060928</v>
      </c>
      <c r="V10">
        <f t="shared" si="6"/>
        <v>0.11187660826467841</v>
      </c>
      <c r="X10">
        <f t="shared" si="7"/>
        <v>549.79999999999995</v>
      </c>
      <c r="Y10">
        <f t="shared" si="14"/>
        <v>626.27887323943651</v>
      </c>
      <c r="Z10">
        <f t="shared" si="15"/>
        <v>269.79999999999995</v>
      </c>
      <c r="AA10">
        <f t="shared" si="16"/>
        <v>31.978873239436552</v>
      </c>
      <c r="AB10">
        <f t="shared" si="8"/>
        <v>0.11852806982741497</v>
      </c>
      <c r="AD10">
        <f t="shared" si="9"/>
        <v>677.1</v>
      </c>
      <c r="AE10">
        <f t="shared" si="17"/>
        <v>799.96384976525826</v>
      </c>
      <c r="AF10">
        <f t="shared" si="18"/>
        <v>397.1</v>
      </c>
      <c r="AG10">
        <f t="shared" si="19"/>
        <v>41.763849765258215</v>
      </c>
      <c r="AH10">
        <f t="shared" si="10"/>
        <v>0.10517212229981922</v>
      </c>
    </row>
    <row r="11" spans="1:34" x14ac:dyDescent="0.35">
      <c r="B11">
        <v>0.16</v>
      </c>
      <c r="C11">
        <v>4.6500000000000004</v>
      </c>
      <c r="D11">
        <v>17.07</v>
      </c>
      <c r="E11">
        <v>27.6</v>
      </c>
      <c r="G11">
        <v>431.6</v>
      </c>
      <c r="H11">
        <v>531.1</v>
      </c>
      <c r="I11">
        <v>594.29999999999995</v>
      </c>
      <c r="J11">
        <v>758.2</v>
      </c>
      <c r="L11">
        <f t="shared" si="0"/>
        <v>431.6</v>
      </c>
      <c r="M11">
        <f t="shared" si="11"/>
        <v>432.35117370892021</v>
      </c>
      <c r="N11">
        <f t="shared" si="12"/>
        <v>151.60000000000002</v>
      </c>
      <c r="O11">
        <f t="shared" si="13"/>
        <v>6.3511737089202143</v>
      </c>
      <c r="P11">
        <f t="shared" si="1"/>
        <v>4.189428567889323E-2</v>
      </c>
      <c r="R11">
        <f t="shared" si="2"/>
        <v>531.1</v>
      </c>
      <c r="S11">
        <f t="shared" si="3"/>
        <v>552.93098591549301</v>
      </c>
      <c r="T11">
        <f t="shared" si="4"/>
        <v>251.10000000000002</v>
      </c>
      <c r="U11">
        <f t="shared" si="5"/>
        <v>19.230985915492965</v>
      </c>
      <c r="V11">
        <f t="shared" si="6"/>
        <v>7.6586961033424786E-2</v>
      </c>
      <c r="X11">
        <f t="shared" si="7"/>
        <v>594.29999999999995</v>
      </c>
      <c r="Y11">
        <f t="shared" si="14"/>
        <v>674.44084507042248</v>
      </c>
      <c r="Z11">
        <f t="shared" si="15"/>
        <v>314.29999999999995</v>
      </c>
      <c r="AA11">
        <f t="shared" si="16"/>
        <v>38.840845070422461</v>
      </c>
      <c r="AB11">
        <f t="shared" si="8"/>
        <v>0.12357888981998875</v>
      </c>
      <c r="AD11">
        <f t="shared" si="9"/>
        <v>758.2</v>
      </c>
      <c r="AE11">
        <f t="shared" si="17"/>
        <v>887.77746478873246</v>
      </c>
      <c r="AF11">
        <f t="shared" si="18"/>
        <v>478.20000000000005</v>
      </c>
      <c r="AG11">
        <f t="shared" si="19"/>
        <v>42.977464788732505</v>
      </c>
      <c r="AH11">
        <f t="shared" si="10"/>
        <v>8.9873410265019868E-2</v>
      </c>
    </row>
    <row r="12" spans="1:34" x14ac:dyDescent="0.35">
      <c r="B12">
        <v>-0.23</v>
      </c>
      <c r="C12">
        <v>4.22</v>
      </c>
      <c r="D12">
        <v>14.94</v>
      </c>
      <c r="E12">
        <v>28.44</v>
      </c>
      <c r="G12">
        <v>426</v>
      </c>
      <c r="H12">
        <v>533.70000000000005</v>
      </c>
      <c r="I12">
        <v>635.6</v>
      </c>
      <c r="J12">
        <v>844.8</v>
      </c>
      <c r="L12">
        <f t="shared" si="0"/>
        <v>426</v>
      </c>
      <c r="M12">
        <f t="shared" si="11"/>
        <v>424.9201877934272</v>
      </c>
      <c r="N12">
        <f t="shared" si="12"/>
        <v>146</v>
      </c>
      <c r="O12">
        <f t="shared" si="13"/>
        <v>4.0201877934272261</v>
      </c>
      <c r="P12">
        <f t="shared" si="1"/>
        <v>2.753553283169333E-2</v>
      </c>
      <c r="R12">
        <f t="shared" si="2"/>
        <v>533.70000000000005</v>
      </c>
      <c r="S12">
        <f t="shared" si="3"/>
        <v>553.51220657276997</v>
      </c>
      <c r="T12">
        <f t="shared" si="4"/>
        <v>253.70000000000005</v>
      </c>
      <c r="U12">
        <f t="shared" si="5"/>
        <v>15.112206572769992</v>
      </c>
      <c r="V12">
        <f t="shared" si="6"/>
        <v>5.9567231268308984E-2</v>
      </c>
      <c r="X12">
        <f t="shared" si="7"/>
        <v>635.6</v>
      </c>
      <c r="Y12">
        <f t="shared" si="14"/>
        <v>705.74084507042255</v>
      </c>
      <c r="Z12">
        <f t="shared" si="15"/>
        <v>355.6</v>
      </c>
      <c r="AA12">
        <f t="shared" si="16"/>
        <v>36.040845070422506</v>
      </c>
      <c r="AB12">
        <f t="shared" si="8"/>
        <v>0.10135220773459647</v>
      </c>
      <c r="AD12">
        <f t="shared" si="9"/>
        <v>844.8</v>
      </c>
      <c r="AE12">
        <f t="shared" si="17"/>
        <v>978.3211267605634</v>
      </c>
      <c r="AF12">
        <f t="shared" si="18"/>
        <v>564.79999999999995</v>
      </c>
      <c r="AG12">
        <f t="shared" si="19"/>
        <v>42.421126760563425</v>
      </c>
      <c r="AH12">
        <f t="shared" si="10"/>
        <v>7.5108227267286526E-2</v>
      </c>
    </row>
    <row r="13" spans="1:34" x14ac:dyDescent="0.35">
      <c r="B13">
        <v>-0.42</v>
      </c>
      <c r="C13">
        <v>4.13</v>
      </c>
      <c r="D13">
        <v>13.82</v>
      </c>
      <c r="E13">
        <v>28.77</v>
      </c>
      <c r="G13">
        <v>420.9</v>
      </c>
      <c r="H13">
        <v>538.4</v>
      </c>
      <c r="I13">
        <v>669.7</v>
      </c>
      <c r="J13">
        <v>935.9</v>
      </c>
      <c r="L13">
        <f t="shared" si="0"/>
        <v>420.9</v>
      </c>
      <c r="M13">
        <f t="shared" si="11"/>
        <v>418.92816901408446</v>
      </c>
      <c r="N13">
        <f t="shared" si="12"/>
        <v>140.89999999999998</v>
      </c>
      <c r="R13">
        <f t="shared" si="2"/>
        <v>538.4</v>
      </c>
      <c r="S13">
        <f t="shared" si="3"/>
        <v>557.78967136150231</v>
      </c>
      <c r="T13">
        <f t="shared" si="4"/>
        <v>258.39999999999998</v>
      </c>
      <c r="X13">
        <f t="shared" si="7"/>
        <v>669.7</v>
      </c>
      <c r="Y13">
        <f t="shared" si="14"/>
        <v>734.58262910798123</v>
      </c>
      <c r="Z13">
        <f t="shared" si="15"/>
        <v>389.70000000000005</v>
      </c>
      <c r="AD13">
        <f t="shared" si="9"/>
        <v>935.9</v>
      </c>
      <c r="AE13">
        <f t="shared" si="17"/>
        <v>1070.9704225352111</v>
      </c>
      <c r="AF13">
        <f t="shared" si="18"/>
        <v>655.9</v>
      </c>
    </row>
    <row r="15" spans="1:34" x14ac:dyDescent="0.35">
      <c r="B15" s="1" t="s">
        <v>13</v>
      </c>
      <c r="C15" s="1"/>
      <c r="D15" s="1"/>
      <c r="E15" s="1"/>
      <c r="I15" s="1" t="s">
        <v>12</v>
      </c>
      <c r="J15" s="1"/>
      <c r="K15" s="1"/>
      <c r="L15" s="1"/>
      <c r="M15" s="1"/>
    </row>
    <row r="16" spans="1:34" x14ac:dyDescent="0.35">
      <c r="B16">
        <v>2.6</v>
      </c>
      <c r="C16">
        <v>4.5</v>
      </c>
      <c r="D16">
        <v>6</v>
      </c>
      <c r="E16">
        <v>8.5</v>
      </c>
      <c r="I16">
        <v>2.6</v>
      </c>
      <c r="J16">
        <v>4.5</v>
      </c>
      <c r="K16">
        <v>6</v>
      </c>
      <c r="L16">
        <v>8.5</v>
      </c>
      <c r="M16" s="2">
        <v>0.09</v>
      </c>
    </row>
    <row r="17" spans="1:15" x14ac:dyDescent="0.35">
      <c r="A17">
        <v>2000</v>
      </c>
      <c r="B17">
        <f>O3</f>
        <v>17.299530516431901</v>
      </c>
      <c r="C17">
        <f>U3</f>
        <v>17.499530516431889</v>
      </c>
      <c r="D17">
        <f>AA3</f>
        <v>17.499530516431889</v>
      </c>
      <c r="E17">
        <f>AG3</f>
        <v>17.299530516431901</v>
      </c>
      <c r="H17">
        <v>2000</v>
      </c>
      <c r="I17">
        <f>P3</f>
        <v>0.19459539388562322</v>
      </c>
      <c r="J17">
        <f>V3</f>
        <v>0.19684511267077495</v>
      </c>
      <c r="K17">
        <f>AB3</f>
        <v>0.19684511267077495</v>
      </c>
      <c r="L17">
        <f>AH3</f>
        <v>0.19459539388562322</v>
      </c>
      <c r="M17">
        <f>L17</f>
        <v>0.19459539388562322</v>
      </c>
    </row>
    <row r="18" spans="1:15" x14ac:dyDescent="0.35">
      <c r="A18">
        <f>A17+10</f>
        <v>2010</v>
      </c>
      <c r="B18">
        <f>O4</f>
        <v>22.739906103286387</v>
      </c>
      <c r="C18">
        <f>U4</f>
        <v>22.507042253521149</v>
      </c>
      <c r="D18">
        <f>AA4</f>
        <v>23.455868544601003</v>
      </c>
      <c r="E18">
        <f>AG4</f>
        <v>20.354460093896705</v>
      </c>
      <c r="H18">
        <f>H17+10</f>
        <v>2010</v>
      </c>
      <c r="I18">
        <f>P4</f>
        <v>0.20805037605934479</v>
      </c>
      <c r="J18">
        <f>V4</f>
        <v>0.20629736254373185</v>
      </c>
      <c r="K18">
        <f>AB4</f>
        <v>0.21499421214116404</v>
      </c>
      <c r="L18">
        <f>AH4</f>
        <v>0.18622561842540442</v>
      </c>
      <c r="M18">
        <f>M17/(1+M$16)</f>
        <v>0.17852788429873689</v>
      </c>
    </row>
    <row r="19" spans="1:15" x14ac:dyDescent="0.35">
      <c r="A19">
        <f t="shared" ref="A19:A26" si="20">A18+10</f>
        <v>2020</v>
      </c>
      <c r="B19">
        <f>O5</f>
        <v>28.107511737089226</v>
      </c>
      <c r="C19">
        <f>U5</f>
        <v>23.987323943661977</v>
      </c>
      <c r="D19">
        <f>AA5</f>
        <v>24.490610328638468</v>
      </c>
      <c r="E19">
        <f>AG5</f>
        <v>24.652582159624387</v>
      </c>
      <c r="H19">
        <f t="shared" ref="H19:H26" si="21">H18+10</f>
        <v>2020</v>
      </c>
      <c r="I19">
        <f>P5</f>
        <v>0.21277450217327193</v>
      </c>
      <c r="J19">
        <f>V5</f>
        <v>0.18296967157636898</v>
      </c>
      <c r="K19">
        <f>AB5</f>
        <v>0.18926283097865898</v>
      </c>
      <c r="L19">
        <f>AH5</f>
        <v>0.1815359511017996</v>
      </c>
      <c r="M19">
        <f t="shared" ref="M19:M26" si="22">M18/(1+M$16)</f>
        <v>0.16378704981535494</v>
      </c>
    </row>
    <row r="20" spans="1:15" x14ac:dyDescent="0.35">
      <c r="A20">
        <f t="shared" si="20"/>
        <v>2030</v>
      </c>
      <c r="B20">
        <f>O6</f>
        <v>28.158685446009429</v>
      </c>
      <c r="C20">
        <f>U6</f>
        <v>26.124882629107958</v>
      </c>
      <c r="D20">
        <f>AA6</f>
        <v>23.129577464788724</v>
      </c>
      <c r="E20">
        <f>AG6</f>
        <v>27.615962441314537</v>
      </c>
      <c r="H20">
        <f t="shared" si="21"/>
        <v>2030</v>
      </c>
      <c r="I20">
        <f>P6</f>
        <v>0.18672868332897496</v>
      </c>
      <c r="J20">
        <f>V6</f>
        <v>0.16854762986521263</v>
      </c>
      <c r="K20">
        <f>AB6</f>
        <v>0.15533631608320167</v>
      </c>
      <c r="L20">
        <f>AH6</f>
        <v>0.16360167323053634</v>
      </c>
      <c r="M20">
        <f t="shared" si="22"/>
        <v>0.15026334845445408</v>
      </c>
    </row>
    <row r="21" spans="1:15" x14ac:dyDescent="0.35">
      <c r="A21">
        <f t="shared" si="20"/>
        <v>2040</v>
      </c>
      <c r="B21">
        <f>O7</f>
        <v>22.382629107981245</v>
      </c>
      <c r="C21">
        <f>U7</f>
        <v>28.10281690140846</v>
      </c>
      <c r="D21">
        <f>AA7</f>
        <v>23.704225352112701</v>
      </c>
      <c r="E21">
        <f>AG7</f>
        <v>30.261502347417832</v>
      </c>
      <c r="H21">
        <f t="shared" si="21"/>
        <v>2040</v>
      </c>
      <c r="I21">
        <f>P7</f>
        <v>0.13971678594245474</v>
      </c>
      <c r="J21">
        <f>V7</f>
        <v>0.15543593418920607</v>
      </c>
      <c r="K21">
        <f>AB7</f>
        <v>0.13886482338671766</v>
      </c>
      <c r="L21">
        <f>AH7</f>
        <v>0.14451529296761143</v>
      </c>
      <c r="M21">
        <f t="shared" si="22"/>
        <v>0.13785628298573768</v>
      </c>
    </row>
    <row r="22" spans="1:15" x14ac:dyDescent="0.35">
      <c r="A22">
        <f t="shared" si="20"/>
        <v>2050</v>
      </c>
      <c r="B22">
        <f>O8</f>
        <v>17.431924882629119</v>
      </c>
      <c r="C22">
        <f>U8</f>
        <v>29.947417840375579</v>
      </c>
      <c r="D22">
        <f>AA8</f>
        <v>25.879342723004697</v>
      </c>
      <c r="E22">
        <f>AG8</f>
        <v>33.760563380281724</v>
      </c>
      <c r="H22">
        <f t="shared" si="21"/>
        <v>2050</v>
      </c>
      <c r="I22">
        <f>P8</f>
        <v>0.10714151741013596</v>
      </c>
      <c r="J22">
        <f>V8</f>
        <v>0.14502381520762991</v>
      </c>
      <c r="K22">
        <f>AB8</f>
        <v>0.13090208762268438</v>
      </c>
      <c r="L22">
        <f>AH8</f>
        <v>0.1295990916709471</v>
      </c>
      <c r="M22">
        <f t="shared" si="22"/>
        <v>0.12647365411535566</v>
      </c>
    </row>
    <row r="23" spans="1:15" x14ac:dyDescent="0.35">
      <c r="A23">
        <f t="shared" si="20"/>
        <v>2060</v>
      </c>
      <c r="B23">
        <f>O9</f>
        <v>14.05915492957746</v>
      </c>
      <c r="C23">
        <f>U9</f>
        <v>29.670422535211287</v>
      </c>
      <c r="D23">
        <f>AA9</f>
        <v>28.687323943662022</v>
      </c>
      <c r="E23">
        <f>AG9</f>
        <v>38.277934272300399</v>
      </c>
      <c r="H23">
        <f t="shared" si="21"/>
        <v>2060</v>
      </c>
      <c r="I23">
        <f>P9</f>
        <v>8.69459179318334E-2</v>
      </c>
      <c r="J23">
        <f>V9</f>
        <v>0.12962176730105412</v>
      </c>
      <c r="K23">
        <f>AB9</f>
        <v>0.12440296593088473</v>
      </c>
      <c r="L23">
        <f>AH9</f>
        <v>0.11832437178454529</v>
      </c>
      <c r="M23">
        <f t="shared" si="22"/>
        <v>0.11603087533518867</v>
      </c>
    </row>
    <row r="24" spans="1:15" x14ac:dyDescent="0.35">
      <c r="A24">
        <f t="shared" si="20"/>
        <v>2070</v>
      </c>
      <c r="B24">
        <f>O10</f>
        <v>9.7028169014084256</v>
      </c>
      <c r="C24">
        <f>U10</f>
        <v>27.331455399060928</v>
      </c>
      <c r="D24">
        <f>AA10</f>
        <v>31.978873239436552</v>
      </c>
      <c r="E24">
        <f>AG10</f>
        <v>41.763849765258215</v>
      </c>
      <c r="H24">
        <f t="shared" si="21"/>
        <v>2070</v>
      </c>
      <c r="I24">
        <f>P10</f>
        <v>6.1605186675609054E-2</v>
      </c>
      <c r="J24">
        <f>V10</f>
        <v>0.11187660826467841</v>
      </c>
      <c r="K24">
        <f>AB10</f>
        <v>0.11852806982741497</v>
      </c>
      <c r="L24">
        <f>AH10</f>
        <v>0.10517212229981922</v>
      </c>
      <c r="M24">
        <f t="shared" si="22"/>
        <v>0.10645034434420979</v>
      </c>
    </row>
    <row r="25" spans="1:15" x14ac:dyDescent="0.35">
      <c r="A25">
        <f t="shared" si="20"/>
        <v>2080</v>
      </c>
      <c r="B25">
        <f>O11</f>
        <v>6.3511737089202143</v>
      </c>
      <c r="C25">
        <f>U11</f>
        <v>19.230985915492965</v>
      </c>
      <c r="D25">
        <f>AA11</f>
        <v>38.840845070422461</v>
      </c>
      <c r="E25">
        <f>AG11</f>
        <v>42.977464788732505</v>
      </c>
      <c r="H25">
        <f t="shared" si="21"/>
        <v>2080</v>
      </c>
      <c r="I25">
        <f>P11</f>
        <v>4.189428567889323E-2</v>
      </c>
      <c r="J25">
        <f>V11</f>
        <v>7.6586961033424786E-2</v>
      </c>
      <c r="K25">
        <f>AB11</f>
        <v>0.12357888981998875</v>
      </c>
      <c r="L25">
        <f>AH11</f>
        <v>8.9873410265019868E-2</v>
      </c>
      <c r="M25">
        <f t="shared" si="22"/>
        <v>9.7660866370834667E-2</v>
      </c>
    </row>
    <row r="26" spans="1:15" x14ac:dyDescent="0.35">
      <c r="A26">
        <f t="shared" si="20"/>
        <v>2090</v>
      </c>
      <c r="B26">
        <f>O12</f>
        <v>4.0201877934272261</v>
      </c>
      <c r="C26">
        <f>U12</f>
        <v>15.112206572769992</v>
      </c>
      <c r="D26">
        <f>AA12</f>
        <v>36.040845070422506</v>
      </c>
      <c r="E26">
        <f>AG12</f>
        <v>42.421126760563425</v>
      </c>
      <c r="H26">
        <f t="shared" si="21"/>
        <v>2090</v>
      </c>
      <c r="I26">
        <f>P12</f>
        <v>2.753553283169333E-2</v>
      </c>
      <c r="J26">
        <f>V12</f>
        <v>5.9567231268308984E-2</v>
      </c>
      <c r="K26">
        <f>AB12</f>
        <v>0.10135220773459647</v>
      </c>
      <c r="L26">
        <f>AH12</f>
        <v>7.5108227267286526E-2</v>
      </c>
      <c r="M26">
        <f t="shared" si="22"/>
        <v>8.959712511085749E-2</v>
      </c>
    </row>
    <row r="28" spans="1:15" x14ac:dyDescent="0.35">
      <c r="L28" t="s">
        <v>14</v>
      </c>
      <c r="M28">
        <v>0.75</v>
      </c>
    </row>
    <row r="29" spans="1:15" x14ac:dyDescent="0.35">
      <c r="B29">
        <v>2.6</v>
      </c>
      <c r="C29">
        <v>4.5</v>
      </c>
      <c r="D29">
        <v>6</v>
      </c>
      <c r="E29">
        <v>8.5</v>
      </c>
      <c r="G29">
        <v>2.6</v>
      </c>
      <c r="H29">
        <v>4.5</v>
      </c>
      <c r="I29">
        <v>6</v>
      </c>
      <c r="J29">
        <v>8.5</v>
      </c>
      <c r="L29">
        <v>2.6</v>
      </c>
      <c r="M29">
        <v>4.5</v>
      </c>
      <c r="N29">
        <v>6</v>
      </c>
      <c r="O29">
        <v>8.5</v>
      </c>
    </row>
    <row r="30" spans="1:15" x14ac:dyDescent="0.35">
      <c r="A30" t="s">
        <v>11</v>
      </c>
      <c r="B30" s="1" t="s">
        <v>7</v>
      </c>
      <c r="C30" s="1"/>
      <c r="D30" s="1"/>
      <c r="E30" s="1"/>
      <c r="G30" s="1" t="s">
        <v>8</v>
      </c>
      <c r="H30" s="1"/>
      <c r="I30" s="1"/>
      <c r="J30" s="1"/>
      <c r="L30" s="1" t="s">
        <v>15</v>
      </c>
      <c r="M30" s="1"/>
      <c r="N30" s="1"/>
      <c r="O30" s="1"/>
    </row>
    <row r="31" spans="1:15" x14ac:dyDescent="0.35">
      <c r="A31">
        <v>2000</v>
      </c>
      <c r="B31">
        <v>1.51</v>
      </c>
      <c r="C31">
        <v>1.51</v>
      </c>
      <c r="D31">
        <v>1.51</v>
      </c>
      <c r="E31">
        <v>1.51</v>
      </c>
      <c r="G31">
        <f>G3-280</f>
        <v>88.899999999999977</v>
      </c>
      <c r="H31">
        <f>H3-280</f>
        <v>88.899999999999977</v>
      </c>
      <c r="I31">
        <f>I3-280</f>
        <v>88.899999999999977</v>
      </c>
      <c r="J31">
        <f>J3-280</f>
        <v>88.899999999999977</v>
      </c>
      <c r="L31">
        <f>B31/G31^$M$28</f>
        <v>5.215556164932611E-2</v>
      </c>
      <c r="M31">
        <f>C31/H31^$M$28</f>
        <v>5.215556164932611E-2</v>
      </c>
      <c r="N31">
        <f>D31/I31^$M$28</f>
        <v>5.215556164932611E-2</v>
      </c>
      <c r="O31">
        <f>E31/J31^$M$28</f>
        <v>5.215556164932611E-2</v>
      </c>
    </row>
    <row r="32" spans="1:15" x14ac:dyDescent="0.35">
      <c r="A32">
        <f>A31+10</f>
        <v>2010</v>
      </c>
      <c r="B32">
        <v>1.8</v>
      </c>
      <c r="C32">
        <v>1.8</v>
      </c>
      <c r="D32">
        <v>1.8</v>
      </c>
      <c r="E32">
        <v>1.8</v>
      </c>
      <c r="G32">
        <f>G4-280</f>
        <v>109.30000000000001</v>
      </c>
      <c r="H32">
        <f>H4-280</f>
        <v>109.10000000000002</v>
      </c>
      <c r="I32">
        <f>I4-280</f>
        <v>109.10000000000002</v>
      </c>
      <c r="J32">
        <f>J4-280</f>
        <v>109.30000000000001</v>
      </c>
      <c r="L32">
        <f>B32/G32^$M$28</f>
        <v>5.3248500655951797E-2</v>
      </c>
      <c r="M32">
        <f>C32/H32^$M$28</f>
        <v>5.3321694480243875E-2</v>
      </c>
      <c r="N32">
        <f>D32/I32^$M$28</f>
        <v>5.3321694480243875E-2</v>
      </c>
      <c r="O32">
        <f>E32/J32^$M$28</f>
        <v>5.3248500655951797E-2</v>
      </c>
    </row>
    <row r="33" spans="1:15" x14ac:dyDescent="0.35">
      <c r="A33">
        <f t="shared" ref="A33:A40" si="23">A32+10</f>
        <v>2020</v>
      </c>
      <c r="B33">
        <v>2.11</v>
      </c>
      <c r="C33">
        <v>2.09</v>
      </c>
      <c r="D33">
        <v>2.0699999999999998</v>
      </c>
      <c r="E33">
        <v>2.15</v>
      </c>
      <c r="G33">
        <f>G5-280</f>
        <v>132.10000000000002</v>
      </c>
      <c r="H33">
        <f>H5-280</f>
        <v>131.10000000000002</v>
      </c>
      <c r="I33">
        <f>I5-280</f>
        <v>129.39999999999998</v>
      </c>
      <c r="J33">
        <f>J5-280</f>
        <v>135.80000000000001</v>
      </c>
      <c r="L33">
        <f>B33/G33^$M$28</f>
        <v>5.4150857979806316E-2</v>
      </c>
      <c r="M33">
        <f>C33/H33^$M$28</f>
        <v>5.3944139199938547E-2</v>
      </c>
      <c r="N33">
        <f>D33/I33^$M$28</f>
        <v>5.3953501900528417E-2</v>
      </c>
      <c r="O33">
        <f>E33/J33^$M$28</f>
        <v>5.4046009403032329E-2</v>
      </c>
    </row>
    <row r="34" spans="1:15" x14ac:dyDescent="0.35">
      <c r="A34">
        <f t="shared" si="23"/>
        <v>2030</v>
      </c>
      <c r="B34">
        <v>2.34</v>
      </c>
      <c r="C34">
        <v>2.4</v>
      </c>
      <c r="D34">
        <v>2.3199999999999998</v>
      </c>
      <c r="E34">
        <v>2.56</v>
      </c>
      <c r="G34">
        <f>G6-280</f>
        <v>150.80000000000001</v>
      </c>
      <c r="H34">
        <f>H6-280</f>
        <v>155</v>
      </c>
      <c r="I34">
        <f>I6-280</f>
        <v>148.89999999999998</v>
      </c>
      <c r="J34">
        <f>J6-280</f>
        <v>168.8</v>
      </c>
      <c r="L34">
        <f>B34/G34^$M$28</f>
        <v>5.4376950861144385E-2</v>
      </c>
      <c r="M34">
        <f>C34/H34^$M$28</f>
        <v>5.4633933296124801E-2</v>
      </c>
      <c r="N34">
        <f>D34/I34^$M$28</f>
        <v>5.4427321426638177E-2</v>
      </c>
      <c r="O34">
        <f>E34/J34^$M$28</f>
        <v>5.4665161260116529E-2</v>
      </c>
    </row>
    <row r="35" spans="1:15" x14ac:dyDescent="0.35">
      <c r="A35">
        <f t="shared" si="23"/>
        <v>2040</v>
      </c>
      <c r="B35">
        <v>2.46</v>
      </c>
      <c r="C35">
        <v>2.7</v>
      </c>
      <c r="D35">
        <v>2.58</v>
      </c>
      <c r="E35">
        <v>3.03</v>
      </c>
      <c r="G35">
        <f>G7-280</f>
        <v>160.19999999999999</v>
      </c>
      <c r="H35">
        <f>H7-280</f>
        <v>180.8</v>
      </c>
      <c r="I35">
        <f>I7-280</f>
        <v>170.7</v>
      </c>
      <c r="J35">
        <f>J7-280</f>
        <v>209.39999999999998</v>
      </c>
      <c r="L35">
        <f>B35/G35^$M$28</f>
        <v>5.4630883403911444E-2</v>
      </c>
      <c r="M35">
        <f>C35/H35^$M$28</f>
        <v>5.4760189776782792E-2</v>
      </c>
      <c r="N35">
        <f>D35/I35^$M$28</f>
        <v>5.4631681163474582E-2</v>
      </c>
      <c r="O35">
        <f>E35/J35^$M$28</f>
        <v>5.5044017023628537E-2</v>
      </c>
    </row>
    <row r="36" spans="1:15" x14ac:dyDescent="0.35">
      <c r="A36">
        <f t="shared" si="23"/>
        <v>2050</v>
      </c>
      <c r="B36">
        <v>2.4900000000000002</v>
      </c>
      <c r="C36">
        <v>2.99</v>
      </c>
      <c r="D36">
        <v>2.9</v>
      </c>
      <c r="E36">
        <v>3.56</v>
      </c>
      <c r="G36">
        <f>G8-280</f>
        <v>162.69999999999999</v>
      </c>
      <c r="H36">
        <f>H8-280</f>
        <v>206.5</v>
      </c>
      <c r="I36">
        <f>I8-280</f>
        <v>197.7</v>
      </c>
      <c r="J36">
        <f>J8-280</f>
        <v>260.5</v>
      </c>
      <c r="L36">
        <f>B36/G36^$M$28</f>
        <v>5.4658622491894022E-2</v>
      </c>
      <c r="M36">
        <f>C36/H36^$M$28</f>
        <v>5.4888472680768359E-2</v>
      </c>
      <c r="N36">
        <f>D36/I36^$M$28</f>
        <v>5.5003838204951014E-2</v>
      </c>
      <c r="O36">
        <f>E36/J36^$M$28</f>
        <v>5.4902763155543786E-2</v>
      </c>
    </row>
    <row r="37" spans="1:15" x14ac:dyDescent="0.35">
      <c r="A37">
        <f t="shared" si="23"/>
        <v>2060</v>
      </c>
      <c r="B37">
        <v>2.48</v>
      </c>
      <c r="C37">
        <v>3.23</v>
      </c>
      <c r="D37">
        <v>3.25</v>
      </c>
      <c r="E37">
        <v>4.1500000000000004</v>
      </c>
      <c r="G37">
        <f>G9-280</f>
        <v>161.69999999999999</v>
      </c>
      <c r="H37">
        <f>H9-280</f>
        <v>228.89999999999998</v>
      </c>
      <c r="I37">
        <f>I9-280</f>
        <v>230.60000000000002</v>
      </c>
      <c r="J37">
        <f>J9-280</f>
        <v>323.5</v>
      </c>
      <c r="L37">
        <f>B37/G37^$M$28</f>
        <v>5.4691415770865094E-2</v>
      </c>
      <c r="M37">
        <f>C37/H37^$M$28</f>
        <v>5.4886833675830846E-2</v>
      </c>
      <c r="N37">
        <f>D37/I37^$M$28</f>
        <v>5.4921056591208481E-2</v>
      </c>
      <c r="O37">
        <f>E37/J37^$M$28</f>
        <v>5.440544701323146E-2</v>
      </c>
    </row>
    <row r="38" spans="1:15" x14ac:dyDescent="0.35">
      <c r="A38">
        <f t="shared" si="23"/>
        <v>2070</v>
      </c>
      <c r="B38">
        <v>2.4300000000000002</v>
      </c>
      <c r="C38">
        <v>3.39</v>
      </c>
      <c r="D38">
        <v>3.65</v>
      </c>
      <c r="E38">
        <v>4.76</v>
      </c>
      <c r="G38">
        <f>G10-280</f>
        <v>157.5</v>
      </c>
      <c r="H38">
        <f>H10-280</f>
        <v>244.29999999999995</v>
      </c>
      <c r="I38">
        <f>I10-280</f>
        <v>269.79999999999995</v>
      </c>
      <c r="J38">
        <f>J10-280</f>
        <v>397.1</v>
      </c>
      <c r="L38">
        <f>B38/G38^$M$28</f>
        <v>5.4657008110206899E-2</v>
      </c>
      <c r="M38">
        <f>C38/H38^$M$28</f>
        <v>5.4860163547080107E-2</v>
      </c>
      <c r="N38">
        <f>D38/I38^$M$28</f>
        <v>5.4829136397583619E-2</v>
      </c>
      <c r="O38">
        <f>E38/J38^$M$28</f>
        <v>5.3509641018632252E-2</v>
      </c>
    </row>
    <row r="39" spans="1:15" x14ac:dyDescent="0.35">
      <c r="A39">
        <f t="shared" si="23"/>
        <v>2080</v>
      </c>
      <c r="B39">
        <v>2.35</v>
      </c>
      <c r="C39">
        <v>3.46</v>
      </c>
      <c r="D39">
        <v>4.0599999999999996</v>
      </c>
      <c r="E39">
        <v>5.37</v>
      </c>
      <c r="G39">
        <f>G11-280</f>
        <v>151.60000000000002</v>
      </c>
      <c r="H39">
        <f>H11-280</f>
        <v>251.10000000000002</v>
      </c>
      <c r="I39">
        <f>I11-280</f>
        <v>314.29999999999995</v>
      </c>
      <c r="J39">
        <f>J11-280</f>
        <v>478.20000000000005</v>
      </c>
      <c r="L39">
        <f>B39/G39^$M$28</f>
        <v>5.4393056194537145E-2</v>
      </c>
      <c r="M39">
        <f>C39/H39^$M$28</f>
        <v>5.4851822789464023E-2</v>
      </c>
      <c r="N39">
        <f>D39/I39^$M$28</f>
        <v>5.4389835813604473E-2</v>
      </c>
      <c r="O39">
        <f>E39/J39^$M$28</f>
        <v>5.2513033516017077E-2</v>
      </c>
    </row>
    <row r="40" spans="1:15" x14ac:dyDescent="0.35">
      <c r="A40">
        <f t="shared" si="23"/>
        <v>2090</v>
      </c>
      <c r="B40">
        <v>2.2799999999999998</v>
      </c>
      <c r="C40">
        <v>3.49</v>
      </c>
      <c r="D40">
        <v>4.42</v>
      </c>
      <c r="E40">
        <v>5.95</v>
      </c>
      <c r="G40">
        <f>G12-280</f>
        <v>146</v>
      </c>
      <c r="H40">
        <f>H12-280</f>
        <v>253.70000000000005</v>
      </c>
      <c r="I40">
        <f>I12-280</f>
        <v>355.6</v>
      </c>
      <c r="J40">
        <f>J12-280</f>
        <v>564.79999999999995</v>
      </c>
      <c r="L40">
        <f>B40/G40^$M$28</f>
        <v>5.4283795428314664E-2</v>
      </c>
      <c r="M40">
        <f>C40/H40^$M$28</f>
        <v>5.4901609511908332E-2</v>
      </c>
      <c r="N40">
        <f>D40/I40^$M$28</f>
        <v>5.397603206266071E-2</v>
      </c>
      <c r="O40">
        <f>E40/J40^$M$28</f>
        <v>5.1356562822555643E-2</v>
      </c>
    </row>
    <row r="41" spans="1:15" x14ac:dyDescent="0.35">
      <c r="A41">
        <f>A40+10</f>
        <v>2100</v>
      </c>
      <c r="B41">
        <v>2.2200000000000002</v>
      </c>
      <c r="C41">
        <v>3.54</v>
      </c>
      <c r="D41">
        <v>4.7</v>
      </c>
      <c r="E41">
        <v>6.49</v>
      </c>
      <c r="G41">
        <f>G13-280</f>
        <v>140.89999999999998</v>
      </c>
      <c r="H41">
        <f>H13-280</f>
        <v>258.39999999999998</v>
      </c>
      <c r="I41">
        <f>I13-280</f>
        <v>389.70000000000005</v>
      </c>
      <c r="J41">
        <f>J13-280</f>
        <v>655.9</v>
      </c>
      <c r="L41">
        <f>B41/G41^$M$28</f>
        <v>5.4283735988710308E-2</v>
      </c>
      <c r="M41">
        <f>C41/H41^$M$28</f>
        <v>5.4926747133037218E-2</v>
      </c>
      <c r="N41">
        <f>D41/I41^$M$28</f>
        <v>5.3585841305823695E-2</v>
      </c>
      <c r="O41">
        <f>E41/J41^$M$28</f>
        <v>5.0074482949325379E-2</v>
      </c>
    </row>
  </sheetData>
  <mergeCells count="7">
    <mergeCell ref="B2:E2"/>
    <mergeCell ref="G2:J2"/>
    <mergeCell ref="B30:E30"/>
    <mergeCell ref="G30:J30"/>
    <mergeCell ref="I15:M15"/>
    <mergeCell ref="B15:E15"/>
    <mergeCell ref="L30:O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Litterman</dc:creator>
  <cp:lastModifiedBy>Bob Litterman</cp:lastModifiedBy>
  <dcterms:created xsi:type="dcterms:W3CDTF">2016-12-27T10:29:18Z</dcterms:created>
  <dcterms:modified xsi:type="dcterms:W3CDTF">2016-12-27T14:57:02Z</dcterms:modified>
</cp:coreProperties>
</file>