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10035" tabRatio="635"/>
  </bookViews>
  <sheets>
    <sheet name="Video Views 2008 - 2011" sheetId="1" r:id="rId1"/>
    <sheet name="Unique Users 2007 - 2011" sheetId="9" r:id="rId2"/>
    <sheet name="Revenue 2007 - 2011" sheetId="10" r:id="rId3"/>
    <sheet name="Social 2010 - 2011" sheetId="11" r:id="rId4"/>
    <sheet name="Guidance Notes" sheetId="8" r:id="rId5"/>
  </sheets>
  <calcPr calcId="145621"/>
</workbook>
</file>

<file path=xl/calcChain.xml><?xml version="1.0" encoding="utf-8"?>
<calcChain xmlns="http://schemas.openxmlformats.org/spreadsheetml/2006/main">
  <c r="C32" i="9" l="1"/>
  <c r="C31" i="9"/>
  <c r="C30" i="9"/>
  <c r="C29" i="9"/>
  <c r="C28" i="9"/>
  <c r="D10" i="9"/>
  <c r="E33" i="10"/>
  <c r="D31" i="10"/>
  <c r="E31" i="10" s="1"/>
  <c r="D32" i="10"/>
  <c r="E32" i="10" s="1"/>
  <c r="D33" i="10"/>
  <c r="D34" i="10"/>
  <c r="E34" i="10" s="1"/>
  <c r="D30" i="10"/>
  <c r="D35" i="10" s="1"/>
  <c r="C35" i="10"/>
  <c r="C42" i="9"/>
  <c r="C43" i="9"/>
  <c r="C44" i="9"/>
  <c r="C45" i="9"/>
  <c r="C41" i="9"/>
  <c r="E30" i="10" l="1"/>
  <c r="D42" i="9" l="1"/>
  <c r="E42" i="9" s="1"/>
  <c r="D43" i="9"/>
  <c r="E43" i="9" s="1"/>
  <c r="D41" i="9"/>
  <c r="E41" i="9" s="1"/>
  <c r="D23" i="9"/>
  <c r="D22" i="9"/>
  <c r="D21" i="9"/>
  <c r="D20" i="9"/>
  <c r="C25" i="10"/>
  <c r="D24" i="10"/>
  <c r="D23" i="10"/>
  <c r="D22" i="10"/>
  <c r="D21" i="10"/>
  <c r="D20" i="10"/>
  <c r="C14" i="10"/>
  <c r="D13" i="10"/>
  <c r="D12" i="10"/>
  <c r="D11" i="10"/>
  <c r="D10" i="10"/>
  <c r="C14" i="9"/>
  <c r="D13" i="9"/>
  <c r="D12" i="9"/>
  <c r="D11" i="9"/>
  <c r="C26" i="1"/>
  <c r="D25" i="1"/>
  <c r="D18" i="1"/>
  <c r="D11" i="1"/>
  <c r="D10" i="1"/>
  <c r="C19" i="1"/>
  <c r="D29" i="9" l="1"/>
  <c r="D30" i="9"/>
  <c r="D31" i="9"/>
  <c r="D44" i="9"/>
  <c r="E44" i="9" s="1"/>
  <c r="D32" i="9"/>
  <c r="D45" i="9"/>
  <c r="E45" i="9" s="1"/>
  <c r="C12" i="1"/>
</calcChain>
</file>

<file path=xl/sharedStrings.xml><?xml version="1.0" encoding="utf-8"?>
<sst xmlns="http://schemas.openxmlformats.org/spreadsheetml/2006/main" count="95" uniqueCount="70">
  <si>
    <t>TOTAL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</si>
  <si>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All figures below are in millions (000,000)</t>
    </r>
  </si>
  <si>
    <t>DATA TABLES</t>
  </si>
  <si>
    <t>GRAPHS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</si>
  <si>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All graphs correspond to figures contained in data tables. </t>
    </r>
  </si>
  <si>
    <t>Guidance Notes for Figures in this Spreadsheet</t>
  </si>
  <si>
    <t>Video Views</t>
  </si>
  <si>
    <t>Users</t>
  </si>
  <si>
    <t>Revenue</t>
  </si>
  <si>
    <t>http://itvplc.com/media/regulatoryannounements/?page=29&amp;id=16230</t>
  </si>
  <si>
    <t xml:space="preserve"> ITV plc results for year ended 31 December 2006</t>
  </si>
  <si>
    <t>Change</t>
  </si>
  <si>
    <t>Link</t>
  </si>
  <si>
    <t>Document</t>
  </si>
  <si>
    <t>Interim results for 6 months ended 30 June 2007</t>
  </si>
  <si>
    <t>http://itvplc.com/media/regulatoryannounements/?page=26&amp;id=16263</t>
  </si>
  <si>
    <t xml:space="preserve"> ITV plc results for year ended 31 December 2007</t>
  </si>
  <si>
    <t>http://itvplc.com/media/regulatoryannounements/?page=22&amp;id=16297</t>
  </si>
  <si>
    <t>Date Reported</t>
  </si>
  <si>
    <t>http://itvplc.com/media/regulatoryannounements/?page=16&amp;id=16359</t>
  </si>
  <si>
    <t xml:space="preserve"> ITV plc results for year ended 31 December 2008</t>
  </si>
  <si>
    <t>http://itvplc.com/media/regulatoryannounements/?page=10&amp;id=30171</t>
  </si>
  <si>
    <t xml:space="preserve"> ITV plc results for year ended 31 December 2009</t>
  </si>
  <si>
    <t>http://itvplc.com/media/regulatoryannounements/?page=4&amp;id=41264</t>
  </si>
  <si>
    <t>Long-form Video Views</t>
  </si>
  <si>
    <t xml:space="preserve"> ITV plc results for year ended 31 December 2010</t>
  </si>
  <si>
    <t xml:space="preserve"> ITV plc results for year ended 31 December 2011</t>
  </si>
  <si>
    <t>http://itvplc.com/media/regulatoryannounements/?page=1&amp;id=50176</t>
  </si>
  <si>
    <t>Online "Video Views" 2008 - 2010 (Omniture)</t>
  </si>
  <si>
    <t>Source Materials</t>
  </si>
  <si>
    <t>Viewing Share</t>
  </si>
  <si>
    <t>"Contactable Email Addresses"</t>
  </si>
  <si>
    <t>Fans</t>
  </si>
  <si>
    <t>Email Addresses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</si>
  <si>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All figures below are in GBP millions (000,000)</t>
    </r>
  </si>
  <si>
    <t>Net Advertising Revenue 2006 - 2011 (£m)</t>
  </si>
  <si>
    <t>Online Unique Users (Monthly) 2007 - 2011</t>
  </si>
  <si>
    <t>Online Revenue 2007 - 2011 (£m)</t>
  </si>
  <si>
    <t>BARB Weekly reach for ALL TV in millions (week ending 26/02/12)</t>
  </si>
  <si>
    <t>Estimated Viewers 2007 - 2011 across all ITV broadcast channels (millions)</t>
  </si>
  <si>
    <t>Estimated Viewers</t>
  </si>
  <si>
    <t>Capacity reached</t>
  </si>
  <si>
    <t>Online vs. Net Estimated Revenue 2007 - 2011 (£m)</t>
  </si>
  <si>
    <t>Online Revenue</t>
  </si>
  <si>
    <t>NAR</t>
  </si>
  <si>
    <t>Online as a % of NAR</t>
  </si>
  <si>
    <t>Online "Long form" Video Views 2009 - 2010 (Omniture)</t>
  </si>
  <si>
    <t>Online "Long form" Video Views 2010 - 2011 (comScore)</t>
  </si>
  <si>
    <t>ITV Online Video Views 2008 - 2011</t>
  </si>
  <si>
    <t>ITV Online Unique Users &amp; Share of Viewing (BARB) 2007 - 2011</t>
  </si>
  <si>
    <t>ITV Online Revenue &amp; Net Advertising Revenue (NAR) 2007 - 2011</t>
  </si>
  <si>
    <t>ITV Facebook Fans &amp; Email Database Size 2010 - 2011</t>
  </si>
  <si>
    <t>ITV Online Users</t>
  </si>
  <si>
    <t>Estimated TV Viewers</t>
  </si>
  <si>
    <t>Notes:</t>
  </si>
  <si>
    <t>1. ITV changed analytics suppliers from Omniture to comScore in 2011</t>
  </si>
  <si>
    <t>2. As a result, long-form video views for 2010 were subsequently recalculated</t>
  </si>
  <si>
    <t>3. This recalculation includes long form video views on BT Vision &amp; Virgin Media</t>
  </si>
  <si>
    <t>ITV Viewing Share 2007 - 2011 across all ITV broadcast channels</t>
  </si>
  <si>
    <t>ITV Online Users vs. Estimated Viewers 2007 - 2011 (millions)</t>
  </si>
  <si>
    <r>
      <t xml:space="preserve">Note: </t>
    </r>
    <r>
      <rPr>
        <sz val="10"/>
        <color theme="1"/>
        <rFont val="Calibri"/>
        <family val="2"/>
        <scheme val="minor"/>
      </rPr>
      <t>Estimated viewers table above multiplies ITV Viewing Share with either BARB or UK population numbers below</t>
    </r>
  </si>
  <si>
    <t>UK Total Population in millions according to the World Bank (2010)</t>
  </si>
  <si>
    <t>Colour Coding</t>
  </si>
  <si>
    <t>1. Data tables with blue headers contain figures taken directly from ITV source materials - see below</t>
  </si>
  <si>
    <t>2. Data tables with red headers are estimates based on ITV data and other external information</t>
  </si>
  <si>
    <t>4. The 2011 comScore figure also includes long form video views on BT Vision &amp; Virgin Media</t>
  </si>
  <si>
    <t>5. "Video views" and "Long form" is the terminology used in ITV's own documents</t>
  </si>
  <si>
    <t xml:space="preserve">1. "across all ITV pages" is a quote taken from ITV's 2011 financial results document. No further definition is supplied. </t>
  </si>
  <si>
    <t>Facebook Fans 2010 - 2011 "across all ITV pages"</t>
  </si>
  <si>
    <t xml:space="preserve">2. Similarly, no further definition is supplied for "Contactable email addresses"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</si>
</sst>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383838"/>
      <name val="Arial"/>
      <family val="2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/>
    <xf numFmtId="0" fontId="1" fillId="0" borderId="0" xfId="0" applyFont="1"/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8" fillId="0" borderId="0" xfId="2"/>
    <xf numFmtId="0" fontId="9" fillId="0" borderId="0" xfId="0" applyFont="1" applyAlignment="1">
      <alignment vertical="center"/>
    </xf>
    <xf numFmtId="0" fontId="0" fillId="0" borderId="0" xfId="0" applyAlignment="1">
      <alignment vertical="top"/>
    </xf>
    <xf numFmtId="0" fontId="8" fillId="0" borderId="0" xfId="2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0" fillId="0" borderId="0" xfId="0" applyFont="1" applyFill="1" applyAlignment="1">
      <alignment horizontal="center"/>
    </xf>
    <xf numFmtId="0" fontId="11" fillId="3" borderId="0" xfId="0" applyFont="1" applyFill="1" applyAlignment="1">
      <alignment horizontal="left"/>
    </xf>
    <xf numFmtId="10" fontId="0" fillId="0" borderId="0" xfId="1" applyNumberFormat="1" applyFont="1"/>
    <xf numFmtId="0" fontId="1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1" fontId="0" fillId="0" borderId="0" xfId="0" applyNumberFormat="1"/>
    <xf numFmtId="0" fontId="11" fillId="4" borderId="0" xfId="0" applyFont="1" applyFill="1" applyAlignment="1">
      <alignment horizontal="left"/>
    </xf>
    <xf numFmtId="0" fontId="7" fillId="4" borderId="0" xfId="0" applyFont="1" applyFill="1"/>
    <xf numFmtId="0" fontId="2" fillId="0" borderId="0" xfId="0" applyFont="1" applyFill="1" applyBorder="1"/>
    <xf numFmtId="0" fontId="11" fillId="4" borderId="0" xfId="0" applyFont="1" applyFill="1" applyAlignment="1">
      <alignment vertical="top"/>
    </xf>
    <xf numFmtId="0" fontId="12" fillId="0" borderId="0" xfId="0" applyFont="1" applyFill="1" applyAlignment="1">
      <alignment horizontal="center"/>
    </xf>
    <xf numFmtId="10" fontId="12" fillId="0" borderId="0" xfId="0" applyNumberFormat="1" applyFont="1" applyFill="1" applyAlignment="1">
      <alignment horizontal="center"/>
    </xf>
    <xf numFmtId="10" fontId="0" fillId="0" borderId="0" xfId="0" applyNumberFormat="1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vertical="center"/>
    </xf>
    <xf numFmtId="165" fontId="12" fillId="0" borderId="0" xfId="0" applyNumberFormat="1" applyFont="1" applyFill="1" applyAlignment="1">
      <alignment horizontal="center"/>
    </xf>
    <xf numFmtId="0" fontId="0" fillId="4" borderId="0" xfId="0" applyFill="1"/>
    <xf numFmtId="0" fontId="6" fillId="4" borderId="0" xfId="0" applyFont="1" applyFill="1"/>
    <xf numFmtId="0" fontId="1" fillId="0" borderId="0" xfId="0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0" fillId="0" borderId="0" xfId="0" applyFont="1" applyAlignment="1">
      <alignment vertical="top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0066"/>
      <color rgb="FF01121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>
                <a:solidFill>
                  <a:schemeClr val="bg1"/>
                </a:solidFill>
                <a:effectLst/>
              </a:rPr>
              <a:t>ITV Online "Video Views" 2008 - 2010 (Omniture)</a:t>
            </a:r>
            <a:r>
              <a:rPr lang="en-GB" sz="1800" b="1" i="0" u="none" strike="noStrike" baseline="0">
                <a:solidFill>
                  <a:schemeClr val="bg1"/>
                </a:solidFill>
              </a:rPr>
              <a:t> </a:t>
            </a:r>
            <a:endParaRPr lang="en-US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'Video Views 2008 - 2011'!$C$8</c:f>
              <c:strCache>
                <c:ptCount val="1"/>
                <c:pt idx="0">
                  <c:v>Video Views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5.9084185815267169E-3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'Video Views 2008 - 2011'!$B$9:$B$11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'Video Views 2008 - 2011'!$C$9:$C$11</c:f>
              <c:numCache>
                <c:formatCode>General</c:formatCode>
                <c:ptCount val="3"/>
                <c:pt idx="0">
                  <c:v>85</c:v>
                </c:pt>
                <c:pt idx="1">
                  <c:v>215</c:v>
                </c:pt>
                <c:pt idx="2">
                  <c:v>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23616"/>
        <c:axId val="99825152"/>
      </c:lineChart>
      <c:catAx>
        <c:axId val="9982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n-US"/>
          </a:p>
        </c:txPr>
        <c:crossAx val="99825152"/>
        <c:crosses val="autoZero"/>
        <c:auto val="1"/>
        <c:lblAlgn val="ctr"/>
        <c:lblOffset val="100"/>
        <c:noMultiLvlLbl val="0"/>
      </c:catAx>
      <c:valAx>
        <c:axId val="9982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n-US"/>
          </a:p>
        </c:txPr>
        <c:crossAx val="998236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1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tx2">
        <a:lumMod val="75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>
                <a:solidFill>
                  <a:schemeClr val="bg1"/>
                </a:solidFill>
                <a:effectLst/>
              </a:rPr>
              <a:t>ITV "Long form Video Views" 2009 - 2010 (Omniture)</a:t>
            </a:r>
            <a:r>
              <a:rPr lang="en-GB" sz="1800" b="1" i="0" u="none" strike="noStrike" baseline="0">
                <a:solidFill>
                  <a:schemeClr val="bg1"/>
                </a:solidFill>
              </a:rPr>
              <a:t> </a:t>
            </a:r>
            <a:endParaRPr lang="en-US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'Video Views 2008 - 2011'!$C$16</c:f>
              <c:strCache>
                <c:ptCount val="1"/>
                <c:pt idx="0">
                  <c:v>Long-form Video Views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1.9694728605089057E-2"/>
                  <c:y val="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'Video Views 2008 - 2011'!$B$17:$B$18</c:f>
              <c:numCache>
                <c:formatCode>General</c:formatCode>
                <c:ptCount val="2"/>
                <c:pt idx="0">
                  <c:v>2009</c:v>
                </c:pt>
                <c:pt idx="1">
                  <c:v>2010</c:v>
                </c:pt>
              </c:numCache>
            </c:numRef>
          </c:cat>
          <c:val>
            <c:numRef>
              <c:f>'Video Views 2008 - 2011'!$C$17:$C$18</c:f>
              <c:numCache>
                <c:formatCode>General</c:formatCode>
                <c:ptCount val="2"/>
                <c:pt idx="0">
                  <c:v>72</c:v>
                </c:pt>
                <c:pt idx="1">
                  <c:v>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41920"/>
        <c:axId val="99843456"/>
      </c:lineChart>
      <c:catAx>
        <c:axId val="9984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n-US"/>
          </a:p>
        </c:txPr>
        <c:crossAx val="99843456"/>
        <c:crosses val="autoZero"/>
        <c:auto val="1"/>
        <c:lblAlgn val="ctr"/>
        <c:lblOffset val="100"/>
        <c:noMultiLvlLbl val="0"/>
      </c:catAx>
      <c:valAx>
        <c:axId val="9984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n-US"/>
          </a:p>
        </c:txPr>
        <c:crossAx val="998419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1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tx2">
        <a:lumMod val="75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>
                <a:solidFill>
                  <a:schemeClr val="bg1"/>
                </a:solidFill>
                <a:effectLst/>
              </a:rPr>
              <a:t>ITV "Long form Video Views" 2010 - 2011 (comScore)</a:t>
            </a:r>
            <a:r>
              <a:rPr lang="en-GB" sz="1800" b="1" i="0" u="none" strike="noStrike" baseline="0">
                <a:solidFill>
                  <a:schemeClr val="bg1"/>
                </a:solidFill>
              </a:rPr>
              <a:t> </a:t>
            </a:r>
            <a:endParaRPr lang="en-US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'Video Views 2008 - 2011'!$C$23</c:f>
              <c:strCache>
                <c:ptCount val="1"/>
                <c:pt idx="0">
                  <c:v>Long-form Video Views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1.9694728605089057E-2"/>
                  <c:y val="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'Video Views 2008 - 2011'!$B$24:$B$25</c:f>
              <c:numCache>
                <c:formatCode>General</c:formatCode>
                <c:ptCount val="2"/>
                <c:pt idx="0">
                  <c:v>2010</c:v>
                </c:pt>
                <c:pt idx="1">
                  <c:v>2011</c:v>
                </c:pt>
              </c:numCache>
            </c:numRef>
          </c:cat>
          <c:val>
            <c:numRef>
              <c:f>'Video Views 2008 - 2011'!$C$24:$C$25</c:f>
              <c:numCache>
                <c:formatCode>General</c:formatCode>
                <c:ptCount val="2"/>
                <c:pt idx="0">
                  <c:v>261</c:v>
                </c:pt>
                <c:pt idx="1">
                  <c:v>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47200"/>
        <c:axId val="100148736"/>
      </c:lineChart>
      <c:catAx>
        <c:axId val="10014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n-US"/>
          </a:p>
        </c:txPr>
        <c:crossAx val="100148736"/>
        <c:crosses val="autoZero"/>
        <c:auto val="1"/>
        <c:lblAlgn val="ctr"/>
        <c:lblOffset val="100"/>
        <c:noMultiLvlLbl val="0"/>
      </c:catAx>
      <c:valAx>
        <c:axId val="10014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n-US"/>
          </a:p>
        </c:txPr>
        <c:crossAx val="1001472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1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tx2">
        <a:lumMod val="75000"/>
      </a:scheme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>
                <a:solidFill>
                  <a:schemeClr val="bg1"/>
                </a:solidFill>
                <a:effectLst/>
              </a:rPr>
              <a:t>ITV Online Unique Users (Monthly) 2007 - 2011</a:t>
            </a:r>
            <a:r>
              <a:rPr lang="en-GB" sz="1800" b="1" i="0" u="none" strike="noStrike" baseline="0">
                <a:solidFill>
                  <a:schemeClr val="bg1"/>
                </a:solidFill>
              </a:rPr>
              <a:t>  </a:t>
            </a:r>
            <a:endParaRPr lang="en-US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'Unique Users 2007 - 2011'!$C$8</c:f>
              <c:strCache>
                <c:ptCount val="1"/>
                <c:pt idx="0">
                  <c:v>Users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5.9084185815267169E-3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2213170672616731E-17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'Unique Users 2007 - 2011'!$B$9:$B$13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'Unique Users 2007 - 2011'!$C$9:$C$13</c:f>
              <c:numCache>
                <c:formatCode>General</c:formatCode>
                <c:ptCount val="5"/>
                <c:pt idx="0">
                  <c:v>6</c:v>
                </c:pt>
                <c:pt idx="1">
                  <c:v>6.5</c:v>
                </c:pt>
                <c:pt idx="2">
                  <c:v>8.6999999999999993</c:v>
                </c:pt>
                <c:pt idx="3">
                  <c:v>10.199999999999999</c:v>
                </c:pt>
                <c:pt idx="4">
                  <c:v>11.7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8288"/>
        <c:axId val="99897344"/>
      </c:lineChart>
      <c:catAx>
        <c:axId val="10026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n-US"/>
          </a:p>
        </c:txPr>
        <c:crossAx val="99897344"/>
        <c:crosses val="autoZero"/>
        <c:auto val="1"/>
        <c:lblAlgn val="ctr"/>
        <c:lblOffset val="100"/>
        <c:noMultiLvlLbl val="0"/>
      </c:catAx>
      <c:valAx>
        <c:axId val="9989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n-US"/>
          </a:p>
        </c:txPr>
        <c:crossAx val="1002682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1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tx2">
        <a:lumMod val="75000"/>
      </a:scheme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>
                <a:solidFill>
                  <a:schemeClr val="bg1"/>
                </a:solidFill>
                <a:effectLst/>
              </a:rPr>
              <a:t>ITV Users vs. Estimated Viewers 2007 - 2011</a:t>
            </a:r>
            <a:r>
              <a:rPr lang="en-GB" sz="1800" b="1" i="0" u="none" strike="noStrike" baseline="0">
                <a:solidFill>
                  <a:schemeClr val="bg1"/>
                </a:solidFill>
              </a:rPr>
              <a:t>  </a:t>
            </a:r>
            <a:endParaRPr lang="en-US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Users 2007 - 2011'!$C$40</c:f>
              <c:strCache>
                <c:ptCount val="1"/>
                <c:pt idx="0">
                  <c:v>ITV Online Users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5.9084185815267169E-3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2213170672616731E-17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'Unique Users 2007 - 2011'!$B$41:$B$45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'Unique Users 2007 - 2011'!$C$41:$C$45</c:f>
              <c:numCache>
                <c:formatCode>#,##0.0</c:formatCode>
                <c:ptCount val="5"/>
                <c:pt idx="0">
                  <c:v>6</c:v>
                </c:pt>
                <c:pt idx="1">
                  <c:v>6.5</c:v>
                </c:pt>
                <c:pt idx="2">
                  <c:v>8.6999999999999993</c:v>
                </c:pt>
                <c:pt idx="3">
                  <c:v>10.199999999999999</c:v>
                </c:pt>
                <c:pt idx="4">
                  <c:v>11.7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Users 2007 - 2011'!$D$40</c:f>
              <c:strCache>
                <c:ptCount val="1"/>
                <c:pt idx="0">
                  <c:v>Estimated TV Viewers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2.7572620047124678E-2"/>
                  <c:y val="5.555519101778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5755782884071246E-2"/>
                  <c:y val="5.555519101778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772525574458015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419984349669207E-2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'Unique Users 2007 - 2011'!$B$41:$B$45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'Unique Users 2007 - 2011'!$D$41:$D$45</c:f>
              <c:numCache>
                <c:formatCode>#,##0.0</c:formatCode>
                <c:ptCount val="5"/>
                <c:pt idx="0">
                  <c:v>12.708960000000001</c:v>
                </c:pt>
                <c:pt idx="1">
                  <c:v>12.708960000000001</c:v>
                </c:pt>
                <c:pt idx="2">
                  <c:v>12.65418</c:v>
                </c:pt>
                <c:pt idx="3">
                  <c:v>12.54462</c:v>
                </c:pt>
                <c:pt idx="4">
                  <c:v>12.65418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12704"/>
        <c:axId val="99926784"/>
      </c:lineChart>
      <c:catAx>
        <c:axId val="9991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n-US"/>
          </a:p>
        </c:txPr>
        <c:crossAx val="99926784"/>
        <c:crosses val="autoZero"/>
        <c:auto val="1"/>
        <c:lblAlgn val="ctr"/>
        <c:lblOffset val="100"/>
        <c:noMultiLvlLbl val="0"/>
      </c:catAx>
      <c:valAx>
        <c:axId val="99926784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n-US"/>
          </a:p>
        </c:txPr>
        <c:crossAx val="999127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1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tx2">
        <a:lumMod val="75000"/>
      </a:schemeClr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>
                <a:solidFill>
                  <a:schemeClr val="bg1"/>
                </a:solidFill>
                <a:effectLst/>
              </a:rPr>
              <a:t>ITV Online vs. Net Estimated Revenue 2007 - 2011 (£m)</a:t>
            </a:r>
            <a:r>
              <a:rPr lang="en-GB" sz="1800" b="1" i="0" u="none" strike="noStrike" baseline="0">
                <a:solidFill>
                  <a:schemeClr val="bg1"/>
                </a:solidFill>
              </a:rPr>
              <a:t> </a:t>
            </a:r>
            <a:endParaRPr lang="en-US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2007 - 2011'!$C$29</c:f>
              <c:strCache>
                <c:ptCount val="1"/>
                <c:pt idx="0">
                  <c:v>Online Revenue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5.9084585706160094E-3"/>
                  <c:y val="-4.7892720306513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7406440382941688E-3"/>
                  <c:y val="-4.6296195734153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4.86909825926931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-4.48595649681720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-3.4482758620689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'Revenue 2007 - 2011'!$B$30:$B$34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'Revenue 2007 - 2011'!$C$30:$C$34</c:f>
              <c:numCache>
                <c:formatCode>General</c:formatCode>
                <c:ptCount val="5"/>
                <c:pt idx="0" formatCode="0">
                  <c:v>11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'Revenue 2007 - 2011'!$D$29</c:f>
              <c:strCache>
                <c:ptCount val="1"/>
                <c:pt idx="0">
                  <c:v>NAR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2.7572620047124678E-2"/>
                  <c:y val="5.555519101778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5755782884071246E-2"/>
                  <c:y val="5.555519101778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772525574458015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419984349669207E-2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'Revenue 2007 - 2011'!$B$30:$B$34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'Revenue 2007 - 2011'!$D$30:$D$34</c:f>
              <c:numCache>
                <c:formatCode>#,##0</c:formatCode>
                <c:ptCount val="5"/>
                <c:pt idx="0">
                  <c:v>1489</c:v>
                </c:pt>
                <c:pt idx="1">
                  <c:v>1425</c:v>
                </c:pt>
                <c:pt idx="2">
                  <c:v>1291</c:v>
                </c:pt>
                <c:pt idx="3">
                  <c:v>1496</c:v>
                </c:pt>
                <c:pt idx="4">
                  <c:v>1510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83200"/>
        <c:axId val="100084736"/>
      </c:lineChart>
      <c:catAx>
        <c:axId val="10008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n-US"/>
          </a:p>
        </c:txPr>
        <c:crossAx val="100084736"/>
        <c:crosses val="autoZero"/>
        <c:auto val="1"/>
        <c:lblAlgn val="ctr"/>
        <c:lblOffset val="100"/>
        <c:noMultiLvlLbl val="0"/>
      </c:catAx>
      <c:valAx>
        <c:axId val="1000847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n-US"/>
          </a:p>
        </c:txPr>
        <c:crossAx val="1000832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1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tx2">
        <a:lumMod val="75000"/>
      </a:schemeClr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GB" sz="1800" b="1" i="0" u="none" strike="noStrike" baseline="0">
                <a:solidFill>
                  <a:schemeClr val="bg1"/>
                </a:solidFill>
                <a:effectLst/>
              </a:rPr>
              <a:t>ITV Online Revenue 2007 - 2011 (£m)</a:t>
            </a:r>
            <a:r>
              <a:rPr lang="en-GB" sz="1800" b="1" i="0" u="none" strike="noStrike" baseline="0">
                <a:solidFill>
                  <a:schemeClr val="bg1"/>
                </a:solidFill>
              </a:rPr>
              <a:t> </a:t>
            </a:r>
            <a:endParaRPr lang="en-US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'Revenue 2007 - 2011'!$C$8</c:f>
              <c:strCache>
                <c:ptCount val="1"/>
                <c:pt idx="0">
                  <c:v>Revenue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5.9084185815267169E-3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2213170672616731E-17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'Revenue 2007 - 2011'!$B$9:$B$13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'Revenue 2007 - 2011'!$C$9:$C$13</c:f>
              <c:numCache>
                <c:formatCode>General</c:formatCode>
                <c:ptCount val="5"/>
                <c:pt idx="0" formatCode="0">
                  <c:v>11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25696"/>
        <c:axId val="100131584"/>
      </c:lineChart>
      <c:catAx>
        <c:axId val="10012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n-US"/>
          </a:p>
        </c:txPr>
        <c:crossAx val="100131584"/>
        <c:crosses val="autoZero"/>
        <c:auto val="1"/>
        <c:lblAlgn val="ctr"/>
        <c:lblOffset val="100"/>
        <c:noMultiLvlLbl val="0"/>
      </c:catAx>
      <c:valAx>
        <c:axId val="1001315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n-US"/>
          </a:p>
        </c:txPr>
        <c:crossAx val="1001256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1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tx2">
        <a:lumMod val="75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6</xdr:row>
      <xdr:rowOff>14287</xdr:rowOff>
    </xdr:from>
    <xdr:to>
      <xdr:col>15</xdr:col>
      <xdr:colOff>47625</xdr:colOff>
      <xdr:row>19</xdr:row>
      <xdr:rowOff>157162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15</xdr:col>
      <xdr:colOff>28576</xdr:colOff>
      <xdr:row>35</xdr:row>
      <xdr:rowOff>9525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36</xdr:row>
      <xdr:rowOff>114300</xdr:rowOff>
    </xdr:from>
    <xdr:to>
      <xdr:col>15</xdr:col>
      <xdr:colOff>28576</xdr:colOff>
      <xdr:row>51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19050</xdr:rowOff>
    </xdr:from>
    <xdr:to>
      <xdr:col>15</xdr:col>
      <xdr:colOff>352426</xdr:colOff>
      <xdr:row>19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25</xdr:row>
      <xdr:rowOff>9525</xdr:rowOff>
    </xdr:from>
    <xdr:to>
      <xdr:col>16</xdr:col>
      <xdr:colOff>371476</xdr:colOff>
      <xdr:row>42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24</xdr:row>
      <xdr:rowOff>190500</xdr:rowOff>
    </xdr:from>
    <xdr:to>
      <xdr:col>18</xdr:col>
      <xdr:colOff>0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</xdr:row>
      <xdr:rowOff>0</xdr:rowOff>
    </xdr:from>
    <xdr:to>
      <xdr:col>16</xdr:col>
      <xdr:colOff>352426</xdr:colOff>
      <xdr:row>19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itvplc.com/media/regulatoryannounements/?page=22&amp;id=16297" TargetMode="External"/><Relationship Id="rId7" Type="http://schemas.openxmlformats.org/officeDocument/2006/relationships/hyperlink" Target="http://itvplc.com/media/regulatoryannounements/?page=1&amp;id=50176" TargetMode="External"/><Relationship Id="rId2" Type="http://schemas.openxmlformats.org/officeDocument/2006/relationships/hyperlink" Target="http://itvplc.com/media/regulatoryannounements/?page=26&amp;id=16263" TargetMode="External"/><Relationship Id="rId1" Type="http://schemas.openxmlformats.org/officeDocument/2006/relationships/hyperlink" Target="http://itvplc.com/media/regulatoryannounements/?page=29&amp;id=16230" TargetMode="External"/><Relationship Id="rId6" Type="http://schemas.openxmlformats.org/officeDocument/2006/relationships/hyperlink" Target="http://itvplc.com/media/regulatoryannounements/?page=4&amp;id=41264" TargetMode="External"/><Relationship Id="rId5" Type="http://schemas.openxmlformats.org/officeDocument/2006/relationships/hyperlink" Target="http://itvplc.com/media/regulatoryannounements/?page=10&amp;id=30171" TargetMode="External"/><Relationship Id="rId4" Type="http://schemas.openxmlformats.org/officeDocument/2006/relationships/hyperlink" Target="http://itvplc.com/media/regulatoryannounements/?page=16&amp;id=163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8"/>
  <sheetViews>
    <sheetView tabSelected="1" zoomScaleNormal="100" workbookViewId="0">
      <selection activeCell="B2" sqref="B2"/>
    </sheetView>
  </sheetViews>
  <sheetFormatPr defaultRowHeight="15" x14ac:dyDescent="0.25"/>
  <cols>
    <col min="1" max="1" width="1.42578125" customWidth="1"/>
    <col min="2" max="4" width="26.140625" customWidth="1"/>
    <col min="5" max="5" width="10.5703125" bestFit="1" customWidth="1"/>
    <col min="8" max="8" width="9.140625" customWidth="1"/>
    <col min="11" max="11" width="11.7109375" bestFit="1" customWidth="1"/>
    <col min="14" max="14" width="11.42578125" bestFit="1" customWidth="1"/>
  </cols>
  <sheetData>
    <row r="2" spans="2:14" ht="18.75" x14ac:dyDescent="0.3">
      <c r="B2" s="3" t="s">
        <v>48</v>
      </c>
    </row>
    <row r="3" spans="2:14" ht="18.75" x14ac:dyDescent="0.3">
      <c r="B3" s="3"/>
    </row>
    <row r="4" spans="2:14" ht="18.75" x14ac:dyDescent="0.3">
      <c r="B4" s="4" t="s">
        <v>2</v>
      </c>
      <c r="F4" s="4" t="s">
        <v>3</v>
      </c>
    </row>
    <row r="5" spans="2:14" x14ac:dyDescent="0.25">
      <c r="B5" t="s">
        <v>1</v>
      </c>
      <c r="F5" t="s">
        <v>4</v>
      </c>
    </row>
    <row r="7" spans="2:14" ht="18.75" x14ac:dyDescent="0.3">
      <c r="B7" s="30" t="s">
        <v>28</v>
      </c>
      <c r="C7" s="22"/>
      <c r="D7" s="22"/>
      <c r="G7" s="27"/>
      <c r="H7" s="27"/>
      <c r="I7" s="27"/>
      <c r="J7" s="27"/>
      <c r="K7" s="27"/>
      <c r="L7" s="27"/>
      <c r="N7" s="27"/>
    </row>
    <row r="8" spans="2:14" x14ac:dyDescent="0.25">
      <c r="B8" s="24"/>
      <c r="C8" s="24" t="s">
        <v>6</v>
      </c>
      <c r="D8" s="24" t="s">
        <v>11</v>
      </c>
    </row>
    <row r="9" spans="2:14" x14ac:dyDescent="0.25">
      <c r="B9" s="42">
        <v>2008</v>
      </c>
      <c r="C9" s="5">
        <v>85</v>
      </c>
      <c r="D9" s="5"/>
      <c r="G9" s="27"/>
      <c r="H9" s="5"/>
      <c r="I9" s="5"/>
      <c r="J9" s="5"/>
      <c r="K9" s="28"/>
      <c r="L9" s="5"/>
    </row>
    <row r="10" spans="2:14" x14ac:dyDescent="0.25">
      <c r="B10" s="42">
        <v>2009</v>
      </c>
      <c r="C10" s="5">
        <v>215</v>
      </c>
      <c r="D10" s="17">
        <f>(C10-C9)/C9</f>
        <v>1.5294117647058822</v>
      </c>
      <c r="G10" s="27"/>
      <c r="H10" s="5"/>
      <c r="I10" s="5"/>
      <c r="J10" s="5"/>
      <c r="K10" s="28"/>
      <c r="L10" s="17"/>
    </row>
    <row r="11" spans="2:14" x14ac:dyDescent="0.25">
      <c r="B11" s="42">
        <v>2010</v>
      </c>
      <c r="C11" s="5">
        <v>234</v>
      </c>
      <c r="D11" s="17">
        <f>(C11-C10)/C10</f>
        <v>8.8372093023255813E-2</v>
      </c>
    </row>
    <row r="12" spans="2:14" ht="15.75" thickBot="1" x14ac:dyDescent="0.3">
      <c r="B12" s="1" t="s">
        <v>0</v>
      </c>
      <c r="C12" s="6">
        <f>SUM(C9:C11)</f>
        <v>534</v>
      </c>
      <c r="D12" s="6"/>
    </row>
    <row r="13" spans="2:14" ht="15.75" thickTop="1" x14ac:dyDescent="0.25">
      <c r="B13" s="32"/>
      <c r="C13" s="21"/>
      <c r="D13" s="21"/>
    </row>
    <row r="15" spans="2:14" ht="18.75" x14ac:dyDescent="0.3">
      <c r="B15" s="30" t="s">
        <v>46</v>
      </c>
      <c r="C15" s="31"/>
      <c r="D15" s="31"/>
      <c r="G15" s="27"/>
      <c r="H15" s="5"/>
      <c r="I15" s="5"/>
      <c r="J15" s="5"/>
      <c r="K15" s="28"/>
      <c r="N15" s="29"/>
    </row>
    <row r="16" spans="2:14" x14ac:dyDescent="0.25">
      <c r="B16" s="24"/>
      <c r="C16" s="24" t="s">
        <v>24</v>
      </c>
      <c r="D16" s="24" t="s">
        <v>11</v>
      </c>
      <c r="G16" s="27"/>
      <c r="H16" s="5"/>
      <c r="I16" s="19"/>
      <c r="J16" s="5"/>
      <c r="K16" s="28"/>
      <c r="N16" s="29"/>
    </row>
    <row r="17" spans="2:11" x14ac:dyDescent="0.25">
      <c r="B17" s="42">
        <v>2009</v>
      </c>
      <c r="C17" s="5">
        <v>72</v>
      </c>
      <c r="D17" s="5"/>
      <c r="G17" s="27"/>
      <c r="H17" s="5"/>
      <c r="I17" s="5"/>
      <c r="J17" s="5"/>
      <c r="K17" s="5"/>
    </row>
    <row r="18" spans="2:11" x14ac:dyDescent="0.25">
      <c r="B18" s="42">
        <v>2010</v>
      </c>
      <c r="C18" s="5">
        <v>129</v>
      </c>
      <c r="D18" s="17">
        <f>(C18-C17)/C17</f>
        <v>0.79166666666666663</v>
      </c>
      <c r="G18" s="5"/>
      <c r="H18" s="5"/>
      <c r="I18" s="5"/>
      <c r="J18" s="5"/>
      <c r="K18" s="5"/>
    </row>
    <row r="19" spans="2:11" ht="15.75" thickBot="1" x14ac:dyDescent="0.3">
      <c r="B19" s="1" t="s">
        <v>0</v>
      </c>
      <c r="C19" s="6">
        <f>SUM(C17:C18)</f>
        <v>201</v>
      </c>
      <c r="D19" s="6"/>
      <c r="G19" s="5"/>
      <c r="H19" s="5"/>
      <c r="I19" s="5"/>
      <c r="J19" s="5"/>
      <c r="K19" s="5"/>
    </row>
    <row r="20" spans="2:11" ht="15.75" thickTop="1" x14ac:dyDescent="0.25">
      <c r="B20" s="32"/>
      <c r="C20" s="21"/>
      <c r="D20" s="21"/>
      <c r="G20" s="5"/>
      <c r="H20" s="5"/>
      <c r="I20" s="5"/>
      <c r="J20" s="5"/>
      <c r="K20" s="5"/>
    </row>
    <row r="22" spans="2:11" ht="18.75" x14ac:dyDescent="0.3">
      <c r="B22" s="30" t="s">
        <v>47</v>
      </c>
      <c r="C22" s="31"/>
      <c r="D22" s="31"/>
    </row>
    <row r="23" spans="2:11" x14ac:dyDescent="0.25">
      <c r="B23" s="24"/>
      <c r="C23" s="24" t="s">
        <v>24</v>
      </c>
      <c r="D23" s="24" t="s">
        <v>11</v>
      </c>
    </row>
    <row r="24" spans="2:11" x14ac:dyDescent="0.25">
      <c r="B24" s="27">
        <v>2010</v>
      </c>
      <c r="C24" s="5">
        <v>261</v>
      </c>
      <c r="D24" s="5"/>
    </row>
    <row r="25" spans="2:11" x14ac:dyDescent="0.25">
      <c r="B25" s="27">
        <v>2011</v>
      </c>
      <c r="C25" s="5">
        <v>376</v>
      </c>
      <c r="D25" s="17">
        <f>(C25-C24)/C24</f>
        <v>0.44061302681992337</v>
      </c>
    </row>
    <row r="26" spans="2:11" ht="15.75" thickBot="1" x14ac:dyDescent="0.3">
      <c r="B26" s="1" t="s">
        <v>0</v>
      </c>
      <c r="C26" s="6">
        <f>SUM(C24:C25)</f>
        <v>637</v>
      </c>
      <c r="D26" s="6"/>
    </row>
    <row r="27" spans="2:11" ht="15.75" thickTop="1" x14ac:dyDescent="0.25"/>
    <row r="28" spans="2:11" x14ac:dyDescent="0.25">
      <c r="B28" s="45" t="s">
        <v>54</v>
      </c>
    </row>
    <row r="29" spans="2:11" x14ac:dyDescent="0.25">
      <c r="B29" s="46" t="s">
        <v>55</v>
      </c>
    </row>
    <row r="30" spans="2:11" x14ac:dyDescent="0.25">
      <c r="B30" s="46" t="s">
        <v>56</v>
      </c>
    </row>
    <row r="31" spans="2:11" x14ac:dyDescent="0.25">
      <c r="B31" s="46" t="s">
        <v>57</v>
      </c>
    </row>
    <row r="32" spans="2:11" x14ac:dyDescent="0.25">
      <c r="B32" s="46" t="s">
        <v>65</v>
      </c>
    </row>
    <row r="33" spans="2:4" x14ac:dyDescent="0.25">
      <c r="B33" s="46" t="s">
        <v>66</v>
      </c>
    </row>
    <row r="37" spans="2:4" x14ac:dyDescent="0.25">
      <c r="B37" s="38"/>
      <c r="C37" s="37"/>
      <c r="D37" s="37"/>
    </row>
    <row r="39" spans="2:4" x14ac:dyDescent="0.25">
      <c r="B39" s="10"/>
    </row>
    <row r="56" spans="2:3" x14ac:dyDescent="0.25">
      <c r="B56" s="2"/>
    </row>
    <row r="57" spans="2:3" x14ac:dyDescent="0.25">
      <c r="B57" s="2"/>
    </row>
    <row r="58" spans="2:3" x14ac:dyDescent="0.25">
      <c r="C58" s="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5"/>
  <sheetViews>
    <sheetView workbookViewId="0">
      <selection activeCell="C37" sqref="C37"/>
    </sheetView>
  </sheetViews>
  <sheetFormatPr defaultRowHeight="15" x14ac:dyDescent="0.25"/>
  <cols>
    <col min="1" max="1" width="1.42578125" customWidth="1"/>
    <col min="2" max="2" width="12.7109375" customWidth="1"/>
    <col min="3" max="3" width="48" customWidth="1"/>
    <col min="4" max="4" width="25.140625" customWidth="1"/>
    <col min="5" max="5" width="16.140625" bestFit="1" customWidth="1"/>
  </cols>
  <sheetData>
    <row r="2" spans="2:6" ht="18.75" x14ac:dyDescent="0.3">
      <c r="B2" s="3" t="s">
        <v>49</v>
      </c>
    </row>
    <row r="3" spans="2:6" ht="18.75" x14ac:dyDescent="0.3">
      <c r="B3" s="3"/>
    </row>
    <row r="4" spans="2:6" ht="18.75" x14ac:dyDescent="0.3">
      <c r="B4" s="4" t="s">
        <v>2</v>
      </c>
      <c r="F4" s="4" t="s">
        <v>3</v>
      </c>
    </row>
    <row r="5" spans="2:6" x14ac:dyDescent="0.25">
      <c r="B5" t="s">
        <v>1</v>
      </c>
      <c r="F5" t="s">
        <v>4</v>
      </c>
    </row>
    <row r="7" spans="2:6" ht="18.75" x14ac:dyDescent="0.3">
      <c r="B7" s="30" t="s">
        <v>36</v>
      </c>
      <c r="C7" s="40"/>
      <c r="D7" s="40"/>
    </row>
    <row r="8" spans="2:6" x14ac:dyDescent="0.25">
      <c r="B8" s="24"/>
      <c r="C8" s="24" t="s">
        <v>7</v>
      </c>
      <c r="D8" s="24" t="s">
        <v>11</v>
      </c>
    </row>
    <row r="9" spans="2:6" x14ac:dyDescent="0.25">
      <c r="B9" s="42">
        <v>2007</v>
      </c>
      <c r="C9" s="5">
        <v>6</v>
      </c>
      <c r="D9" s="5"/>
      <c r="E9" s="26"/>
    </row>
    <row r="10" spans="2:6" x14ac:dyDescent="0.25">
      <c r="B10" s="42">
        <v>2008</v>
      </c>
      <c r="C10" s="5">
        <v>6.5</v>
      </c>
      <c r="D10" s="17">
        <f>(C10-C9)/C9</f>
        <v>8.3333333333333329E-2</v>
      </c>
    </row>
    <row r="11" spans="2:6" x14ac:dyDescent="0.25">
      <c r="B11" s="42">
        <v>2009</v>
      </c>
      <c r="C11" s="5">
        <v>8.6999999999999993</v>
      </c>
      <c r="D11" s="17">
        <f>(C11-C10)/C10</f>
        <v>0.33846153846153837</v>
      </c>
    </row>
    <row r="12" spans="2:6" x14ac:dyDescent="0.25">
      <c r="B12" s="42">
        <v>2010</v>
      </c>
      <c r="C12" s="5">
        <v>10.199999999999999</v>
      </c>
      <c r="D12" s="17">
        <f>(C12-C11)/C11</f>
        <v>0.17241379310344829</v>
      </c>
    </row>
    <row r="13" spans="2:6" x14ac:dyDescent="0.25">
      <c r="B13" s="42">
        <v>2011</v>
      </c>
      <c r="C13" s="5">
        <v>11.7</v>
      </c>
      <c r="D13" s="17">
        <f>(C13-C12)/C12</f>
        <v>0.14705882352941177</v>
      </c>
    </row>
    <row r="14" spans="2:6" ht="15.75" thickBot="1" x14ac:dyDescent="0.3">
      <c r="B14" s="1" t="s">
        <v>0</v>
      </c>
      <c r="C14" s="6">
        <f>SUM(C9:C13)</f>
        <v>43.099999999999994</v>
      </c>
      <c r="D14" s="6"/>
    </row>
    <row r="15" spans="2:6" ht="15.75" thickTop="1" x14ac:dyDescent="0.25"/>
    <row r="17" spans="2:4" ht="18.75" x14ac:dyDescent="0.3">
      <c r="B17" s="30" t="s">
        <v>58</v>
      </c>
      <c r="C17" s="30"/>
      <c r="D17" s="30"/>
    </row>
    <row r="18" spans="2:4" x14ac:dyDescent="0.25">
      <c r="B18" s="24"/>
      <c r="C18" s="24" t="s">
        <v>30</v>
      </c>
      <c r="D18" s="24" t="s">
        <v>11</v>
      </c>
    </row>
    <row r="19" spans="2:4" x14ac:dyDescent="0.25">
      <c r="B19" s="24">
        <v>2007</v>
      </c>
      <c r="C19" s="35">
        <v>0.23200000000000001</v>
      </c>
      <c r="D19" s="34"/>
    </row>
    <row r="20" spans="2:4" x14ac:dyDescent="0.25">
      <c r="B20" s="42">
        <v>2008</v>
      </c>
      <c r="C20" s="36">
        <v>0.23200000000000001</v>
      </c>
      <c r="D20" s="36">
        <f>(C20-C19)/C19</f>
        <v>0</v>
      </c>
    </row>
    <row r="21" spans="2:4" x14ac:dyDescent="0.25">
      <c r="B21" s="42">
        <v>2009</v>
      </c>
      <c r="C21" s="36">
        <v>0.23100000000000001</v>
      </c>
      <c r="D21" s="36">
        <f>(C21-C20)/C20</f>
        <v>-4.3103448275862103E-3</v>
      </c>
    </row>
    <row r="22" spans="2:4" x14ac:dyDescent="0.25">
      <c r="B22" s="42">
        <v>2010</v>
      </c>
      <c r="C22" s="36">
        <v>0.22900000000000001</v>
      </c>
      <c r="D22" s="36">
        <f>(C22-C21)/C21</f>
        <v>-8.6580086580086649E-3</v>
      </c>
    </row>
    <row r="23" spans="2:4" x14ac:dyDescent="0.25">
      <c r="B23" s="42">
        <v>2011</v>
      </c>
      <c r="C23" s="36">
        <v>0.23100000000000001</v>
      </c>
      <c r="D23" s="36">
        <f>(C23-C22)/C22</f>
        <v>8.7336244541484798E-3</v>
      </c>
    </row>
    <row r="25" spans="2:4" x14ac:dyDescent="0.25">
      <c r="D25" s="5"/>
    </row>
    <row r="26" spans="2:4" ht="18.75" x14ac:dyDescent="0.3">
      <c r="B26" s="25" t="s">
        <v>39</v>
      </c>
      <c r="C26" s="25"/>
      <c r="D26" s="25"/>
    </row>
    <row r="27" spans="2:4" x14ac:dyDescent="0.25">
      <c r="B27" s="24"/>
      <c r="C27" s="24" t="s">
        <v>40</v>
      </c>
      <c r="D27" s="24" t="s">
        <v>11</v>
      </c>
    </row>
    <row r="28" spans="2:4" x14ac:dyDescent="0.25">
      <c r="B28" s="24">
        <v>2007</v>
      </c>
      <c r="C28" s="39">
        <f>C19*$D$35</f>
        <v>12.708960000000001</v>
      </c>
      <c r="D28" s="34"/>
    </row>
    <row r="29" spans="2:4" x14ac:dyDescent="0.25">
      <c r="B29" s="42">
        <v>2008</v>
      </c>
      <c r="C29" s="39">
        <f>C20*$D$35</f>
        <v>12.708960000000001</v>
      </c>
      <c r="D29" s="36">
        <f>(C29-C28)/C28</f>
        <v>0</v>
      </c>
    </row>
    <row r="30" spans="2:4" x14ac:dyDescent="0.25">
      <c r="B30" s="42">
        <v>2009</v>
      </c>
      <c r="C30" s="39">
        <f>C21*$D$35</f>
        <v>12.65418</v>
      </c>
      <c r="D30" s="36">
        <f>(C30-C29)/C29</f>
        <v>-4.3103448275862806E-3</v>
      </c>
    </row>
    <row r="31" spans="2:4" x14ac:dyDescent="0.25">
      <c r="B31" s="42">
        <v>2010</v>
      </c>
      <c r="C31" s="39">
        <f>C22*$D$35</f>
        <v>12.54462</v>
      </c>
      <c r="D31" s="36">
        <f>(C31-C30)/C30</f>
        <v>-8.6580086580086667E-3</v>
      </c>
    </row>
    <row r="32" spans="2:4" x14ac:dyDescent="0.25">
      <c r="B32" s="42">
        <v>2011</v>
      </c>
      <c r="C32" s="39">
        <f>C23*$D$35</f>
        <v>12.65418</v>
      </c>
      <c r="D32" s="36">
        <f>(C32-C31)/C31</f>
        <v>8.7336244541484798E-3</v>
      </c>
    </row>
    <row r="33" spans="2:5" x14ac:dyDescent="0.25">
      <c r="B33" s="42"/>
      <c r="C33" s="39"/>
      <c r="D33" s="36"/>
    </row>
    <row r="34" spans="2:5" x14ac:dyDescent="0.25">
      <c r="B34" s="44" t="s">
        <v>60</v>
      </c>
      <c r="C34" s="39"/>
      <c r="D34" s="36"/>
    </row>
    <row r="35" spans="2:5" x14ac:dyDescent="0.25">
      <c r="B35" s="45" t="s">
        <v>38</v>
      </c>
      <c r="C35" s="46"/>
      <c r="D35" s="47">
        <v>54.78</v>
      </c>
    </row>
    <row r="36" spans="2:5" x14ac:dyDescent="0.25">
      <c r="B36" s="45" t="s">
        <v>61</v>
      </c>
      <c r="C36" s="46"/>
      <c r="D36" s="48">
        <v>62.22</v>
      </c>
    </row>
    <row r="37" spans="2:5" x14ac:dyDescent="0.25">
      <c r="B37" s="45"/>
      <c r="C37" s="46"/>
      <c r="D37" s="48"/>
    </row>
    <row r="39" spans="2:5" ht="18.75" x14ac:dyDescent="0.3">
      <c r="B39" s="25" t="s">
        <v>59</v>
      </c>
      <c r="C39" s="25"/>
      <c r="D39" s="25"/>
      <c r="E39" s="25"/>
    </row>
    <row r="40" spans="2:5" x14ac:dyDescent="0.25">
      <c r="B40" s="24"/>
      <c r="C40" s="24" t="s">
        <v>52</v>
      </c>
      <c r="D40" s="24" t="s">
        <v>53</v>
      </c>
      <c r="E40" s="2" t="s">
        <v>41</v>
      </c>
    </row>
    <row r="41" spans="2:5" x14ac:dyDescent="0.25">
      <c r="B41" s="24">
        <v>2007</v>
      </c>
      <c r="C41" s="39">
        <f>C9</f>
        <v>6</v>
      </c>
      <c r="D41" s="39">
        <f>C28</f>
        <v>12.708960000000001</v>
      </c>
      <c r="E41" s="28">
        <f>C41/D41</f>
        <v>0.47210786720549908</v>
      </c>
    </row>
    <row r="42" spans="2:5" x14ac:dyDescent="0.25">
      <c r="B42" s="42">
        <v>2008</v>
      </c>
      <c r="C42" s="39">
        <f>C10</f>
        <v>6.5</v>
      </c>
      <c r="D42" s="39">
        <f>C29</f>
        <v>12.708960000000001</v>
      </c>
      <c r="E42" s="28">
        <f t="shared" ref="E42:E45" si="0">C42/D42</f>
        <v>0.511450189472624</v>
      </c>
    </row>
    <row r="43" spans="2:5" x14ac:dyDescent="0.25">
      <c r="B43" s="42">
        <v>2009</v>
      </c>
      <c r="C43" s="39">
        <f>C11</f>
        <v>8.6999999999999993</v>
      </c>
      <c r="D43" s="39">
        <f>C30</f>
        <v>12.65418</v>
      </c>
      <c r="E43" s="28">
        <f t="shared" si="0"/>
        <v>0.68751985509926361</v>
      </c>
    </row>
    <row r="44" spans="2:5" x14ac:dyDescent="0.25">
      <c r="B44" s="42">
        <v>2010</v>
      </c>
      <c r="C44" s="39">
        <f>C12</f>
        <v>10.199999999999999</v>
      </c>
      <c r="D44" s="39">
        <f>C31</f>
        <v>12.54462</v>
      </c>
      <c r="E44" s="28">
        <f t="shared" si="0"/>
        <v>0.81309756692510404</v>
      </c>
    </row>
    <row r="45" spans="2:5" x14ac:dyDescent="0.25">
      <c r="B45" s="42">
        <v>2011</v>
      </c>
      <c r="C45" s="39">
        <f>C13</f>
        <v>11.7</v>
      </c>
      <c r="D45" s="39">
        <f>C32</f>
        <v>12.65418</v>
      </c>
      <c r="E45" s="28">
        <f t="shared" si="0"/>
        <v>0.92459566720245789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6"/>
  <sheetViews>
    <sheetView workbookViewId="0">
      <selection activeCell="D39" sqref="D39"/>
    </sheetView>
  </sheetViews>
  <sheetFormatPr defaultRowHeight="15" x14ac:dyDescent="0.25"/>
  <cols>
    <col min="1" max="1" width="1.42578125" customWidth="1"/>
    <col min="2" max="4" width="26" customWidth="1"/>
    <col min="5" max="5" width="19.5703125" bestFit="1" customWidth="1"/>
  </cols>
  <sheetData>
    <row r="2" spans="2:7" ht="18.75" x14ac:dyDescent="0.3">
      <c r="B2" s="3" t="s">
        <v>50</v>
      </c>
    </row>
    <row r="3" spans="2:7" ht="18.75" x14ac:dyDescent="0.3">
      <c r="B3" s="3"/>
    </row>
    <row r="4" spans="2:7" ht="18.75" x14ac:dyDescent="0.3">
      <c r="B4" s="4" t="s">
        <v>2</v>
      </c>
      <c r="G4" s="4" t="s">
        <v>3</v>
      </c>
    </row>
    <row r="5" spans="2:7" x14ac:dyDescent="0.25">
      <c r="B5" t="s">
        <v>34</v>
      </c>
      <c r="G5" t="s">
        <v>4</v>
      </c>
    </row>
    <row r="7" spans="2:7" ht="18.75" x14ac:dyDescent="0.3">
      <c r="B7" s="30" t="s">
        <v>37</v>
      </c>
      <c r="C7" s="41"/>
      <c r="D7" s="31"/>
    </row>
    <row r="8" spans="2:7" x14ac:dyDescent="0.25">
      <c r="B8" s="24"/>
      <c r="C8" s="24" t="s">
        <v>8</v>
      </c>
      <c r="D8" s="24" t="s">
        <v>11</v>
      </c>
    </row>
    <row r="9" spans="2:7" x14ac:dyDescent="0.25">
      <c r="B9" s="42">
        <v>2007</v>
      </c>
      <c r="C9" s="19">
        <v>11</v>
      </c>
      <c r="D9" s="5"/>
    </row>
    <row r="10" spans="2:7" x14ac:dyDescent="0.25">
      <c r="B10" s="42">
        <v>2008</v>
      </c>
      <c r="C10" s="5">
        <v>18</v>
      </c>
      <c r="D10" s="17">
        <f>(C10-C9)/C9</f>
        <v>0.63636363636363635</v>
      </c>
    </row>
    <row r="11" spans="2:7" x14ac:dyDescent="0.25">
      <c r="B11" s="42">
        <v>2009</v>
      </c>
      <c r="C11" s="5">
        <v>24</v>
      </c>
      <c r="D11" s="17">
        <f>(C11-C10)/C10</f>
        <v>0.33333333333333331</v>
      </c>
    </row>
    <row r="12" spans="2:7" x14ac:dyDescent="0.25">
      <c r="B12" s="42">
        <v>2010</v>
      </c>
      <c r="C12" s="5">
        <v>28</v>
      </c>
      <c r="D12" s="17">
        <f>(C12-C11)/C11</f>
        <v>0.16666666666666666</v>
      </c>
    </row>
    <row r="13" spans="2:7" x14ac:dyDescent="0.25">
      <c r="B13" s="42">
        <v>2011</v>
      </c>
      <c r="C13" s="5">
        <v>34</v>
      </c>
      <c r="D13" s="17">
        <f>(C13-C12)/C12</f>
        <v>0.21428571428571427</v>
      </c>
    </row>
    <row r="14" spans="2:7" ht="15.75" thickBot="1" x14ac:dyDescent="0.3">
      <c r="B14" s="1" t="s">
        <v>0</v>
      </c>
      <c r="C14" s="6">
        <f>SUM(C9:C13)</f>
        <v>115</v>
      </c>
      <c r="D14" s="6"/>
    </row>
    <row r="15" spans="2:7" ht="15.75" thickTop="1" x14ac:dyDescent="0.25">
      <c r="B15" s="32"/>
      <c r="C15" s="21"/>
      <c r="D15" s="21"/>
    </row>
    <row r="17" spans="2:5" ht="18.75" x14ac:dyDescent="0.3">
      <c r="B17" s="30" t="s">
        <v>35</v>
      </c>
      <c r="C17" s="31"/>
      <c r="D17" s="31"/>
    </row>
    <row r="18" spans="2:5" x14ac:dyDescent="0.25">
      <c r="B18" s="24"/>
      <c r="C18" s="24" t="s">
        <v>8</v>
      </c>
      <c r="D18" s="24" t="s">
        <v>11</v>
      </c>
    </row>
    <row r="19" spans="2:5" x14ac:dyDescent="0.25">
      <c r="B19" s="42">
        <v>2006</v>
      </c>
      <c r="C19" s="7">
        <v>1494</v>
      </c>
      <c r="D19" s="5"/>
    </row>
    <row r="20" spans="2:5" x14ac:dyDescent="0.25">
      <c r="B20" s="42">
        <v>2007</v>
      </c>
      <c r="C20" s="7">
        <v>1489</v>
      </c>
      <c r="D20" s="17">
        <f>(C20-C19)/C19</f>
        <v>-3.3467202141900937E-3</v>
      </c>
    </row>
    <row r="21" spans="2:5" x14ac:dyDescent="0.25">
      <c r="B21" s="42">
        <v>2008</v>
      </c>
      <c r="C21" s="7">
        <v>1425</v>
      </c>
      <c r="D21" s="17">
        <f>(C21-C20)/C20</f>
        <v>-4.2981867024848894E-2</v>
      </c>
    </row>
    <row r="22" spans="2:5" x14ac:dyDescent="0.25">
      <c r="B22" s="42">
        <v>2009</v>
      </c>
      <c r="C22" s="7">
        <v>1291</v>
      </c>
      <c r="D22" s="17">
        <f>(C22-C21)/C21</f>
        <v>-9.4035087719298249E-2</v>
      </c>
    </row>
    <row r="23" spans="2:5" x14ac:dyDescent="0.25">
      <c r="B23" s="42">
        <v>2010</v>
      </c>
      <c r="C23" s="7">
        <v>1496</v>
      </c>
      <c r="D23" s="17">
        <f>(C23-C22)/C22</f>
        <v>0.15879163439194424</v>
      </c>
    </row>
    <row r="24" spans="2:5" x14ac:dyDescent="0.25">
      <c r="B24" s="42">
        <v>2011</v>
      </c>
      <c r="C24" s="7">
        <v>1510</v>
      </c>
      <c r="D24" s="17">
        <f>(C24-C23)/C23</f>
        <v>9.3582887700534752E-3</v>
      </c>
    </row>
    <row r="25" spans="2:5" ht="15.75" thickBot="1" x14ac:dyDescent="0.3">
      <c r="B25" s="1" t="s">
        <v>0</v>
      </c>
      <c r="C25" s="8">
        <f>SUM(C19:C24)</f>
        <v>8705</v>
      </c>
      <c r="D25" s="6"/>
    </row>
    <row r="26" spans="2:5" s="20" customFormat="1" ht="15.75" thickTop="1" x14ac:dyDescent="0.25">
      <c r="B26" s="32"/>
      <c r="C26" s="43"/>
      <c r="D26" s="21"/>
    </row>
    <row r="28" spans="2:5" ht="18.75" x14ac:dyDescent="0.3">
      <c r="B28" s="30" t="s">
        <v>42</v>
      </c>
      <c r="C28" s="41"/>
      <c r="D28" s="31"/>
      <c r="E28" s="31"/>
    </row>
    <row r="29" spans="2:5" x14ac:dyDescent="0.25">
      <c r="B29" s="24"/>
      <c r="C29" s="24" t="s">
        <v>43</v>
      </c>
      <c r="D29" s="24" t="s">
        <v>44</v>
      </c>
      <c r="E29" s="24" t="s">
        <v>45</v>
      </c>
    </row>
    <row r="30" spans="2:5" x14ac:dyDescent="0.25">
      <c r="B30" s="42">
        <v>2007</v>
      </c>
      <c r="C30" s="19">
        <v>11</v>
      </c>
      <c r="D30" s="7">
        <f>C20</f>
        <v>1489</v>
      </c>
      <c r="E30" s="28">
        <f>C30/D30</f>
        <v>7.3875083948959034E-3</v>
      </c>
    </row>
    <row r="31" spans="2:5" x14ac:dyDescent="0.25">
      <c r="B31" s="42">
        <v>2008</v>
      </c>
      <c r="C31" s="5">
        <v>18</v>
      </c>
      <c r="D31" s="7">
        <f t="shared" ref="D31:D34" si="0">C21</f>
        <v>1425</v>
      </c>
      <c r="E31" s="28">
        <f t="shared" ref="E31:E34" si="1">C31/D31</f>
        <v>1.2631578947368421E-2</v>
      </c>
    </row>
    <row r="32" spans="2:5" x14ac:dyDescent="0.25">
      <c r="B32" s="42">
        <v>2009</v>
      </c>
      <c r="C32" s="5">
        <v>24</v>
      </c>
      <c r="D32" s="7">
        <f t="shared" si="0"/>
        <v>1291</v>
      </c>
      <c r="E32" s="28">
        <f t="shared" si="1"/>
        <v>1.8590240123934933E-2</v>
      </c>
    </row>
    <row r="33" spans="2:5" x14ac:dyDescent="0.25">
      <c r="B33" s="42">
        <v>2010</v>
      </c>
      <c r="C33" s="5">
        <v>28</v>
      </c>
      <c r="D33" s="7">
        <f t="shared" si="0"/>
        <v>1496</v>
      </c>
      <c r="E33" s="28">
        <f t="shared" si="1"/>
        <v>1.871657754010695E-2</v>
      </c>
    </row>
    <row r="34" spans="2:5" x14ac:dyDescent="0.25">
      <c r="B34" s="42">
        <v>2011</v>
      </c>
      <c r="C34" s="5">
        <v>34</v>
      </c>
      <c r="D34" s="7">
        <f t="shared" si="0"/>
        <v>1510</v>
      </c>
      <c r="E34" s="28">
        <f t="shared" si="1"/>
        <v>2.2516556291390728E-2</v>
      </c>
    </row>
    <row r="35" spans="2:5" ht="15.75" thickBot="1" x14ac:dyDescent="0.3">
      <c r="B35" s="1" t="s">
        <v>0</v>
      </c>
      <c r="C35" s="6">
        <f>SUM(C30:C34)</f>
        <v>115</v>
      </c>
      <c r="D35" s="8">
        <f>SUM(D30:D34)</f>
        <v>7211</v>
      </c>
      <c r="E35" s="6"/>
    </row>
    <row r="36" spans="2:5" ht="15.75" thickTop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workbookViewId="0">
      <selection activeCell="H18" sqref="H18"/>
    </sheetView>
  </sheetViews>
  <sheetFormatPr defaultRowHeight="15" x14ac:dyDescent="0.25"/>
  <cols>
    <col min="1" max="1" width="1.42578125" customWidth="1"/>
    <col min="2" max="2" width="36.140625" customWidth="1"/>
    <col min="3" max="3" width="45" customWidth="1"/>
  </cols>
  <sheetData>
    <row r="2" spans="2:3" ht="18.75" x14ac:dyDescent="0.3">
      <c r="B2" s="3" t="s">
        <v>51</v>
      </c>
    </row>
    <row r="3" spans="2:3" ht="18.75" x14ac:dyDescent="0.3">
      <c r="B3" s="3"/>
    </row>
    <row r="4" spans="2:3" ht="18.75" x14ac:dyDescent="0.3">
      <c r="B4" s="4" t="s">
        <v>2</v>
      </c>
    </row>
    <row r="5" spans="2:3" x14ac:dyDescent="0.25">
      <c r="B5" t="s">
        <v>1</v>
      </c>
    </row>
    <row r="7" spans="2:3" ht="18.75" x14ac:dyDescent="0.3">
      <c r="B7" s="30" t="s">
        <v>68</v>
      </c>
      <c r="C7" s="41"/>
    </row>
    <row r="8" spans="2:3" x14ac:dyDescent="0.25">
      <c r="B8" s="24"/>
      <c r="C8" s="24" t="s">
        <v>32</v>
      </c>
    </row>
    <row r="9" spans="2:3" x14ac:dyDescent="0.25">
      <c r="B9" s="42">
        <v>2010</v>
      </c>
      <c r="C9" s="18">
        <v>7.4</v>
      </c>
    </row>
    <row r="10" spans="2:3" x14ac:dyDescent="0.25">
      <c r="B10" s="42">
        <v>2011</v>
      </c>
      <c r="C10" s="5">
        <v>15.4</v>
      </c>
    </row>
    <row r="11" spans="2:3" x14ac:dyDescent="0.25">
      <c r="B11" s="42"/>
      <c r="C11" s="5"/>
    </row>
    <row r="12" spans="2:3" x14ac:dyDescent="0.25">
      <c r="B12" s="23"/>
      <c r="C12" s="5"/>
    </row>
    <row r="13" spans="2:3" ht="18.75" x14ac:dyDescent="0.3">
      <c r="B13" s="30" t="s">
        <v>31</v>
      </c>
      <c r="C13" s="41"/>
    </row>
    <row r="14" spans="2:3" x14ac:dyDescent="0.25">
      <c r="B14" s="24"/>
      <c r="C14" s="24" t="s">
        <v>33</v>
      </c>
    </row>
    <row r="15" spans="2:3" x14ac:dyDescent="0.25">
      <c r="B15" s="42">
        <v>2010</v>
      </c>
      <c r="C15" s="18">
        <v>1.6</v>
      </c>
    </row>
    <row r="16" spans="2:3" x14ac:dyDescent="0.25">
      <c r="B16" s="42">
        <v>2011</v>
      </c>
      <c r="C16" s="18">
        <v>3.6</v>
      </c>
    </row>
    <row r="18" spans="2:2" x14ac:dyDescent="0.25">
      <c r="B18" s="45" t="s">
        <v>54</v>
      </c>
    </row>
    <row r="19" spans="2:2" x14ac:dyDescent="0.25">
      <c r="B19" s="46" t="s">
        <v>67</v>
      </c>
    </row>
    <row r="20" spans="2:2" x14ac:dyDescent="0.25">
      <c r="B20" s="46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3"/>
  <sheetViews>
    <sheetView zoomScale="90" zoomScaleNormal="90" workbookViewId="0">
      <selection activeCell="I14" sqref="I14"/>
    </sheetView>
  </sheetViews>
  <sheetFormatPr defaultRowHeight="15" x14ac:dyDescent="0.25"/>
  <cols>
    <col min="1" max="1" width="1.42578125" style="11" customWidth="1"/>
    <col min="2" max="2" width="21.140625" style="11" customWidth="1"/>
    <col min="3" max="3" width="44.7109375" style="11" bestFit="1" customWidth="1"/>
    <col min="4" max="4" width="66.140625" style="11" bestFit="1" customWidth="1"/>
    <col min="5" max="16384" width="9.140625" style="11"/>
  </cols>
  <sheetData>
    <row r="2" spans="2:4" ht="18.75" x14ac:dyDescent="0.25">
      <c r="B2" s="13" t="s">
        <v>5</v>
      </c>
    </row>
    <row r="3" spans="2:4" ht="18.75" x14ac:dyDescent="0.25">
      <c r="B3" s="14"/>
    </row>
    <row r="4" spans="2:4" ht="18.75" x14ac:dyDescent="0.25">
      <c r="B4" s="14" t="s">
        <v>62</v>
      </c>
    </row>
    <row r="5" spans="2:4" x14ac:dyDescent="0.25">
      <c r="B5" s="49" t="s">
        <v>63</v>
      </c>
    </row>
    <row r="6" spans="2:4" x14ac:dyDescent="0.25">
      <c r="B6" s="49" t="s">
        <v>64</v>
      </c>
    </row>
    <row r="7" spans="2:4" x14ac:dyDescent="0.25">
      <c r="B7" s="49"/>
    </row>
    <row r="8" spans="2:4" ht="18.75" x14ac:dyDescent="0.25">
      <c r="B8" s="14"/>
    </row>
    <row r="9" spans="2:4" ht="18.75" x14ac:dyDescent="0.25">
      <c r="B9" s="14" t="s">
        <v>29</v>
      </c>
    </row>
    <row r="10" spans="2:4" ht="18.75" x14ac:dyDescent="0.25">
      <c r="B10" s="33" t="s">
        <v>18</v>
      </c>
      <c r="C10" s="33" t="s">
        <v>13</v>
      </c>
      <c r="D10" s="33" t="s">
        <v>12</v>
      </c>
    </row>
    <row r="11" spans="2:4" x14ac:dyDescent="0.25">
      <c r="B11" s="15">
        <v>39148</v>
      </c>
      <c r="C11" s="11" t="s">
        <v>10</v>
      </c>
      <c r="D11" s="12" t="s">
        <v>9</v>
      </c>
    </row>
    <row r="12" spans="2:4" x14ac:dyDescent="0.25">
      <c r="B12" s="16"/>
    </row>
    <row r="13" spans="2:4" x14ac:dyDescent="0.25">
      <c r="B13" s="15">
        <v>39302</v>
      </c>
      <c r="C13" s="11" t="s">
        <v>14</v>
      </c>
      <c r="D13" s="12" t="s">
        <v>15</v>
      </c>
    </row>
    <row r="14" spans="2:4" x14ac:dyDescent="0.25">
      <c r="B14" s="16"/>
    </row>
    <row r="15" spans="2:4" x14ac:dyDescent="0.25">
      <c r="B15" s="15">
        <v>39512</v>
      </c>
      <c r="C15" s="11" t="s">
        <v>16</v>
      </c>
      <c r="D15" s="9" t="s">
        <v>17</v>
      </c>
    </row>
    <row r="17" spans="2:4" x14ac:dyDescent="0.25">
      <c r="B17" s="15">
        <v>39876</v>
      </c>
      <c r="C17" s="11" t="s">
        <v>20</v>
      </c>
      <c r="D17" s="9" t="s">
        <v>19</v>
      </c>
    </row>
    <row r="18" spans="2:4" x14ac:dyDescent="0.25">
      <c r="B18" s="16"/>
    </row>
    <row r="19" spans="2:4" x14ac:dyDescent="0.25">
      <c r="B19" s="15">
        <v>40240</v>
      </c>
      <c r="C19" s="11" t="s">
        <v>22</v>
      </c>
      <c r="D19" s="9" t="s">
        <v>21</v>
      </c>
    </row>
    <row r="20" spans="2:4" x14ac:dyDescent="0.25">
      <c r="B20" s="16"/>
    </row>
    <row r="21" spans="2:4" x14ac:dyDescent="0.25">
      <c r="B21" s="15">
        <v>40604</v>
      </c>
      <c r="C21" s="11" t="s">
        <v>25</v>
      </c>
      <c r="D21" s="9" t="s">
        <v>23</v>
      </c>
    </row>
    <row r="22" spans="2:4" x14ac:dyDescent="0.25">
      <c r="B22" s="16"/>
    </row>
    <row r="23" spans="2:4" x14ac:dyDescent="0.25">
      <c r="B23" s="15">
        <v>40968</v>
      </c>
      <c r="C23" s="11" t="s">
        <v>26</v>
      </c>
      <c r="D23" s="9" t="s">
        <v>27</v>
      </c>
    </row>
  </sheetData>
  <hyperlinks>
    <hyperlink ref="D11" r:id="rId1"/>
    <hyperlink ref="D13" r:id="rId2"/>
    <hyperlink ref="D15" r:id="rId3"/>
    <hyperlink ref="D17" r:id="rId4"/>
    <hyperlink ref="D19" r:id="rId5"/>
    <hyperlink ref="D21" r:id="rId6"/>
    <hyperlink ref="D23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Video Views 2008 - 2011</vt:lpstr>
      <vt:lpstr>Unique Users 2007 - 2011</vt:lpstr>
      <vt:lpstr>Revenue 2007 - 2011</vt:lpstr>
      <vt:lpstr>Social 2010 - 2011</vt:lpstr>
      <vt:lpstr>Guidance 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kauserkanji</dc:creator>
  <cp:lastModifiedBy>kauserkanji</cp:lastModifiedBy>
  <dcterms:created xsi:type="dcterms:W3CDTF">2012-02-25T19:32:00Z</dcterms:created>
  <dcterms:modified xsi:type="dcterms:W3CDTF">2012-03-08T12:20:09Z</dcterms:modified>
</cp:coreProperties>
</file>