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082ECC0F-4AAB-4327-8567-633BF38C8EB2}" xr6:coauthVersionLast="43" xr6:coauthVersionMax="43" xr10:uidLastSave="{00000000-0000-0000-0000-000000000000}"/>
  <bookViews>
    <workbookView xWindow="-120" yWindow="-120" windowWidth="20730" windowHeight="11760" activeTab="5" xr2:uid="{00000000-000D-0000-FFFF-FFFF00000000}"/>
  </bookViews>
  <sheets>
    <sheet name="Main" sheetId="1" r:id="rId1"/>
    <sheet name="Flags" sheetId="10" r:id="rId2"/>
    <sheet name="Compiler" sheetId="7" r:id="rId3"/>
    <sheet name="Bit" sheetId="9" r:id="rId4"/>
    <sheet name="Solvers" sheetId="8" r:id="rId5"/>
    <sheet name="GridSiz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6" l="1"/>
  <c r="J20" i="6"/>
  <c r="K16" i="6"/>
  <c r="J16" i="6"/>
  <c r="K12" i="6"/>
  <c r="J12" i="6"/>
  <c r="K11" i="6"/>
  <c r="J11" i="6"/>
  <c r="K7" i="6"/>
  <c r="K6" i="6"/>
  <c r="J7" i="6"/>
  <c r="J6" i="6"/>
  <c r="E42" i="8"/>
  <c r="D41" i="8"/>
  <c r="E41" i="8"/>
  <c r="D30" i="8"/>
  <c r="C30" i="8"/>
  <c r="E29" i="8"/>
  <c r="C29" i="8"/>
  <c r="E28" i="8"/>
  <c r="D28" i="8"/>
  <c r="D43" i="8"/>
  <c r="C43" i="8"/>
  <c r="C42" i="8"/>
  <c r="D37" i="8"/>
  <c r="E37" i="8"/>
  <c r="E36" i="8"/>
  <c r="D35" i="8"/>
  <c r="D36" i="8"/>
  <c r="D34" i="8"/>
  <c r="C35" i="8"/>
  <c r="C36" i="8"/>
  <c r="C37" i="8"/>
  <c r="C34" i="8"/>
  <c r="F14" i="9"/>
  <c r="K9" i="9" s="1"/>
  <c r="E14" i="9"/>
  <c r="J9" i="9" s="1"/>
  <c r="D14" i="9"/>
  <c r="I9" i="9" s="1"/>
  <c r="F13" i="9"/>
  <c r="E13" i="9"/>
  <c r="D13" i="9"/>
  <c r="F10" i="9"/>
  <c r="K8" i="9" s="1"/>
  <c r="E10" i="9"/>
  <c r="J8" i="9" s="1"/>
  <c r="D10" i="9"/>
  <c r="I8" i="9" s="1"/>
  <c r="F9" i="9"/>
  <c r="E9" i="9"/>
  <c r="D9" i="9"/>
  <c r="F6" i="9"/>
  <c r="F5" i="9"/>
  <c r="K7" i="9" s="1"/>
  <c r="E6" i="9"/>
  <c r="J7" i="9" s="1"/>
  <c r="E5" i="9"/>
  <c r="D6" i="9"/>
  <c r="I7" i="9" s="1"/>
  <c r="D5" i="9"/>
  <c r="E14" i="7"/>
  <c r="D14" i="7"/>
  <c r="C14" i="7"/>
  <c r="E13" i="7"/>
  <c r="D13" i="7"/>
  <c r="C13" i="7"/>
  <c r="E10" i="7"/>
  <c r="D10" i="7"/>
  <c r="C10" i="7"/>
  <c r="E9" i="7"/>
  <c r="D9" i="7"/>
  <c r="C9" i="7"/>
  <c r="E6" i="7"/>
  <c r="E5" i="7"/>
  <c r="D6" i="7"/>
  <c r="D5" i="7"/>
  <c r="C6" i="7"/>
  <c r="C5" i="7"/>
  <c r="I21" i="10"/>
  <c r="I20" i="10"/>
  <c r="I19" i="10"/>
  <c r="I22" i="10"/>
  <c r="I25" i="10"/>
  <c r="I26" i="10"/>
  <c r="F19" i="10"/>
  <c r="G19" i="10"/>
  <c r="F20" i="10"/>
  <c r="G20" i="10"/>
  <c r="F21" i="10"/>
  <c r="G21" i="10"/>
  <c r="F22" i="10"/>
  <c r="G22" i="10"/>
  <c r="G25" i="10"/>
  <c r="G26" i="10"/>
  <c r="F26" i="10"/>
  <c r="F25" i="10"/>
  <c r="C26" i="10"/>
  <c r="C25" i="10"/>
  <c r="G5" i="10"/>
  <c r="G6" i="10"/>
  <c r="G7" i="10"/>
  <c r="G4" i="10"/>
  <c r="F5" i="10"/>
  <c r="F6" i="10"/>
  <c r="F7" i="10"/>
  <c r="F4" i="10"/>
  <c r="D5" i="10"/>
  <c r="D6" i="10"/>
  <c r="D7" i="10"/>
  <c r="D4" i="10"/>
  <c r="C5" i="10"/>
  <c r="C6" i="10"/>
  <c r="C7" i="10"/>
  <c r="C4" i="10"/>
  <c r="D26" i="10"/>
  <c r="D25" i="10"/>
  <c r="D22" i="10"/>
  <c r="D21" i="10"/>
  <c r="D20" i="10"/>
  <c r="D19" i="10"/>
  <c r="D16" i="10"/>
  <c r="D15" i="10"/>
  <c r="D14" i="10"/>
  <c r="D13" i="10"/>
  <c r="C22" i="10"/>
  <c r="C21" i="10"/>
  <c r="C20" i="10"/>
  <c r="C19" i="10"/>
  <c r="C16" i="10"/>
  <c r="C15" i="10"/>
  <c r="C14" i="10"/>
  <c r="C13" i="10"/>
  <c r="J26" i="10"/>
  <c r="J25" i="10"/>
  <c r="J22" i="10"/>
  <c r="J21" i="10"/>
  <c r="J20" i="10"/>
  <c r="J19" i="10"/>
  <c r="J16" i="10"/>
  <c r="G16" i="10"/>
  <c r="J15" i="10"/>
  <c r="G15" i="10"/>
  <c r="J14" i="10"/>
  <c r="G14" i="10"/>
  <c r="J13" i="10"/>
  <c r="G13" i="10"/>
  <c r="F13" i="10"/>
  <c r="I16" i="10"/>
  <c r="F16" i="10"/>
  <c r="I15" i="10"/>
  <c r="F15" i="10"/>
  <c r="I14" i="10"/>
  <c r="F14" i="10"/>
  <c r="I13" i="10"/>
  <c r="D17" i="8"/>
  <c r="E17" i="8"/>
  <c r="D16" i="8"/>
  <c r="E16" i="8"/>
  <c r="D10" i="8"/>
  <c r="E10" i="8"/>
  <c r="D11" i="8"/>
  <c r="E11" i="8"/>
  <c r="D12" i="8"/>
  <c r="E12" i="8"/>
  <c r="D13" i="8"/>
  <c r="E13" i="8"/>
  <c r="D5" i="8"/>
  <c r="E5" i="8"/>
  <c r="D6" i="8"/>
  <c r="E6" i="8"/>
  <c r="D7" i="8"/>
  <c r="E7" i="8"/>
  <c r="D4" i="8"/>
  <c r="E4" i="8"/>
  <c r="C17" i="8"/>
  <c r="C16" i="8"/>
  <c r="C13" i="8"/>
  <c r="C11" i="8"/>
  <c r="C12" i="8"/>
  <c r="C10" i="8"/>
  <c r="C5" i="8"/>
  <c r="C6" i="8"/>
  <c r="C7" i="8"/>
  <c r="C4" i="8"/>
  <c r="J24" i="8"/>
  <c r="I24" i="8"/>
  <c r="I28" i="8" s="1"/>
  <c r="H24" i="8"/>
  <c r="J23" i="8"/>
  <c r="I23" i="8"/>
  <c r="H23" i="8"/>
  <c r="I22" i="8"/>
  <c r="H22" i="8"/>
  <c r="I21" i="8"/>
  <c r="H29" i="8" s="1"/>
  <c r="H21" i="8"/>
  <c r="E24" i="8"/>
  <c r="D24" i="8"/>
  <c r="C24" i="8"/>
  <c r="E23" i="8"/>
  <c r="D23" i="8"/>
  <c r="C23" i="8"/>
  <c r="D22" i="8"/>
  <c r="C22" i="8"/>
  <c r="D21" i="8"/>
  <c r="C21" i="8"/>
  <c r="F51" i="6"/>
  <c r="J29" i="8" l="1"/>
  <c r="J7" i="7"/>
  <c r="H7" i="7"/>
  <c r="H8" i="7"/>
  <c r="J9" i="7"/>
  <c r="J8" i="7"/>
  <c r="H9" i="7"/>
  <c r="I9" i="7"/>
  <c r="I7" i="7"/>
  <c r="I8" i="7"/>
  <c r="I30" i="8"/>
  <c r="J28" i="8"/>
  <c r="H30" i="8"/>
  <c r="G51" i="6"/>
  <c r="F50" i="6"/>
</calcChain>
</file>

<file path=xl/sharedStrings.xml><?xml version="1.0" encoding="utf-8"?>
<sst xmlns="http://schemas.openxmlformats.org/spreadsheetml/2006/main" count="369" uniqueCount="59">
  <si>
    <t>Thomas Algorithm</t>
  </si>
  <si>
    <t>Explicit</t>
  </si>
  <si>
    <t>Crank Nicolson</t>
  </si>
  <si>
    <t>Visual Studio Compiler x86</t>
  </si>
  <si>
    <t>Visual Studio Compiler x64</t>
  </si>
  <si>
    <t>Intel Compiler x86</t>
  </si>
  <si>
    <t>Intel Compiler x64</t>
  </si>
  <si>
    <t>Intel Solver</t>
  </si>
  <si>
    <t>Cyclic Reduction</t>
  </si>
  <si>
    <t>ADI</t>
  </si>
  <si>
    <t>Not Optimized</t>
  </si>
  <si>
    <t>/O2 Optimized</t>
  </si>
  <si>
    <t>/Ox Optimized</t>
  </si>
  <si>
    <t>n/a</t>
  </si>
  <si>
    <t>Heat Equation</t>
  </si>
  <si>
    <t>Black - Scholes Equation</t>
  </si>
  <si>
    <t>Explicit (/O2)</t>
  </si>
  <si>
    <t>Crank Nicolson (/O2)</t>
  </si>
  <si>
    <t>ADI (/O2)</t>
  </si>
  <si>
    <t>Explicit (/Ox)</t>
  </si>
  <si>
    <t>Crank Nicolson (/Ox)</t>
  </si>
  <si>
    <t>ADI(/Ox)</t>
  </si>
  <si>
    <t>BS</t>
  </si>
  <si>
    <t>128x128</t>
  </si>
  <si>
    <t>heat</t>
  </si>
  <si>
    <t>256x256</t>
  </si>
  <si>
    <t>Crank Nicolson BS</t>
  </si>
  <si>
    <t>Crank Nicolson Heat</t>
  </si>
  <si>
    <t>64x64x64</t>
  </si>
  <si>
    <t>128x128x128</t>
  </si>
  <si>
    <t>128x64</t>
  </si>
  <si>
    <t>64x64x32</t>
  </si>
  <si>
    <t>256x128</t>
  </si>
  <si>
    <t>128x128x64</t>
  </si>
  <si>
    <t>Visual Studio Compiler</t>
  </si>
  <si>
    <t>Intel Compiler</t>
  </si>
  <si>
    <t>Taking average of all experiments under</t>
  </si>
  <si>
    <t>Not-Optimized</t>
  </si>
  <si>
    <t>Crank - Nicolson</t>
  </si>
  <si>
    <t>Ox</t>
  </si>
  <si>
    <t>O2</t>
  </si>
  <si>
    <t>Average of Solvers</t>
  </si>
  <si>
    <t>Average Percent Change</t>
  </si>
  <si>
    <t>Performance Increase by Intel Compiler</t>
  </si>
  <si>
    <t>Not-Optimized (/Od)</t>
  </si>
  <si>
    <t>/O2 Flag</t>
  </si>
  <si>
    <t>/Ox Flag</t>
  </si>
  <si>
    <t>x86, 32 Bit</t>
  </si>
  <si>
    <t>x64, 64 Bit</t>
  </si>
  <si>
    <t>Solution Platform</t>
  </si>
  <si>
    <t>od</t>
  </si>
  <si>
    <t>o2</t>
  </si>
  <si>
    <t>ox</t>
  </si>
  <si>
    <t>Performance Increase by 64 Bit</t>
  </si>
  <si>
    <t>Base Case</t>
  </si>
  <si>
    <t>Fastest Case</t>
  </si>
  <si>
    <t>ADI Heat</t>
  </si>
  <si>
    <t>od 32 bit visual thomas</t>
  </si>
  <si>
    <t>ox cyclic intel 64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</si>
</sst>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72" formatCode="0.000000"/>
    <numFmt numFmtId="173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1" applyNumberFormat="1" applyFont="1"/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2" borderId="0" xfId="0" applyFill="1"/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2" fontId="2" fillId="3" borderId="11" xfId="0" applyNumberFormat="1" applyFont="1" applyFill="1" applyBorder="1" applyAlignment="1">
      <alignment horizontal="center" vertical="center"/>
    </xf>
    <xf numFmtId="172" fontId="2" fillId="3" borderId="9" xfId="0" applyNumberFormat="1" applyFont="1" applyFill="1" applyBorder="1" applyAlignment="1">
      <alignment horizontal="center" vertical="center"/>
    </xf>
    <xf numFmtId="173" fontId="2" fillId="3" borderId="11" xfId="0" applyNumberFormat="1" applyFont="1" applyFill="1" applyBorder="1" applyAlignment="1">
      <alignment horizontal="center" vertical="center"/>
    </xf>
    <xf numFmtId="173" fontId="2" fillId="3" borderId="10" xfId="0" applyNumberFormat="1" applyFont="1" applyFill="1" applyBorder="1" applyAlignment="1">
      <alignment horizontal="center" vertical="center"/>
    </xf>
    <xf numFmtId="173" fontId="2" fillId="3" borderId="9" xfId="0" applyNumberFormat="1" applyFont="1" applyFill="1" applyBorder="1" applyAlignment="1">
      <alignment horizontal="center" vertical="center"/>
    </xf>
    <xf numFmtId="173" fontId="2" fillId="3" borderId="5" xfId="0" applyNumberFormat="1" applyFont="1" applyFill="1" applyBorder="1" applyAlignment="1">
      <alignment horizontal="center" vertical="center"/>
    </xf>
    <xf numFmtId="172" fontId="2" fillId="3" borderId="12" xfId="0" applyNumberFormat="1" applyFont="1" applyFill="1" applyBorder="1" applyAlignment="1">
      <alignment horizontal="center" vertical="center"/>
    </xf>
    <xf numFmtId="172" fontId="2" fillId="3" borderId="3" xfId="0" applyNumberFormat="1" applyFont="1" applyFill="1" applyBorder="1" applyAlignment="1">
      <alignment horizontal="center" vertical="center"/>
    </xf>
    <xf numFmtId="173" fontId="6" fillId="4" borderId="11" xfId="0" applyNumberFormat="1" applyFont="1" applyFill="1" applyBorder="1" applyAlignment="1">
      <alignment horizontal="center" vertical="center"/>
    </xf>
    <xf numFmtId="173" fontId="6" fillId="4" borderId="13" xfId="0" applyNumberFormat="1" applyFont="1" applyFill="1" applyBorder="1" applyAlignment="1">
      <alignment horizontal="center" vertical="center"/>
    </xf>
    <xf numFmtId="173" fontId="6" fillId="4" borderId="9" xfId="0" applyNumberFormat="1" applyFont="1" applyFill="1" applyBorder="1" applyAlignment="1">
      <alignment horizontal="center" vertical="center"/>
    </xf>
    <xf numFmtId="173" fontId="6" fillId="4" borderId="1" xfId="0" applyNumberFormat="1" applyFont="1" applyFill="1" applyBorder="1" applyAlignment="1">
      <alignment horizontal="center" vertical="center"/>
    </xf>
    <xf numFmtId="173" fontId="2" fillId="3" borderId="12" xfId="0" applyNumberFormat="1" applyFont="1" applyFill="1" applyBorder="1" applyAlignment="1">
      <alignment horizontal="center" vertical="center"/>
    </xf>
    <xf numFmtId="173" fontId="2" fillId="3" borderId="3" xfId="0" applyNumberFormat="1" applyFont="1" applyFill="1" applyBorder="1" applyAlignment="1">
      <alignment horizontal="center" vertical="center"/>
    </xf>
    <xf numFmtId="173" fontId="7" fillId="4" borderId="11" xfId="0" applyNumberFormat="1" applyFont="1" applyFill="1" applyBorder="1" applyAlignment="1">
      <alignment horizontal="center" vertical="center"/>
    </xf>
    <xf numFmtId="173" fontId="7" fillId="4" borderId="13" xfId="0" applyNumberFormat="1" applyFont="1" applyFill="1" applyBorder="1" applyAlignment="1">
      <alignment horizontal="center" vertical="center"/>
    </xf>
    <xf numFmtId="173" fontId="7" fillId="4" borderId="12" xfId="0" applyNumberFormat="1" applyFont="1" applyFill="1" applyBorder="1" applyAlignment="1">
      <alignment horizontal="center" vertical="center"/>
    </xf>
    <xf numFmtId="173" fontId="7" fillId="4" borderId="9" xfId="0" applyNumberFormat="1" applyFont="1" applyFill="1" applyBorder="1" applyAlignment="1">
      <alignment horizontal="center" vertical="center"/>
    </xf>
    <xf numFmtId="173" fontId="7" fillId="4" borderId="1" xfId="0" applyNumberFormat="1" applyFont="1" applyFill="1" applyBorder="1" applyAlignment="1">
      <alignment horizontal="center" vertical="center"/>
    </xf>
    <xf numFmtId="173" fontId="7" fillId="4" borderId="3" xfId="0" applyNumberFormat="1" applyFont="1" applyFill="1" applyBorder="1" applyAlignment="1">
      <alignment horizontal="center" vertical="center"/>
    </xf>
    <xf numFmtId="164" fontId="2" fillId="3" borderId="11" xfId="1" applyNumberFormat="1" applyFont="1" applyFill="1" applyBorder="1" applyAlignment="1">
      <alignment horizontal="center" vertical="center"/>
    </xf>
    <xf numFmtId="164" fontId="2" fillId="3" borderId="10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173" fontId="8" fillId="2" borderId="0" xfId="0" applyNumberFormat="1" applyFont="1" applyFill="1" applyAlignment="1">
      <alignment horizontal="center" vertical="center"/>
    </xf>
    <xf numFmtId="173" fontId="5" fillId="2" borderId="11" xfId="0" applyNumberFormat="1" applyFont="1" applyFill="1" applyBorder="1" applyAlignment="1">
      <alignment horizontal="center" vertical="center"/>
    </xf>
    <xf numFmtId="173" fontId="5" fillId="2" borderId="12" xfId="0" applyNumberFormat="1" applyFont="1" applyFill="1" applyBorder="1" applyAlignment="1">
      <alignment horizontal="center" vertical="center"/>
    </xf>
    <xf numFmtId="173" fontId="5" fillId="2" borderId="9" xfId="0" applyNumberFormat="1" applyFont="1" applyFill="1" applyBorder="1" applyAlignment="1">
      <alignment horizontal="center" vertical="center"/>
    </xf>
    <xf numFmtId="173" fontId="5" fillId="2" borderId="3" xfId="0" applyNumberFormat="1" applyFont="1" applyFill="1" applyBorder="1" applyAlignment="1">
      <alignment horizontal="center" vertical="center"/>
    </xf>
    <xf numFmtId="173" fontId="4" fillId="2" borderId="6" xfId="0" applyNumberFormat="1" applyFont="1" applyFill="1" applyBorder="1" applyAlignment="1">
      <alignment horizontal="center" vertical="center"/>
    </xf>
    <xf numFmtId="173" fontId="4" fillId="2" borderId="7" xfId="0" applyNumberFormat="1" applyFont="1" applyFill="1" applyBorder="1" applyAlignment="1">
      <alignment horizontal="center" vertical="center"/>
    </xf>
    <xf numFmtId="173" fontId="8" fillId="3" borderId="0" xfId="0" applyNumberFormat="1" applyFont="1" applyFill="1" applyAlignment="1">
      <alignment horizontal="center" vertical="center"/>
    </xf>
    <xf numFmtId="173" fontId="8" fillId="3" borderId="4" xfId="0" applyNumberFormat="1" applyFont="1" applyFill="1" applyBorder="1" applyAlignment="1">
      <alignment horizontal="center" vertical="center"/>
    </xf>
    <xf numFmtId="173" fontId="8" fillId="3" borderId="10" xfId="0" applyNumberFormat="1" applyFont="1" applyFill="1" applyBorder="1" applyAlignment="1">
      <alignment horizontal="center" vertical="center"/>
    </xf>
    <xf numFmtId="173" fontId="8" fillId="3" borderId="8" xfId="0" applyNumberFormat="1" applyFont="1" applyFill="1" applyBorder="1" applyAlignment="1">
      <alignment horizontal="center" vertical="center"/>
    </xf>
    <xf numFmtId="173" fontId="8" fillId="3" borderId="5" xfId="0" applyNumberFormat="1" applyFont="1" applyFill="1" applyBorder="1" applyAlignment="1">
      <alignment horizontal="center" vertical="center"/>
    </xf>
    <xf numFmtId="173" fontId="8" fillId="3" borderId="9" xfId="0" applyNumberFormat="1" applyFont="1" applyFill="1" applyBorder="1" applyAlignment="1">
      <alignment horizontal="center" vertical="center"/>
    </xf>
    <xf numFmtId="173" fontId="8" fillId="2" borderId="8" xfId="0" applyNumberFormat="1" applyFont="1" applyFill="1" applyBorder="1" applyAlignment="1">
      <alignment horizontal="center" vertical="center"/>
    </xf>
    <xf numFmtId="173" fontId="8" fillId="2" borderId="0" xfId="0" applyNumberFormat="1" applyFont="1" applyFill="1" applyBorder="1" applyAlignment="1">
      <alignment horizontal="center" vertical="center"/>
    </xf>
    <xf numFmtId="173" fontId="8" fillId="2" borderId="2" xfId="0" applyNumberFormat="1" applyFont="1" applyFill="1" applyBorder="1" applyAlignment="1">
      <alignment horizontal="center" vertical="center"/>
    </xf>
    <xf numFmtId="173" fontId="8" fillId="3" borderId="12" xfId="0" applyNumberFormat="1" applyFont="1" applyFill="1" applyBorder="1" applyAlignment="1">
      <alignment horizontal="center" vertical="center"/>
    </xf>
    <xf numFmtId="173" fontId="8" fillId="3" borderId="2" xfId="0" applyNumberFormat="1" applyFont="1" applyFill="1" applyBorder="1" applyAlignment="1">
      <alignment horizontal="center" vertical="center"/>
    </xf>
    <xf numFmtId="173" fontId="8" fillId="3" borderId="3" xfId="0" applyNumberFormat="1" applyFont="1" applyFill="1" applyBorder="1" applyAlignment="1">
      <alignment horizontal="center" vertical="center"/>
    </xf>
    <xf numFmtId="164" fontId="8" fillId="3" borderId="11" xfId="1" applyNumberFormat="1" applyFont="1" applyFill="1" applyBorder="1" applyAlignment="1">
      <alignment horizontal="center" vertical="center"/>
    </xf>
    <xf numFmtId="164" fontId="8" fillId="3" borderId="10" xfId="1" applyNumberFormat="1" applyFont="1" applyFill="1" applyBorder="1" applyAlignment="1">
      <alignment horizontal="center" vertical="center"/>
    </xf>
    <xf numFmtId="164" fontId="8" fillId="3" borderId="8" xfId="1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164" fontId="8" fillId="3" borderId="9" xfId="1" applyNumberFormat="1" applyFon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173" fontId="5" fillId="2" borderId="0" xfId="0" applyNumberFormat="1" applyFont="1" applyFill="1" applyBorder="1" applyAlignment="1">
      <alignment horizontal="center" vertical="center"/>
    </xf>
    <xf numFmtId="173" fontId="9" fillId="2" borderId="11" xfId="0" applyNumberFormat="1" applyFont="1" applyFill="1" applyBorder="1" applyAlignment="1">
      <alignment horizontal="center" vertical="center"/>
    </xf>
    <xf numFmtId="173" fontId="9" fillId="2" borderId="13" xfId="0" applyNumberFormat="1" applyFont="1" applyFill="1" applyBorder="1" applyAlignment="1">
      <alignment horizontal="center" vertical="center"/>
    </xf>
    <xf numFmtId="173" fontId="9" fillId="2" borderId="12" xfId="0" applyNumberFormat="1" applyFont="1" applyFill="1" applyBorder="1" applyAlignment="1">
      <alignment horizontal="center" vertical="center"/>
    </xf>
    <xf numFmtId="173" fontId="9" fillId="2" borderId="9" xfId="0" applyNumberFormat="1" applyFont="1" applyFill="1" applyBorder="1" applyAlignment="1">
      <alignment horizontal="center" vertical="center"/>
    </xf>
    <xf numFmtId="173" fontId="9" fillId="2" borderId="1" xfId="0" applyNumberFormat="1" applyFont="1" applyFill="1" applyBorder="1" applyAlignment="1">
      <alignment horizontal="center" vertical="center"/>
    </xf>
    <xf numFmtId="173" fontId="9" fillId="2" borderId="3" xfId="0" applyNumberFormat="1" applyFont="1" applyFill="1" applyBorder="1" applyAlignment="1">
      <alignment horizontal="center" vertical="center"/>
    </xf>
    <xf numFmtId="173" fontId="5" fillId="2" borderId="9" xfId="0" applyNumberFormat="1" applyFont="1" applyFill="1" applyBorder="1" applyAlignment="1">
      <alignment horizontal="center" vertical="center"/>
    </xf>
    <xf numFmtId="173" fontId="5" fillId="2" borderId="3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3" fontId="9" fillId="2" borderId="0" xfId="0" applyNumberFormat="1" applyFont="1" applyFill="1" applyBorder="1" applyAlignment="1">
      <alignment horizontal="center" vertical="center"/>
    </xf>
    <xf numFmtId="173" fontId="5" fillId="2" borderId="0" xfId="0" applyNumberFormat="1" applyFont="1" applyFill="1" applyBorder="1" applyAlignment="1">
      <alignment vertical="center"/>
    </xf>
    <xf numFmtId="173" fontId="5" fillId="2" borderId="15" xfId="0" applyNumberFormat="1" applyFont="1" applyFill="1" applyBorder="1" applyAlignment="1">
      <alignment horizontal="center" vertical="center"/>
    </xf>
    <xf numFmtId="173" fontId="5" fillId="2" borderId="7" xfId="0" applyNumberFormat="1" applyFont="1" applyFill="1" applyBorder="1" applyAlignment="1">
      <alignment horizontal="center" vertical="center"/>
    </xf>
    <xf numFmtId="164" fontId="8" fillId="3" borderId="0" xfId="1" applyNumberFormat="1" applyFont="1" applyFill="1" applyBorder="1" applyAlignment="1">
      <alignment horizontal="center" vertical="center"/>
    </xf>
    <xf numFmtId="164" fontId="8" fillId="3" borderId="13" xfId="1" applyNumberFormat="1" applyFont="1" applyFill="1" applyBorder="1" applyAlignment="1">
      <alignment horizontal="center" vertical="center"/>
    </xf>
    <xf numFmtId="164" fontId="8" fillId="3" borderId="12" xfId="1" applyNumberFormat="1" applyFont="1" applyFill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3" borderId="3" xfId="1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0" fillId="2" borderId="0" xfId="1" applyNumberFormat="1" applyFont="1" applyFill="1"/>
    <xf numFmtId="172" fontId="2" fillId="3" borderId="13" xfId="0" applyNumberFormat="1" applyFont="1" applyFill="1" applyBorder="1" applyAlignment="1">
      <alignment horizontal="center" vertical="center"/>
    </xf>
    <xf numFmtId="172" fontId="2" fillId="3" borderId="1" xfId="0" applyNumberFormat="1" applyFont="1" applyFill="1" applyBorder="1" applyAlignment="1">
      <alignment horizontal="center" vertical="center"/>
    </xf>
    <xf numFmtId="173" fontId="2" fillId="3" borderId="13" xfId="0" applyNumberFormat="1" applyFont="1" applyFill="1" applyBorder="1" applyAlignment="1">
      <alignment horizontal="center" vertical="center"/>
    </xf>
    <xf numFmtId="173" fontId="2" fillId="3" borderId="1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164" fontId="2" fillId="3" borderId="13" xfId="1" applyNumberFormat="1" applyFont="1" applyFill="1" applyBorder="1" applyAlignment="1">
      <alignment horizontal="center" vertical="center"/>
    </xf>
    <xf numFmtId="164" fontId="2" fillId="3" borderId="12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73" fontId="8" fillId="2" borderId="11" xfId="0" applyNumberFormat="1" applyFont="1" applyFill="1" applyBorder="1" applyAlignment="1">
      <alignment horizontal="center" vertical="center"/>
    </xf>
    <xf numFmtId="173" fontId="8" fillId="2" borderId="12" xfId="0" applyNumberFormat="1" applyFont="1" applyFill="1" applyBorder="1" applyAlignment="1">
      <alignment horizontal="center" vertical="center"/>
    </xf>
    <xf numFmtId="173" fontId="8" fillId="2" borderId="6" xfId="0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4" xfId="1" applyNumberFormat="1" applyFont="1" applyFill="1" applyBorder="1" applyAlignment="1">
      <alignment horizontal="center" vertical="center"/>
    </xf>
    <xf numFmtId="164" fontId="8" fillId="2" borderId="5" xfId="1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0" fontId="2" fillId="2" borderId="6" xfId="1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2" fillId="2" borderId="5" xfId="0" applyFont="1" applyFill="1" applyBorder="1" applyAlignment="1">
      <alignment horizontal="center" vertical="center"/>
    </xf>
    <xf numFmtId="164" fontId="8" fillId="2" borderId="3" xfId="1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4" fontId="8" fillId="2" borderId="6" xfId="1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2" fontId="2" fillId="3" borderId="15" xfId="0" applyNumberFormat="1" applyFont="1" applyFill="1" applyBorder="1" applyAlignment="1">
      <alignment horizontal="center" vertical="center"/>
    </xf>
    <xf numFmtId="172" fontId="2" fillId="3" borderId="14" xfId="0" applyNumberFormat="1" applyFont="1" applyFill="1" applyBorder="1" applyAlignment="1">
      <alignment horizontal="center" vertical="center"/>
    </xf>
    <xf numFmtId="172" fontId="2" fillId="3" borderId="7" xfId="0" applyNumberFormat="1" applyFont="1" applyFill="1" applyBorder="1" applyAlignment="1">
      <alignment horizontal="center" vertical="center"/>
    </xf>
    <xf numFmtId="0" fontId="0" fillId="2" borderId="10" xfId="0" applyFill="1" applyBorder="1"/>
    <xf numFmtId="164" fontId="2" fillId="3" borderId="7" xfId="1" applyNumberFormat="1" applyFont="1" applyFill="1" applyBorder="1" applyAlignment="1">
      <alignment horizontal="center" vertical="center"/>
    </xf>
    <xf numFmtId="164" fontId="2" fillId="3" borderId="6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7"/>
  <sheetViews>
    <sheetView zoomScale="90" zoomScaleNormal="90" workbookViewId="0">
      <selection activeCell="N22" sqref="N22"/>
    </sheetView>
  </sheetViews>
  <sheetFormatPr defaultRowHeight="12.75" x14ac:dyDescent="0.25"/>
  <cols>
    <col min="1" max="1" width="2.85546875" style="64" customWidth="1"/>
    <col min="2" max="2" width="24.5703125" style="71" bestFit="1" customWidth="1"/>
    <col min="3" max="3" width="12" style="71" customWidth="1"/>
    <col min="4" max="4" width="15.42578125" style="71" customWidth="1"/>
    <col min="5" max="6" width="2.5703125" style="64" customWidth="1"/>
    <col min="7" max="7" width="24.5703125" style="71" bestFit="1" customWidth="1"/>
    <col min="8" max="8" width="12" style="71" customWidth="1"/>
    <col min="9" max="9" width="12.7109375" style="71" bestFit="1" customWidth="1"/>
    <col min="10" max="10" width="3.7109375" style="64" customWidth="1"/>
    <col min="11" max="11" width="3.5703125" style="64" customWidth="1"/>
    <col min="12" max="12" width="24.5703125" style="71" bestFit="1" customWidth="1"/>
    <col min="13" max="14" width="12.7109375" style="71" bestFit="1" customWidth="1"/>
    <col min="15" max="15" width="5.5703125" style="64" customWidth="1"/>
    <col min="16" max="16" width="4.28515625" style="64" customWidth="1"/>
    <col min="17" max="17" width="22.7109375" style="64" bestFit="1" customWidth="1"/>
    <col min="18" max="18" width="15.42578125" style="64" bestFit="1" customWidth="1"/>
    <col min="19" max="19" width="10" style="64" bestFit="1" customWidth="1"/>
    <col min="20" max="20" width="13.5703125" style="64" bestFit="1" customWidth="1"/>
    <col min="21" max="28" width="9.140625" style="64"/>
    <col min="29" max="16384" width="9.140625" style="71"/>
  </cols>
  <sheetData>
    <row r="1" spans="2:28" s="64" customFormat="1" x14ac:dyDescent="0.25"/>
    <row r="2" spans="2:28" s="64" customFormat="1" ht="12.75" customHeight="1" x14ac:dyDescent="0.25">
      <c r="B2" s="46" t="s">
        <v>14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2:28" s="64" customFormat="1" ht="26.25" customHeight="1" x14ac:dyDescent="0.25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2:28" s="64" customFormat="1" x14ac:dyDescent="0.25"/>
    <row r="5" spans="2:28" s="64" customFormat="1" ht="18.75" customHeight="1" x14ac:dyDescent="0.25">
      <c r="B5" s="91" t="s">
        <v>10</v>
      </c>
      <c r="C5" s="92"/>
      <c r="D5" s="93"/>
      <c r="G5" s="91" t="s">
        <v>11</v>
      </c>
      <c r="H5" s="92"/>
      <c r="I5" s="93"/>
      <c r="L5" s="91" t="s">
        <v>12</v>
      </c>
      <c r="M5" s="92"/>
      <c r="N5" s="93"/>
    </row>
    <row r="6" spans="2:28" s="64" customFormat="1" ht="9" customHeight="1" x14ac:dyDescent="0.25">
      <c r="B6" s="94"/>
      <c r="C6" s="95"/>
      <c r="D6" s="96"/>
      <c r="G6" s="94"/>
      <c r="H6" s="95"/>
      <c r="I6" s="96"/>
      <c r="L6" s="94"/>
      <c r="M6" s="95"/>
      <c r="N6" s="96"/>
    </row>
    <row r="7" spans="2:28" s="64" customFormat="1" ht="9" customHeight="1" x14ac:dyDescent="0.25">
      <c r="B7" s="101"/>
      <c r="C7" s="101"/>
      <c r="D7" s="101"/>
      <c r="G7" s="101"/>
      <c r="H7" s="101"/>
      <c r="I7" s="101"/>
      <c r="L7" s="101"/>
      <c r="M7" s="101"/>
      <c r="N7" s="101"/>
    </row>
    <row r="8" spans="2:28" x14ac:dyDescent="0.25">
      <c r="B8" s="69" t="s">
        <v>0</v>
      </c>
      <c r="C8" s="70" t="s">
        <v>2</v>
      </c>
      <c r="D8" s="69" t="s">
        <v>9</v>
      </c>
      <c r="G8" s="69" t="s">
        <v>0</v>
      </c>
      <c r="H8" s="69" t="s">
        <v>2</v>
      </c>
      <c r="I8" s="69" t="s">
        <v>9</v>
      </c>
      <c r="L8" s="69" t="s">
        <v>0</v>
      </c>
      <c r="M8" s="70" t="s">
        <v>2</v>
      </c>
      <c r="N8" s="69" t="s">
        <v>9</v>
      </c>
      <c r="Z8" s="71"/>
      <c r="AA8" s="71"/>
      <c r="AB8" s="71"/>
    </row>
    <row r="9" spans="2:28" x14ac:dyDescent="0.25">
      <c r="B9" s="72" t="s">
        <v>3</v>
      </c>
      <c r="C9" s="73">
        <v>4.668609E-2</v>
      </c>
      <c r="D9" s="73">
        <v>0.34690001999999998</v>
      </c>
      <c r="G9" s="72" t="s">
        <v>3</v>
      </c>
      <c r="H9" s="73">
        <v>4.0690589999999999E-2</v>
      </c>
      <c r="I9" s="73">
        <v>0.30110421999999998</v>
      </c>
      <c r="L9" s="72" t="s">
        <v>3</v>
      </c>
      <c r="M9" s="73">
        <v>3.9473019999999998E-2</v>
      </c>
      <c r="N9" s="73">
        <v>0.29261283999999999</v>
      </c>
      <c r="Z9" s="71"/>
      <c r="AA9" s="71"/>
      <c r="AB9" s="71"/>
    </row>
    <row r="10" spans="2:28" x14ac:dyDescent="0.25">
      <c r="B10" s="72" t="s">
        <v>4</v>
      </c>
      <c r="C10" s="72">
        <v>3.4030390000000001E-2</v>
      </c>
      <c r="D10" s="72">
        <v>0.26058069</v>
      </c>
      <c r="G10" s="72" t="s">
        <v>4</v>
      </c>
      <c r="H10" s="72">
        <v>3.200033E-2</v>
      </c>
      <c r="I10" s="72">
        <v>0.24480119</v>
      </c>
      <c r="L10" s="72" t="s">
        <v>4</v>
      </c>
      <c r="M10" s="72">
        <v>2.911762E-2</v>
      </c>
      <c r="N10" s="72">
        <v>0.22493866000000001</v>
      </c>
      <c r="Z10" s="71"/>
      <c r="AA10" s="71"/>
      <c r="AB10" s="71"/>
    </row>
    <row r="11" spans="2:28" x14ac:dyDescent="0.25">
      <c r="B11" s="72" t="s">
        <v>5</v>
      </c>
      <c r="C11" s="72">
        <v>4.3868650000000002E-2</v>
      </c>
      <c r="D11" s="72">
        <v>0.32967009000000003</v>
      </c>
      <c r="G11" s="72" t="s">
        <v>5</v>
      </c>
      <c r="H11" s="72">
        <v>4.0792090000000003E-2</v>
      </c>
      <c r="I11" s="72">
        <v>0.30157436999999998</v>
      </c>
      <c r="L11" s="72" t="s">
        <v>5</v>
      </c>
      <c r="M11" s="72">
        <v>4.0638870000000001E-2</v>
      </c>
      <c r="N11" s="72">
        <v>0.30079180999999999</v>
      </c>
      <c r="Z11" s="71"/>
      <c r="AA11" s="71"/>
      <c r="AB11" s="71"/>
    </row>
    <row r="12" spans="2:28" x14ac:dyDescent="0.25">
      <c r="B12" s="75" t="s">
        <v>6</v>
      </c>
      <c r="C12" s="75">
        <v>3.4359630000000002E-2</v>
      </c>
      <c r="D12" s="75">
        <v>0.26678940000000001</v>
      </c>
      <c r="G12" s="75" t="s">
        <v>6</v>
      </c>
      <c r="H12" s="75">
        <v>3.1852709999999999E-2</v>
      </c>
      <c r="I12" s="75">
        <v>0.24491224</v>
      </c>
      <c r="L12" s="75" t="s">
        <v>6</v>
      </c>
      <c r="M12" s="75">
        <v>3.1830520000000001E-2</v>
      </c>
      <c r="N12" s="75">
        <v>0.24638972000000001</v>
      </c>
      <c r="Z12" s="71"/>
      <c r="AA12" s="71"/>
      <c r="AB12" s="71"/>
    </row>
    <row r="13" spans="2:28" s="64" customFormat="1" x14ac:dyDescent="0.25">
      <c r="B13" s="77"/>
      <c r="C13" s="78"/>
      <c r="D13" s="79"/>
      <c r="G13" s="77"/>
      <c r="H13" s="78"/>
      <c r="I13" s="79"/>
    </row>
    <row r="14" spans="2:28" x14ac:dyDescent="0.25">
      <c r="B14" s="69" t="s">
        <v>7</v>
      </c>
      <c r="C14" s="69" t="s">
        <v>2</v>
      </c>
      <c r="D14" s="69" t="s">
        <v>9</v>
      </c>
      <c r="G14" s="69" t="s">
        <v>7</v>
      </c>
      <c r="H14" s="69" t="s">
        <v>2</v>
      </c>
      <c r="I14" s="69" t="s">
        <v>9</v>
      </c>
      <c r="L14" s="69" t="s">
        <v>7</v>
      </c>
      <c r="M14" s="69" t="s">
        <v>2</v>
      </c>
      <c r="N14" s="69" t="s">
        <v>9</v>
      </c>
      <c r="Z14" s="71"/>
      <c r="AA14" s="71"/>
      <c r="AB14" s="71"/>
    </row>
    <row r="15" spans="2:28" x14ac:dyDescent="0.25">
      <c r="B15" s="72" t="s">
        <v>3</v>
      </c>
      <c r="C15" s="73">
        <v>4.2516039999999998E-2</v>
      </c>
      <c r="D15" s="80">
        <v>0.31398776</v>
      </c>
      <c r="G15" s="72" t="s">
        <v>3</v>
      </c>
      <c r="H15" s="72">
        <v>4.0023889999999999E-2</v>
      </c>
      <c r="I15" s="81">
        <v>0.29258317</v>
      </c>
      <c r="L15" s="72" t="s">
        <v>3</v>
      </c>
      <c r="M15" s="72">
        <v>3.6504889999999998E-2</v>
      </c>
      <c r="N15" s="81">
        <v>0.28662670000000001</v>
      </c>
      <c r="Z15" s="71"/>
      <c r="AA15" s="71"/>
      <c r="AB15" s="71"/>
    </row>
    <row r="16" spans="2:28" x14ac:dyDescent="0.25">
      <c r="B16" s="72" t="s">
        <v>4</v>
      </c>
      <c r="C16" s="72">
        <v>3.2430199999999999E-2</v>
      </c>
      <c r="D16" s="81">
        <v>0.24594994000000001</v>
      </c>
      <c r="G16" s="72" t="s">
        <v>4</v>
      </c>
      <c r="H16" s="72">
        <v>3.190842E-2</v>
      </c>
      <c r="I16" s="81">
        <v>0.24274098</v>
      </c>
      <c r="L16" s="72" t="s">
        <v>4</v>
      </c>
      <c r="M16" s="72">
        <v>3.1183010000000001E-2</v>
      </c>
      <c r="N16" s="81">
        <v>0.24304039999999999</v>
      </c>
      <c r="Z16" s="71"/>
      <c r="AA16" s="71"/>
      <c r="AB16" s="71"/>
    </row>
    <row r="17" spans="2:28" x14ac:dyDescent="0.25">
      <c r="B17" s="72" t="s">
        <v>5</v>
      </c>
      <c r="C17" s="72">
        <v>3.7225830000000001E-2</v>
      </c>
      <c r="D17" s="81">
        <v>0.29871744</v>
      </c>
      <c r="G17" s="72" t="s">
        <v>5</v>
      </c>
      <c r="H17" s="72">
        <v>3.8187739999999998E-2</v>
      </c>
      <c r="I17" s="81">
        <v>0.28507619000000001</v>
      </c>
      <c r="L17" s="72" t="s">
        <v>5</v>
      </c>
      <c r="M17" s="72">
        <v>3.9213329999999998E-2</v>
      </c>
      <c r="N17" s="81">
        <v>0.31397571000000002</v>
      </c>
      <c r="Z17" s="71"/>
      <c r="AA17" s="71"/>
      <c r="AB17" s="71"/>
    </row>
    <row r="18" spans="2:28" x14ac:dyDescent="0.25">
      <c r="B18" s="75" t="s">
        <v>6</v>
      </c>
      <c r="C18" s="75">
        <v>3.2651220000000002E-2</v>
      </c>
      <c r="D18" s="82">
        <v>0.24820786</v>
      </c>
      <c r="G18" s="75" t="s">
        <v>6</v>
      </c>
      <c r="H18" s="75">
        <v>3.0842350000000001E-2</v>
      </c>
      <c r="I18" s="82">
        <v>0.23252597</v>
      </c>
      <c r="L18" s="75" t="s">
        <v>6</v>
      </c>
      <c r="M18" s="75">
        <v>3.2336990000000003E-2</v>
      </c>
      <c r="N18" s="82">
        <v>0.25438476999999998</v>
      </c>
      <c r="Z18" s="71"/>
      <c r="AA18" s="71"/>
      <c r="AB18" s="71"/>
    </row>
    <row r="19" spans="2:28" s="64" customFormat="1" x14ac:dyDescent="0.25">
      <c r="B19" s="77"/>
      <c r="C19" s="78"/>
      <c r="D19" s="79"/>
      <c r="G19" s="77"/>
      <c r="H19" s="78"/>
      <c r="I19" s="79"/>
    </row>
    <row r="20" spans="2:28" x14ac:dyDescent="0.25">
      <c r="B20" s="69" t="s">
        <v>8</v>
      </c>
      <c r="C20" s="69" t="s">
        <v>2</v>
      </c>
      <c r="D20" s="69" t="s">
        <v>9</v>
      </c>
      <c r="G20" s="69" t="s">
        <v>8</v>
      </c>
      <c r="H20" s="69" t="s">
        <v>2</v>
      </c>
      <c r="I20" s="69" t="s">
        <v>9</v>
      </c>
      <c r="L20" s="69" t="s">
        <v>8</v>
      </c>
      <c r="M20" s="69" t="s">
        <v>2</v>
      </c>
      <c r="N20" s="69" t="s">
        <v>9</v>
      </c>
      <c r="Z20" s="71"/>
      <c r="AA20" s="71"/>
      <c r="AB20" s="71"/>
    </row>
    <row r="21" spans="2:28" x14ac:dyDescent="0.25">
      <c r="B21" s="74" t="s">
        <v>5</v>
      </c>
      <c r="C21" s="73">
        <v>4.3108309999999997E-2</v>
      </c>
      <c r="D21" s="80">
        <v>0.31156853000000001</v>
      </c>
      <c r="G21" s="74" t="s">
        <v>5</v>
      </c>
      <c r="H21" s="73">
        <v>3.5970009999999997E-2</v>
      </c>
      <c r="I21" s="80">
        <v>0.27860873000000003</v>
      </c>
      <c r="L21" s="74" t="s">
        <v>5</v>
      </c>
      <c r="M21" s="73">
        <v>3.7969549999999998E-2</v>
      </c>
      <c r="N21" s="80">
        <v>0.27369842</v>
      </c>
      <c r="Z21" s="71"/>
      <c r="AA21" s="71"/>
      <c r="AB21" s="71"/>
    </row>
    <row r="22" spans="2:28" x14ac:dyDescent="0.25">
      <c r="B22" s="76" t="s">
        <v>6</v>
      </c>
      <c r="C22" s="75">
        <v>3.3149789999999998E-2</v>
      </c>
      <c r="D22" s="82">
        <v>0.24346007</v>
      </c>
      <c r="G22" s="76" t="s">
        <v>6</v>
      </c>
      <c r="H22" s="75">
        <v>3.0691710000000001E-2</v>
      </c>
      <c r="I22" s="82">
        <v>0.23230345999999999</v>
      </c>
      <c r="L22" s="76" t="s">
        <v>6</v>
      </c>
      <c r="M22" s="75">
        <v>3.0116449999999999E-2</v>
      </c>
      <c r="N22" s="82">
        <v>0.22846767000000001</v>
      </c>
      <c r="Z22" s="71"/>
      <c r="AA22" s="71"/>
      <c r="AB22" s="71"/>
    </row>
    <row r="23" spans="2:28" x14ac:dyDescent="0.25">
      <c r="B23" s="78"/>
      <c r="C23" s="78"/>
      <c r="D23" s="78"/>
      <c r="G23" s="78"/>
      <c r="H23" s="78"/>
      <c r="I23" s="78"/>
      <c r="L23" s="78"/>
      <c r="M23" s="78"/>
      <c r="N23" s="78"/>
    </row>
    <row r="24" spans="2:28" x14ac:dyDescent="0.25">
      <c r="B24" s="123"/>
      <c r="C24" s="69" t="s">
        <v>1</v>
      </c>
      <c r="D24" s="64"/>
      <c r="G24" s="123"/>
      <c r="H24" s="69" t="s">
        <v>1</v>
      </c>
      <c r="I24" s="78"/>
      <c r="L24" s="123"/>
      <c r="M24" s="69" t="s">
        <v>1</v>
      </c>
      <c r="N24" s="78"/>
    </row>
    <row r="25" spans="2:28" x14ac:dyDescent="0.25">
      <c r="B25" s="73" t="s">
        <v>3</v>
      </c>
      <c r="C25" s="73">
        <v>4.211645E-2</v>
      </c>
      <c r="D25" s="64"/>
      <c r="G25" s="73" t="s">
        <v>3</v>
      </c>
      <c r="H25" s="73">
        <v>3.8173260000000001E-2</v>
      </c>
      <c r="I25" s="78"/>
      <c r="L25" s="73" t="s">
        <v>3</v>
      </c>
      <c r="M25" s="73">
        <v>3.6289719999999998E-2</v>
      </c>
      <c r="N25" s="78"/>
    </row>
    <row r="26" spans="2:28" x14ac:dyDescent="0.25">
      <c r="B26" s="72" t="s">
        <v>4</v>
      </c>
      <c r="C26" s="72">
        <v>3.2377904999999998E-2</v>
      </c>
      <c r="D26" s="64"/>
      <c r="G26" s="72" t="s">
        <v>4</v>
      </c>
      <c r="H26" s="72">
        <v>3.1172024999999999E-2</v>
      </c>
      <c r="I26" s="78"/>
      <c r="L26" s="72" t="s">
        <v>4</v>
      </c>
      <c r="M26" s="72">
        <v>2.9936080000000004E-2</v>
      </c>
      <c r="N26" s="78"/>
    </row>
    <row r="27" spans="2:28" x14ac:dyDescent="0.25">
      <c r="B27" s="72" t="s">
        <v>5</v>
      </c>
      <c r="C27" s="72">
        <v>3.8582390000000001E-2</v>
      </c>
      <c r="D27" s="64"/>
      <c r="G27" s="72" t="s">
        <v>5</v>
      </c>
      <c r="H27" s="72">
        <v>3.66188E-2</v>
      </c>
      <c r="I27" s="78"/>
      <c r="L27" s="72" t="s">
        <v>5</v>
      </c>
      <c r="M27" s="72">
        <v>3.7819786666666667E-2</v>
      </c>
      <c r="N27" s="78"/>
    </row>
    <row r="28" spans="2:28" x14ac:dyDescent="0.25">
      <c r="B28" s="75" t="s">
        <v>6</v>
      </c>
      <c r="C28" s="75">
        <v>3.1775606666666664E-2</v>
      </c>
      <c r="D28" s="64"/>
      <c r="G28" s="75" t="s">
        <v>6</v>
      </c>
      <c r="H28" s="75">
        <v>3.0209250000000003E-2</v>
      </c>
      <c r="I28" s="78"/>
      <c r="L28" s="75" t="s">
        <v>6</v>
      </c>
      <c r="M28" s="75">
        <v>3.0656473333333337E-2</v>
      </c>
      <c r="N28" s="78"/>
    </row>
    <row r="29" spans="2:28" s="64" customFormat="1" x14ac:dyDescent="0.25"/>
    <row r="30" spans="2:28" x14ac:dyDescent="0.25">
      <c r="B30" s="64"/>
      <c r="C30" s="64"/>
      <c r="D30" s="64"/>
      <c r="G30" s="64"/>
      <c r="H30" s="64"/>
      <c r="I30" s="64"/>
      <c r="L30" s="64"/>
      <c r="M30" s="64"/>
      <c r="N30" s="64"/>
    </row>
    <row r="31" spans="2:28" ht="12.75" customHeight="1" x14ac:dyDescent="0.25">
      <c r="B31" s="52" t="s">
        <v>15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4"/>
    </row>
    <row r="32" spans="2:28" ht="29.25" customHeight="1" x14ac:dyDescent="0.25">
      <c r="B32" s="5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7"/>
    </row>
    <row r="33" spans="2:28" x14ac:dyDescent="0.25">
      <c r="B33" s="64"/>
      <c r="C33" s="64"/>
      <c r="D33" s="64"/>
      <c r="G33" s="64"/>
      <c r="H33" s="64"/>
      <c r="I33" s="64"/>
      <c r="L33" s="64"/>
      <c r="M33" s="64"/>
      <c r="N33" s="64"/>
    </row>
    <row r="34" spans="2:28" ht="12.75" customHeight="1" x14ac:dyDescent="0.25">
      <c r="B34" s="65" t="s">
        <v>10</v>
      </c>
      <c r="C34" s="66"/>
      <c r="D34" s="102"/>
      <c r="G34" s="65" t="s">
        <v>11</v>
      </c>
      <c r="H34" s="66"/>
      <c r="I34" s="102"/>
      <c r="L34" s="65" t="s">
        <v>12</v>
      </c>
      <c r="M34" s="66"/>
      <c r="N34" s="102"/>
    </row>
    <row r="35" spans="2:28" ht="12.75" customHeight="1" x14ac:dyDescent="0.25">
      <c r="B35" s="67"/>
      <c r="C35" s="68"/>
      <c r="D35" s="102"/>
      <c r="G35" s="67"/>
      <c r="H35" s="68"/>
      <c r="I35" s="102"/>
      <c r="L35" s="67"/>
      <c r="M35" s="68"/>
      <c r="N35" s="102"/>
    </row>
    <row r="36" spans="2:28" ht="12.75" customHeight="1" x14ac:dyDescent="0.25">
      <c r="B36" s="97"/>
      <c r="C36" s="98"/>
      <c r="D36" s="90"/>
      <c r="G36" s="103"/>
      <c r="H36" s="104"/>
      <c r="I36" s="90"/>
      <c r="L36" s="103"/>
      <c r="M36" s="104"/>
      <c r="N36" s="90"/>
    </row>
    <row r="37" spans="2:28" x14ac:dyDescent="0.25">
      <c r="B37" s="69" t="s">
        <v>0</v>
      </c>
      <c r="C37" s="70" t="s">
        <v>2</v>
      </c>
      <c r="D37" s="64"/>
      <c r="G37" s="69" t="s">
        <v>0</v>
      </c>
      <c r="H37" s="69" t="s">
        <v>2</v>
      </c>
      <c r="I37" s="64"/>
      <c r="L37" s="69" t="s">
        <v>0</v>
      </c>
      <c r="M37" s="70" t="s">
        <v>2</v>
      </c>
      <c r="N37" s="64"/>
      <c r="Z37" s="71"/>
      <c r="AA37" s="71"/>
      <c r="AB37" s="71"/>
    </row>
    <row r="38" spans="2:28" x14ac:dyDescent="0.25">
      <c r="B38" s="72" t="s">
        <v>3</v>
      </c>
      <c r="C38" s="73">
        <v>4.4422419999999997E-2</v>
      </c>
      <c r="D38" s="64"/>
      <c r="G38" s="72" t="s">
        <v>3</v>
      </c>
      <c r="H38" s="80">
        <v>4.0783850000000003E-2</v>
      </c>
      <c r="I38" s="64"/>
      <c r="L38" s="72" t="s">
        <v>3</v>
      </c>
      <c r="M38" s="80">
        <v>4.2404820000000003E-2</v>
      </c>
      <c r="N38" s="64"/>
      <c r="Z38" s="71"/>
      <c r="AA38" s="71"/>
      <c r="AB38" s="71"/>
    </row>
    <row r="39" spans="2:28" x14ac:dyDescent="0.25">
      <c r="B39" s="72" t="s">
        <v>4</v>
      </c>
      <c r="C39" s="72">
        <v>3.7837660000000002E-2</v>
      </c>
      <c r="D39" s="64"/>
      <c r="G39" s="72" t="s">
        <v>4</v>
      </c>
      <c r="H39" s="81">
        <v>3.242801E-2</v>
      </c>
      <c r="I39" s="64"/>
      <c r="L39" s="72" t="s">
        <v>4</v>
      </c>
      <c r="M39" s="81">
        <v>3.4005109999999998E-2</v>
      </c>
      <c r="N39" s="64"/>
      <c r="Z39" s="71"/>
      <c r="AA39" s="71"/>
      <c r="AB39" s="71"/>
    </row>
    <row r="40" spans="2:28" x14ac:dyDescent="0.25">
      <c r="B40" s="72" t="s">
        <v>5</v>
      </c>
      <c r="C40" s="72">
        <v>4.583483E-2</v>
      </c>
      <c r="D40" s="64"/>
      <c r="G40" s="72" t="s">
        <v>5</v>
      </c>
      <c r="H40" s="81">
        <v>4.078797E-2</v>
      </c>
      <c r="I40" s="64"/>
      <c r="L40" s="72" t="s">
        <v>5</v>
      </c>
      <c r="M40" s="81">
        <v>3.8782570000000002E-2</v>
      </c>
      <c r="N40" s="64"/>
      <c r="Z40" s="71"/>
      <c r="AA40" s="71"/>
      <c r="AB40" s="71"/>
    </row>
    <row r="41" spans="2:28" x14ac:dyDescent="0.25">
      <c r="B41" s="75" t="s">
        <v>6</v>
      </c>
      <c r="C41" s="75">
        <v>3.6308069999999998E-2</v>
      </c>
      <c r="D41" s="64"/>
      <c r="G41" s="75" t="s">
        <v>6</v>
      </c>
      <c r="H41" s="82">
        <v>3.3227680000000002E-2</v>
      </c>
      <c r="I41" s="64"/>
      <c r="L41" s="75" t="s">
        <v>6</v>
      </c>
      <c r="M41" s="82">
        <v>3.1959670000000003E-2</v>
      </c>
      <c r="N41" s="64"/>
      <c r="Z41" s="71"/>
      <c r="AA41" s="71"/>
      <c r="AB41" s="71"/>
    </row>
    <row r="42" spans="2:28" s="64" customFormat="1" x14ac:dyDescent="0.25">
      <c r="B42" s="77"/>
      <c r="C42" s="79"/>
      <c r="G42" s="77"/>
      <c r="H42" s="79"/>
      <c r="L42" s="77"/>
      <c r="M42" s="79"/>
    </row>
    <row r="43" spans="2:28" x14ac:dyDescent="0.25">
      <c r="B43" s="69" t="s">
        <v>7</v>
      </c>
      <c r="C43" s="69" t="s">
        <v>2</v>
      </c>
      <c r="D43" s="64"/>
      <c r="G43" s="69" t="s">
        <v>7</v>
      </c>
      <c r="H43" s="70" t="s">
        <v>2</v>
      </c>
      <c r="I43" s="64"/>
      <c r="L43" s="69" t="s">
        <v>7</v>
      </c>
      <c r="M43" s="69" t="s">
        <v>2</v>
      </c>
      <c r="N43" s="64"/>
      <c r="Z43" s="71"/>
      <c r="AA43" s="71"/>
      <c r="AB43" s="71"/>
    </row>
    <row r="44" spans="2:28" x14ac:dyDescent="0.25">
      <c r="B44" s="72" t="s">
        <v>3</v>
      </c>
      <c r="C44" s="73">
        <v>4.5710489999999999E-2</v>
      </c>
      <c r="D44" s="64"/>
      <c r="G44" s="72" t="s">
        <v>3</v>
      </c>
      <c r="H44" s="80">
        <v>4.4358399999999999E-2</v>
      </c>
      <c r="I44" s="64"/>
      <c r="L44" s="72" t="s">
        <v>3</v>
      </c>
      <c r="M44" s="80">
        <v>4.4032769999999999E-2</v>
      </c>
      <c r="N44" s="64"/>
      <c r="Z44" s="71"/>
      <c r="AA44" s="71"/>
      <c r="AB44" s="71"/>
    </row>
    <row r="45" spans="2:28" x14ac:dyDescent="0.25">
      <c r="B45" s="72" t="s">
        <v>4</v>
      </c>
      <c r="C45" s="72">
        <v>3.4256509999999997E-2</v>
      </c>
      <c r="D45" s="64"/>
      <c r="G45" s="72" t="s">
        <v>4</v>
      </c>
      <c r="H45" s="81">
        <v>3.4054679999999997E-2</v>
      </c>
      <c r="I45" s="64"/>
      <c r="L45" s="72" t="s">
        <v>4</v>
      </c>
      <c r="M45" s="81">
        <v>3.7480470000000002E-2</v>
      </c>
      <c r="N45" s="64"/>
      <c r="Z45" s="71"/>
      <c r="AA45" s="71"/>
      <c r="AB45" s="71"/>
    </row>
    <row r="46" spans="2:28" x14ac:dyDescent="0.25">
      <c r="B46" s="72" t="s">
        <v>5</v>
      </c>
      <c r="C46" s="72">
        <v>4.4318690000000001E-2</v>
      </c>
      <c r="D46" s="64"/>
      <c r="G46" s="72" t="s">
        <v>5</v>
      </c>
      <c r="H46" s="81">
        <v>4.2807360000000003E-2</v>
      </c>
      <c r="I46" s="64"/>
      <c r="L46" s="72" t="s">
        <v>5</v>
      </c>
      <c r="M46" s="81">
        <v>4.4096419999999997E-2</v>
      </c>
      <c r="N46" s="64"/>
      <c r="Z46" s="71"/>
      <c r="AA46" s="71"/>
      <c r="AB46" s="71"/>
    </row>
    <row r="47" spans="2:28" x14ac:dyDescent="0.25">
      <c r="B47" s="75" t="s">
        <v>6</v>
      </c>
      <c r="C47" s="75">
        <v>3.3824399999999998E-2</v>
      </c>
      <c r="D47" s="64"/>
      <c r="G47" s="75" t="s">
        <v>6</v>
      </c>
      <c r="H47" s="82">
        <v>3.2629529999999997E-2</v>
      </c>
      <c r="I47" s="64"/>
      <c r="L47" s="75" t="s">
        <v>6</v>
      </c>
      <c r="M47" s="82">
        <v>3.8970810000000002E-2</v>
      </c>
      <c r="N47" s="64"/>
      <c r="Z47" s="71"/>
      <c r="AA47" s="71"/>
      <c r="AB47" s="71"/>
    </row>
    <row r="48" spans="2:28" s="64" customFormat="1" x14ac:dyDescent="0.25">
      <c r="B48" s="77"/>
      <c r="C48" s="79"/>
      <c r="G48" s="77"/>
      <c r="H48" s="79"/>
      <c r="L48" s="77"/>
      <c r="M48" s="79"/>
    </row>
    <row r="49" spans="2:28" x14ac:dyDescent="0.25">
      <c r="B49" s="69" t="s">
        <v>8</v>
      </c>
      <c r="C49" s="69" t="s">
        <v>2</v>
      </c>
      <c r="D49" s="64"/>
      <c r="G49" s="69" t="s">
        <v>8</v>
      </c>
      <c r="H49" s="69" t="s">
        <v>2</v>
      </c>
      <c r="I49" s="64"/>
      <c r="L49" s="69" t="s">
        <v>8</v>
      </c>
      <c r="M49" s="69" t="s">
        <v>2</v>
      </c>
      <c r="N49" s="64"/>
      <c r="Z49" s="71"/>
      <c r="AA49" s="71"/>
      <c r="AB49" s="71"/>
    </row>
    <row r="50" spans="2:28" x14ac:dyDescent="0.25">
      <c r="B50" s="74" t="s">
        <v>5</v>
      </c>
      <c r="C50" s="73">
        <v>4.2033439999999998E-2</v>
      </c>
      <c r="D50" s="64"/>
      <c r="G50" s="74" t="s">
        <v>5</v>
      </c>
      <c r="H50" s="73">
        <v>3.9251260000000003E-2</v>
      </c>
      <c r="I50" s="64"/>
      <c r="L50" s="74" t="s">
        <v>5</v>
      </c>
      <c r="M50" s="73">
        <v>3.9032850000000001E-2</v>
      </c>
      <c r="N50" s="64"/>
      <c r="Z50" s="71"/>
      <c r="AA50" s="71"/>
      <c r="AB50" s="71"/>
    </row>
    <row r="51" spans="2:28" x14ac:dyDescent="0.25">
      <c r="B51" s="76" t="s">
        <v>6</v>
      </c>
      <c r="C51" s="75">
        <v>3.5191600000000003E-2</v>
      </c>
      <c r="D51" s="64"/>
      <c r="G51" s="76" t="s">
        <v>6</v>
      </c>
      <c r="H51" s="75">
        <v>3.2026609999999997E-2</v>
      </c>
      <c r="I51" s="64"/>
      <c r="L51" s="76" t="s">
        <v>6</v>
      </c>
      <c r="M51" s="75">
        <v>3.0870640000000001E-2</v>
      </c>
      <c r="N51" s="64"/>
      <c r="Z51" s="71"/>
      <c r="AA51" s="71"/>
      <c r="AB51" s="71"/>
    </row>
    <row r="52" spans="2:28" s="64" customFormat="1" x14ac:dyDescent="0.25">
      <c r="B52" s="121"/>
      <c r="C52" s="122"/>
      <c r="D52" s="78"/>
      <c r="G52" s="121"/>
      <c r="H52" s="122"/>
      <c r="I52" s="78"/>
      <c r="L52" s="121"/>
      <c r="M52" s="122"/>
      <c r="N52" s="78"/>
    </row>
    <row r="53" spans="2:28" x14ac:dyDescent="0.25">
      <c r="B53" s="123"/>
      <c r="C53" s="69" t="s">
        <v>1</v>
      </c>
      <c r="D53" s="64"/>
      <c r="G53" s="123"/>
      <c r="H53" s="69" t="s">
        <v>1</v>
      </c>
      <c r="I53" s="78"/>
      <c r="L53" s="123"/>
      <c r="M53" s="69" t="s">
        <v>1</v>
      </c>
      <c r="N53" s="78"/>
    </row>
    <row r="54" spans="2:28" x14ac:dyDescent="0.25">
      <c r="B54" s="73" t="s">
        <v>3</v>
      </c>
      <c r="C54" s="73">
        <v>4.2053654999999995E-2</v>
      </c>
      <c r="D54" s="64"/>
      <c r="G54" s="73" t="s">
        <v>3</v>
      </c>
      <c r="H54" s="73">
        <v>3.9762064999999999E-2</v>
      </c>
      <c r="I54" s="78"/>
      <c r="L54" s="73" t="s">
        <v>3</v>
      </c>
      <c r="M54" s="73">
        <v>4.039616E-2</v>
      </c>
      <c r="N54" s="78"/>
    </row>
    <row r="55" spans="2:28" x14ac:dyDescent="0.25">
      <c r="B55" s="72" t="s">
        <v>4</v>
      </c>
      <c r="C55" s="72">
        <v>3.4429015E-2</v>
      </c>
      <c r="D55" s="64"/>
      <c r="G55" s="72" t="s">
        <v>4</v>
      </c>
      <c r="H55" s="72">
        <v>3.1856719999999998E-2</v>
      </c>
      <c r="I55" s="78"/>
      <c r="L55" s="72" t="s">
        <v>4</v>
      </c>
      <c r="M55" s="72">
        <v>3.4020834999999999E-2</v>
      </c>
      <c r="N55" s="78"/>
    </row>
    <row r="56" spans="2:28" x14ac:dyDescent="0.25">
      <c r="B56" s="72" t="s">
        <v>5</v>
      </c>
      <c r="C56" s="72">
        <v>4.0966053333333335E-2</v>
      </c>
      <c r="D56" s="64"/>
      <c r="G56" s="72" t="s">
        <v>5</v>
      </c>
      <c r="H56" s="72">
        <v>3.8865026666666663E-2</v>
      </c>
      <c r="I56" s="78"/>
      <c r="L56" s="72" t="s">
        <v>5</v>
      </c>
      <c r="M56" s="72">
        <v>3.8896813333333335E-2</v>
      </c>
      <c r="N56" s="78"/>
    </row>
    <row r="57" spans="2:28" x14ac:dyDescent="0.25">
      <c r="B57" s="75" t="s">
        <v>6</v>
      </c>
      <c r="C57" s="75">
        <v>3.3142866666666666E-2</v>
      </c>
      <c r="D57" s="64"/>
      <c r="G57" s="75" t="s">
        <v>6</v>
      </c>
      <c r="H57" s="75">
        <v>3.0873069999999999E-2</v>
      </c>
      <c r="I57" s="78"/>
      <c r="L57" s="75" t="s">
        <v>6</v>
      </c>
      <c r="M57" s="75">
        <v>3.2500036666666669E-2</v>
      </c>
      <c r="N57" s="78"/>
    </row>
    <row r="58" spans="2:28" x14ac:dyDescent="0.25">
      <c r="B58" s="64"/>
      <c r="C58" s="64"/>
      <c r="D58" s="64"/>
      <c r="G58" s="64"/>
      <c r="H58" s="64"/>
      <c r="I58" s="64"/>
      <c r="L58" s="64"/>
      <c r="M58" s="64"/>
      <c r="N58" s="64"/>
    </row>
    <row r="59" spans="2:28" x14ac:dyDescent="0.25">
      <c r="B59" s="64"/>
      <c r="C59" s="64"/>
      <c r="D59" s="64"/>
      <c r="G59" s="64"/>
      <c r="H59" s="64"/>
      <c r="I59" s="64"/>
      <c r="L59" s="64"/>
      <c r="M59" s="64"/>
      <c r="N59" s="64"/>
    </row>
    <row r="60" spans="2:28" x14ac:dyDescent="0.25">
      <c r="B60" s="64"/>
      <c r="C60" s="64"/>
      <c r="D60" s="64"/>
      <c r="G60" s="64"/>
      <c r="H60" s="64"/>
      <c r="I60" s="64"/>
      <c r="L60" s="64"/>
      <c r="M60" s="64"/>
      <c r="N60" s="64"/>
    </row>
    <row r="61" spans="2:28" x14ac:dyDescent="0.25">
      <c r="B61" s="64"/>
      <c r="C61" s="64"/>
      <c r="D61" s="64"/>
      <c r="G61" s="64"/>
      <c r="H61" s="64"/>
      <c r="I61" s="64"/>
      <c r="L61" s="64"/>
      <c r="M61" s="64"/>
      <c r="N61" s="64"/>
    </row>
    <row r="62" spans="2:28" x14ac:dyDescent="0.25">
      <c r="B62" s="64"/>
      <c r="C62" s="64"/>
      <c r="D62" s="64"/>
      <c r="G62" s="64"/>
      <c r="H62" s="64"/>
      <c r="I62" s="64"/>
      <c r="L62" s="64"/>
      <c r="M62" s="64"/>
      <c r="N62" s="64"/>
    </row>
    <row r="63" spans="2:28" x14ac:dyDescent="0.25">
      <c r="B63" s="64"/>
      <c r="C63" s="64"/>
      <c r="D63" s="64"/>
      <c r="G63" s="64"/>
      <c r="H63" s="64"/>
      <c r="I63" s="64"/>
      <c r="L63" s="64"/>
      <c r="M63" s="64"/>
      <c r="N63" s="64"/>
    </row>
    <row r="64" spans="2:28" x14ac:dyDescent="0.25">
      <c r="B64" s="64"/>
      <c r="C64" s="64"/>
      <c r="D64" s="64"/>
      <c r="G64" s="64"/>
      <c r="H64" s="64"/>
      <c r="I64" s="64"/>
      <c r="L64" s="64"/>
      <c r="M64" s="64"/>
      <c r="N64" s="64"/>
    </row>
    <row r="65" spans="2:14" x14ac:dyDescent="0.25">
      <c r="B65" s="64"/>
      <c r="C65" s="64"/>
      <c r="D65" s="64"/>
      <c r="G65" s="64"/>
      <c r="H65" s="64"/>
      <c r="I65" s="64"/>
      <c r="L65" s="64"/>
      <c r="M65" s="64"/>
      <c r="N65" s="64"/>
    </row>
    <row r="66" spans="2:14" x14ac:dyDescent="0.25">
      <c r="B66" s="64"/>
      <c r="C66" s="64"/>
      <c r="D66" s="64"/>
      <c r="G66" s="64"/>
      <c r="H66" s="64"/>
      <c r="I66" s="64"/>
      <c r="L66" s="64"/>
      <c r="M66" s="64"/>
      <c r="N66" s="64"/>
    </row>
    <row r="67" spans="2:14" x14ac:dyDescent="0.25">
      <c r="B67" s="64"/>
      <c r="C67" s="64"/>
      <c r="D67" s="64"/>
      <c r="G67" s="64"/>
      <c r="H67" s="64"/>
      <c r="I67" s="64"/>
      <c r="L67" s="64"/>
      <c r="M67" s="64"/>
      <c r="N67" s="64"/>
    </row>
    <row r="68" spans="2:14" x14ac:dyDescent="0.25">
      <c r="B68" s="64"/>
      <c r="C68" s="64"/>
      <c r="D68" s="64"/>
      <c r="G68" s="64"/>
      <c r="H68" s="64"/>
      <c r="I68" s="64"/>
      <c r="L68" s="64"/>
      <c r="M68" s="64"/>
      <c r="N68" s="64"/>
    </row>
    <row r="69" spans="2:14" x14ac:dyDescent="0.25">
      <c r="B69" s="64"/>
      <c r="C69" s="64"/>
      <c r="D69" s="64"/>
      <c r="G69" s="64"/>
      <c r="H69" s="64"/>
      <c r="I69" s="64"/>
      <c r="L69" s="64"/>
      <c r="M69" s="64"/>
      <c r="N69" s="64"/>
    </row>
    <row r="70" spans="2:14" x14ac:dyDescent="0.25">
      <c r="B70" s="64"/>
      <c r="C70" s="64"/>
      <c r="D70" s="64"/>
      <c r="G70" s="64"/>
      <c r="H70" s="64"/>
      <c r="I70" s="64"/>
      <c r="L70" s="64"/>
      <c r="M70" s="64"/>
      <c r="N70" s="64"/>
    </row>
    <row r="71" spans="2:14" x14ac:dyDescent="0.25">
      <c r="B71" s="64"/>
      <c r="C71" s="64"/>
      <c r="D71" s="64"/>
      <c r="G71" s="64"/>
      <c r="H71" s="64"/>
      <c r="I71" s="64"/>
      <c r="L71" s="64"/>
      <c r="M71" s="64"/>
      <c r="N71" s="64"/>
    </row>
    <row r="72" spans="2:14" x14ac:dyDescent="0.25">
      <c r="B72" s="64"/>
      <c r="C72" s="64"/>
      <c r="D72" s="64"/>
      <c r="G72" s="64"/>
      <c r="H72" s="64"/>
      <c r="I72" s="64"/>
      <c r="L72" s="64"/>
      <c r="M72" s="64"/>
      <c r="N72" s="64"/>
    </row>
    <row r="73" spans="2:14" x14ac:dyDescent="0.25">
      <c r="B73" s="64"/>
      <c r="C73" s="64"/>
      <c r="D73" s="64"/>
      <c r="G73" s="64"/>
      <c r="H73" s="64"/>
      <c r="I73" s="64"/>
      <c r="L73" s="64"/>
      <c r="M73" s="64"/>
      <c r="N73" s="64"/>
    </row>
    <row r="74" spans="2:14" x14ac:dyDescent="0.25">
      <c r="B74" s="64"/>
      <c r="C74" s="64"/>
      <c r="D74" s="64"/>
      <c r="G74" s="64"/>
      <c r="H74" s="64"/>
      <c r="I74" s="64"/>
      <c r="L74" s="64"/>
      <c r="M74" s="64"/>
      <c r="N74" s="64"/>
    </row>
    <row r="75" spans="2:14" x14ac:dyDescent="0.25">
      <c r="B75" s="64"/>
      <c r="C75" s="64"/>
      <c r="D75" s="64"/>
      <c r="G75" s="64"/>
      <c r="H75" s="64"/>
      <c r="I75" s="64"/>
      <c r="L75" s="64"/>
      <c r="M75" s="64"/>
      <c r="N75" s="64"/>
    </row>
    <row r="76" spans="2:14" x14ac:dyDescent="0.25">
      <c r="B76" s="64"/>
      <c r="C76" s="64"/>
      <c r="D76" s="64"/>
      <c r="G76" s="64"/>
      <c r="H76" s="64"/>
      <c r="I76" s="64"/>
      <c r="L76" s="64"/>
      <c r="M76" s="64"/>
      <c r="N76" s="64"/>
    </row>
    <row r="77" spans="2:14" x14ac:dyDescent="0.25">
      <c r="B77" s="64"/>
      <c r="C77" s="64"/>
      <c r="D77" s="64"/>
      <c r="G77" s="64"/>
      <c r="H77" s="64"/>
      <c r="I77" s="64"/>
      <c r="L77" s="64"/>
      <c r="M77" s="64"/>
      <c r="N77" s="64"/>
    </row>
    <row r="78" spans="2:14" x14ac:dyDescent="0.25">
      <c r="B78" s="64"/>
      <c r="C78" s="64"/>
      <c r="D78" s="64"/>
      <c r="G78" s="64"/>
      <c r="H78" s="64"/>
      <c r="I78" s="64"/>
      <c r="L78" s="64"/>
      <c r="M78" s="64"/>
      <c r="N78" s="64"/>
    </row>
    <row r="79" spans="2:14" x14ac:dyDescent="0.25">
      <c r="B79" s="64"/>
      <c r="C79" s="64"/>
      <c r="D79" s="64"/>
      <c r="G79" s="64"/>
      <c r="H79" s="64"/>
      <c r="I79" s="64"/>
      <c r="L79" s="64"/>
      <c r="M79" s="64"/>
      <c r="N79" s="64"/>
    </row>
    <row r="80" spans="2:14" x14ac:dyDescent="0.25">
      <c r="B80" s="64"/>
      <c r="C80" s="64"/>
      <c r="D80" s="64"/>
      <c r="G80" s="64"/>
      <c r="H80" s="64"/>
      <c r="I80" s="64"/>
      <c r="L80" s="64"/>
      <c r="M80" s="64"/>
      <c r="N80" s="64"/>
    </row>
    <row r="81" spans="2:14" x14ac:dyDescent="0.25">
      <c r="B81" s="64"/>
      <c r="C81" s="64"/>
      <c r="D81" s="64"/>
      <c r="G81" s="64"/>
      <c r="H81" s="64"/>
      <c r="I81" s="64"/>
      <c r="L81" s="64"/>
      <c r="M81" s="64"/>
      <c r="N81" s="64"/>
    </row>
    <row r="82" spans="2:14" x14ac:dyDescent="0.25">
      <c r="B82" s="64"/>
      <c r="C82" s="64"/>
      <c r="D82" s="64"/>
      <c r="G82" s="64"/>
      <c r="H82" s="64"/>
      <c r="I82" s="64"/>
      <c r="L82" s="64"/>
      <c r="M82" s="64"/>
      <c r="N82" s="64"/>
    </row>
    <row r="83" spans="2:14" x14ac:dyDescent="0.25">
      <c r="B83" s="64"/>
      <c r="C83" s="64"/>
      <c r="D83" s="64"/>
      <c r="G83" s="64"/>
      <c r="H83" s="64"/>
      <c r="I83" s="64"/>
      <c r="L83" s="64"/>
      <c r="M83" s="64"/>
      <c r="N83" s="64"/>
    </row>
    <row r="84" spans="2:14" x14ac:dyDescent="0.25">
      <c r="B84" s="64"/>
      <c r="C84" s="64"/>
      <c r="D84" s="64"/>
      <c r="G84" s="64"/>
      <c r="H84" s="64"/>
      <c r="I84" s="64"/>
      <c r="L84" s="64"/>
      <c r="M84" s="64"/>
      <c r="N84" s="64"/>
    </row>
    <row r="85" spans="2:14" x14ac:dyDescent="0.25">
      <c r="B85" s="64"/>
      <c r="C85" s="64"/>
      <c r="D85" s="64"/>
      <c r="G85" s="64"/>
      <c r="H85" s="64"/>
      <c r="I85" s="64"/>
      <c r="L85" s="64"/>
      <c r="M85" s="64"/>
      <c r="N85" s="64"/>
    </row>
    <row r="86" spans="2:14" x14ac:dyDescent="0.25">
      <c r="B86" s="64"/>
      <c r="C86" s="64"/>
      <c r="D86" s="64"/>
      <c r="G86" s="64"/>
      <c r="H86" s="64"/>
      <c r="I86" s="64"/>
      <c r="L86" s="64"/>
      <c r="M86" s="64"/>
      <c r="N86" s="64"/>
    </row>
    <row r="87" spans="2:14" x14ac:dyDescent="0.25">
      <c r="B87" s="64"/>
      <c r="C87" s="64"/>
      <c r="D87" s="64"/>
      <c r="G87" s="64"/>
      <c r="H87" s="64"/>
      <c r="I87" s="64"/>
      <c r="L87" s="64"/>
      <c r="M87" s="64"/>
      <c r="N87" s="64"/>
    </row>
    <row r="88" spans="2:14" x14ac:dyDescent="0.25">
      <c r="B88" s="64"/>
      <c r="C88" s="64"/>
      <c r="D88" s="64"/>
      <c r="G88" s="64"/>
      <c r="H88" s="64"/>
      <c r="I88" s="64"/>
      <c r="L88" s="64"/>
      <c r="M88" s="64"/>
      <c r="N88" s="64"/>
    </row>
    <row r="89" spans="2:14" x14ac:dyDescent="0.25">
      <c r="B89" s="64"/>
      <c r="C89" s="64"/>
      <c r="D89" s="64"/>
      <c r="G89" s="64"/>
      <c r="H89" s="64"/>
      <c r="I89" s="64"/>
      <c r="L89" s="64"/>
      <c r="M89" s="64"/>
      <c r="N89" s="64"/>
    </row>
    <row r="90" spans="2:14" x14ac:dyDescent="0.25">
      <c r="B90" s="64"/>
      <c r="C90" s="64"/>
      <c r="D90" s="64"/>
      <c r="G90" s="64"/>
      <c r="H90" s="64"/>
      <c r="I90" s="64"/>
      <c r="L90" s="64"/>
      <c r="M90" s="64"/>
      <c r="N90" s="64"/>
    </row>
    <row r="91" spans="2:14" x14ac:dyDescent="0.25">
      <c r="B91" s="64"/>
      <c r="C91" s="64"/>
      <c r="D91" s="64"/>
      <c r="G91" s="64"/>
      <c r="H91" s="64"/>
      <c r="I91" s="64"/>
      <c r="L91" s="64"/>
      <c r="M91" s="64"/>
      <c r="N91" s="64"/>
    </row>
    <row r="92" spans="2:14" x14ac:dyDescent="0.25">
      <c r="B92" s="64"/>
      <c r="C92" s="64"/>
      <c r="D92" s="64"/>
      <c r="G92" s="64"/>
      <c r="H92" s="64"/>
      <c r="I92" s="64"/>
      <c r="L92" s="64"/>
      <c r="M92" s="64"/>
      <c r="N92" s="64"/>
    </row>
    <row r="93" spans="2:14" x14ac:dyDescent="0.25">
      <c r="B93" s="64"/>
      <c r="C93" s="64"/>
      <c r="D93" s="64"/>
      <c r="G93" s="64"/>
      <c r="H93" s="64"/>
      <c r="I93" s="64"/>
      <c r="L93" s="64"/>
      <c r="M93" s="64"/>
      <c r="N93" s="64"/>
    </row>
    <row r="94" spans="2:14" x14ac:dyDescent="0.25">
      <c r="B94" s="64"/>
      <c r="C94" s="64"/>
      <c r="D94" s="64"/>
      <c r="G94" s="64"/>
      <c r="H94" s="64"/>
      <c r="I94" s="64"/>
      <c r="L94" s="64"/>
      <c r="M94" s="64"/>
      <c r="N94" s="64"/>
    </row>
    <row r="95" spans="2:14" x14ac:dyDescent="0.25">
      <c r="B95" s="64"/>
      <c r="C95" s="64"/>
      <c r="D95" s="64"/>
      <c r="G95" s="64"/>
      <c r="H95" s="64"/>
      <c r="I95" s="64"/>
      <c r="L95" s="64"/>
      <c r="M95" s="64"/>
      <c r="N95" s="64"/>
    </row>
    <row r="96" spans="2:14" x14ac:dyDescent="0.25">
      <c r="B96" s="64"/>
      <c r="C96" s="64"/>
      <c r="D96" s="64"/>
      <c r="G96" s="64"/>
      <c r="H96" s="64"/>
      <c r="I96" s="64"/>
      <c r="L96" s="64"/>
      <c r="M96" s="64"/>
      <c r="N96" s="64"/>
    </row>
    <row r="97" spans="2:14" x14ac:dyDescent="0.25">
      <c r="B97" s="64"/>
      <c r="C97" s="64"/>
      <c r="D97" s="64"/>
      <c r="G97" s="64"/>
      <c r="H97" s="64"/>
      <c r="I97" s="64"/>
      <c r="L97" s="64"/>
      <c r="M97" s="64"/>
      <c r="N97" s="64"/>
    </row>
    <row r="98" spans="2:14" x14ac:dyDescent="0.25">
      <c r="B98" s="64"/>
      <c r="C98" s="64"/>
      <c r="D98" s="64"/>
      <c r="G98" s="64"/>
      <c r="H98" s="64"/>
      <c r="I98" s="64"/>
      <c r="L98" s="64"/>
      <c r="M98" s="64"/>
      <c r="N98" s="64"/>
    </row>
    <row r="99" spans="2:14" x14ac:dyDescent="0.25">
      <c r="B99" s="64"/>
      <c r="C99" s="64"/>
      <c r="D99" s="64"/>
      <c r="G99" s="64"/>
      <c r="H99" s="64"/>
      <c r="I99" s="64"/>
      <c r="L99" s="64"/>
      <c r="M99" s="64"/>
      <c r="N99" s="64"/>
    </row>
    <row r="100" spans="2:14" x14ac:dyDescent="0.25">
      <c r="B100" s="64"/>
      <c r="C100" s="64"/>
      <c r="D100" s="64"/>
      <c r="G100" s="64"/>
      <c r="H100" s="64"/>
      <c r="I100" s="64"/>
      <c r="L100" s="64"/>
      <c r="M100" s="64"/>
      <c r="N100" s="64"/>
    </row>
    <row r="101" spans="2:14" x14ac:dyDescent="0.25">
      <c r="B101" s="64"/>
      <c r="C101" s="64"/>
      <c r="D101" s="64"/>
      <c r="G101" s="64"/>
      <c r="H101" s="64"/>
      <c r="I101" s="64"/>
      <c r="L101" s="64"/>
      <c r="M101" s="64"/>
      <c r="N101" s="64"/>
    </row>
    <row r="102" spans="2:14" x14ac:dyDescent="0.25">
      <c r="B102" s="64"/>
      <c r="C102" s="64"/>
      <c r="D102" s="64"/>
      <c r="G102" s="64"/>
      <c r="H102" s="64"/>
      <c r="I102" s="64"/>
      <c r="L102" s="64"/>
      <c r="M102" s="64"/>
      <c r="N102" s="64"/>
    </row>
    <row r="103" spans="2:14" x14ac:dyDescent="0.25">
      <c r="B103" s="64"/>
      <c r="C103" s="64"/>
      <c r="D103" s="64"/>
      <c r="G103" s="64"/>
      <c r="H103" s="64"/>
      <c r="I103" s="64"/>
      <c r="L103" s="64"/>
      <c r="M103" s="64"/>
      <c r="N103" s="64"/>
    </row>
    <row r="104" spans="2:14" x14ac:dyDescent="0.25">
      <c r="B104" s="64"/>
      <c r="C104" s="64"/>
      <c r="D104" s="64"/>
      <c r="G104" s="64"/>
      <c r="H104" s="64"/>
      <c r="I104" s="64"/>
      <c r="L104" s="64"/>
      <c r="M104" s="64"/>
      <c r="N104" s="64"/>
    </row>
    <row r="105" spans="2:14" x14ac:dyDescent="0.25">
      <c r="B105" s="64"/>
      <c r="C105" s="64"/>
      <c r="D105" s="64"/>
      <c r="G105" s="64"/>
      <c r="H105" s="64"/>
      <c r="I105" s="64"/>
      <c r="L105" s="64"/>
      <c r="M105" s="64"/>
      <c r="N105" s="64"/>
    </row>
    <row r="106" spans="2:14" x14ac:dyDescent="0.25">
      <c r="B106" s="64"/>
      <c r="C106" s="64"/>
      <c r="D106" s="64"/>
      <c r="G106" s="64"/>
      <c r="H106" s="64"/>
      <c r="I106" s="64"/>
      <c r="L106" s="64"/>
      <c r="M106" s="64"/>
      <c r="N106" s="64"/>
    </row>
    <row r="107" spans="2:14" x14ac:dyDescent="0.25">
      <c r="B107" s="64"/>
      <c r="C107" s="64"/>
      <c r="D107" s="64"/>
      <c r="G107" s="64"/>
      <c r="H107" s="64"/>
      <c r="I107" s="64"/>
      <c r="L107" s="64"/>
      <c r="M107" s="64"/>
      <c r="N107" s="64"/>
    </row>
    <row r="108" spans="2:14" x14ac:dyDescent="0.25">
      <c r="B108" s="64"/>
      <c r="C108" s="64"/>
      <c r="D108" s="64"/>
      <c r="G108" s="64"/>
      <c r="H108" s="64"/>
      <c r="I108" s="64"/>
      <c r="L108" s="64"/>
      <c r="M108" s="64"/>
      <c r="N108" s="64"/>
    </row>
    <row r="109" spans="2:14" x14ac:dyDescent="0.25">
      <c r="B109" s="64"/>
      <c r="C109" s="64"/>
      <c r="D109" s="64"/>
      <c r="G109" s="64"/>
      <c r="H109" s="64"/>
      <c r="I109" s="64"/>
      <c r="L109" s="64"/>
      <c r="M109" s="64"/>
      <c r="N109" s="64"/>
    </row>
    <row r="110" spans="2:14" x14ac:dyDescent="0.25">
      <c r="B110" s="64"/>
      <c r="C110" s="64"/>
      <c r="D110" s="64"/>
      <c r="G110" s="64"/>
      <c r="H110" s="64"/>
      <c r="I110" s="64"/>
      <c r="L110" s="64"/>
      <c r="M110" s="64"/>
      <c r="N110" s="64"/>
    </row>
    <row r="111" spans="2:14" x14ac:dyDescent="0.25">
      <c r="B111" s="64"/>
      <c r="C111" s="64"/>
      <c r="D111" s="64"/>
      <c r="G111" s="64"/>
      <c r="H111" s="64"/>
      <c r="I111" s="64"/>
      <c r="L111" s="64"/>
      <c r="M111" s="64"/>
      <c r="N111" s="64"/>
    </row>
    <row r="112" spans="2:14" x14ac:dyDescent="0.25">
      <c r="B112" s="64"/>
      <c r="C112" s="64"/>
      <c r="D112" s="64"/>
      <c r="G112" s="64"/>
      <c r="H112" s="64"/>
      <c r="I112" s="64"/>
      <c r="L112" s="64"/>
      <c r="M112" s="64"/>
      <c r="N112" s="64"/>
    </row>
    <row r="113" spans="2:14" x14ac:dyDescent="0.25">
      <c r="B113" s="64"/>
      <c r="C113" s="64"/>
      <c r="D113" s="64"/>
      <c r="G113" s="64"/>
      <c r="H113" s="64"/>
      <c r="I113" s="64"/>
      <c r="L113" s="64"/>
      <c r="M113" s="64"/>
      <c r="N113" s="64"/>
    </row>
    <row r="114" spans="2:14" x14ac:dyDescent="0.25">
      <c r="B114" s="64"/>
      <c r="C114" s="64"/>
      <c r="D114" s="64"/>
      <c r="G114" s="64"/>
      <c r="H114" s="64"/>
      <c r="I114" s="64"/>
      <c r="L114" s="64"/>
      <c r="M114" s="64"/>
      <c r="N114" s="64"/>
    </row>
    <row r="115" spans="2:14" x14ac:dyDescent="0.25">
      <c r="B115" s="64"/>
      <c r="C115" s="64"/>
      <c r="D115" s="64"/>
      <c r="G115" s="64"/>
      <c r="H115" s="64"/>
      <c r="I115" s="64"/>
      <c r="L115" s="64"/>
      <c r="M115" s="64"/>
      <c r="N115" s="64"/>
    </row>
    <row r="116" spans="2:14" x14ac:dyDescent="0.25">
      <c r="B116" s="64"/>
      <c r="C116" s="64"/>
      <c r="D116" s="64"/>
      <c r="G116" s="64"/>
      <c r="H116" s="64"/>
      <c r="I116" s="64"/>
      <c r="L116" s="64"/>
      <c r="M116" s="64"/>
      <c r="N116" s="64"/>
    </row>
    <row r="117" spans="2:14" x14ac:dyDescent="0.25">
      <c r="B117" s="64"/>
      <c r="C117" s="64"/>
      <c r="D117" s="64"/>
      <c r="G117" s="64"/>
      <c r="H117" s="64"/>
      <c r="I117" s="64"/>
      <c r="L117" s="64"/>
      <c r="M117" s="64"/>
      <c r="N117" s="64"/>
    </row>
    <row r="118" spans="2:14" x14ac:dyDescent="0.25">
      <c r="B118" s="64"/>
      <c r="C118" s="64"/>
      <c r="D118" s="64"/>
      <c r="G118" s="64"/>
      <c r="H118" s="64"/>
      <c r="I118" s="64"/>
      <c r="L118" s="64"/>
      <c r="M118" s="64"/>
      <c r="N118" s="64"/>
    </row>
    <row r="119" spans="2:14" x14ac:dyDescent="0.25">
      <c r="B119" s="64"/>
      <c r="C119" s="64"/>
      <c r="D119" s="64"/>
      <c r="G119" s="64"/>
      <c r="H119" s="64"/>
      <c r="I119" s="64"/>
      <c r="L119" s="64"/>
      <c r="M119" s="64"/>
      <c r="N119" s="64"/>
    </row>
    <row r="120" spans="2:14" x14ac:dyDescent="0.25">
      <c r="B120" s="64"/>
      <c r="C120" s="64"/>
      <c r="D120" s="64"/>
      <c r="G120" s="64"/>
      <c r="H120" s="64"/>
      <c r="I120" s="64"/>
      <c r="L120" s="64"/>
      <c r="M120" s="64"/>
      <c r="N120" s="64"/>
    </row>
    <row r="121" spans="2:14" x14ac:dyDescent="0.25">
      <c r="B121" s="64"/>
      <c r="C121" s="64"/>
      <c r="D121" s="64"/>
      <c r="G121" s="64"/>
      <c r="H121" s="64"/>
      <c r="I121" s="64"/>
      <c r="L121" s="64"/>
      <c r="M121" s="64"/>
      <c r="N121" s="64"/>
    </row>
    <row r="122" spans="2:14" x14ac:dyDescent="0.25">
      <c r="B122" s="64"/>
      <c r="C122" s="64"/>
      <c r="D122" s="64"/>
      <c r="G122" s="64"/>
      <c r="H122" s="64"/>
      <c r="I122" s="64"/>
      <c r="L122" s="64"/>
      <c r="M122" s="64"/>
      <c r="N122" s="64"/>
    </row>
    <row r="123" spans="2:14" x14ac:dyDescent="0.25">
      <c r="B123" s="64"/>
      <c r="C123" s="64"/>
      <c r="D123" s="64"/>
      <c r="G123" s="64"/>
      <c r="H123" s="64"/>
      <c r="I123" s="64"/>
      <c r="L123" s="64"/>
      <c r="M123" s="64"/>
      <c r="N123" s="64"/>
    </row>
    <row r="124" spans="2:14" x14ac:dyDescent="0.25">
      <c r="B124" s="64"/>
      <c r="C124" s="64"/>
      <c r="D124" s="64"/>
      <c r="G124" s="64"/>
      <c r="H124" s="64"/>
      <c r="I124" s="64"/>
      <c r="L124" s="64"/>
      <c r="M124" s="64"/>
      <c r="N124" s="64"/>
    </row>
    <row r="125" spans="2:14" x14ac:dyDescent="0.25">
      <c r="B125" s="64"/>
      <c r="C125" s="64"/>
      <c r="D125" s="64"/>
      <c r="G125" s="64"/>
      <c r="H125" s="64"/>
      <c r="I125" s="64"/>
      <c r="L125" s="64"/>
      <c r="M125" s="64"/>
      <c r="N125" s="64"/>
    </row>
    <row r="126" spans="2:14" x14ac:dyDescent="0.25">
      <c r="B126" s="64"/>
      <c r="C126" s="64"/>
      <c r="D126" s="64"/>
      <c r="G126" s="64"/>
      <c r="H126" s="64"/>
      <c r="I126" s="64"/>
      <c r="L126" s="64"/>
      <c r="M126" s="64"/>
      <c r="N126" s="64"/>
    </row>
    <row r="127" spans="2:14" x14ac:dyDescent="0.25">
      <c r="B127" s="64"/>
      <c r="C127" s="64"/>
      <c r="D127" s="64"/>
      <c r="G127" s="64"/>
      <c r="H127" s="64"/>
      <c r="I127" s="64"/>
      <c r="L127" s="64"/>
      <c r="M127" s="64"/>
      <c r="N127" s="64"/>
    </row>
    <row r="128" spans="2:14" x14ac:dyDescent="0.25">
      <c r="B128" s="64"/>
      <c r="C128" s="64"/>
      <c r="D128" s="64"/>
      <c r="G128" s="64"/>
      <c r="H128" s="64"/>
      <c r="I128" s="64"/>
      <c r="L128" s="64"/>
      <c r="M128" s="64"/>
      <c r="N128" s="64"/>
    </row>
    <row r="129" spans="2:14" x14ac:dyDescent="0.25">
      <c r="B129" s="64"/>
      <c r="C129" s="64"/>
      <c r="D129" s="64"/>
      <c r="G129" s="64"/>
      <c r="H129" s="64"/>
      <c r="I129" s="64"/>
      <c r="L129" s="64"/>
      <c r="M129" s="64"/>
      <c r="N129" s="64"/>
    </row>
    <row r="130" spans="2:14" x14ac:dyDescent="0.25">
      <c r="B130" s="64"/>
      <c r="C130" s="64"/>
      <c r="D130" s="64"/>
      <c r="G130" s="64"/>
      <c r="H130" s="64"/>
      <c r="I130" s="64"/>
      <c r="L130" s="64"/>
      <c r="M130" s="64"/>
      <c r="N130" s="64"/>
    </row>
    <row r="131" spans="2:14" x14ac:dyDescent="0.25">
      <c r="B131" s="64"/>
      <c r="C131" s="64"/>
      <c r="D131" s="64"/>
      <c r="G131" s="64"/>
      <c r="H131" s="64"/>
      <c r="I131" s="64"/>
      <c r="L131" s="64"/>
      <c r="M131" s="64"/>
      <c r="N131" s="64"/>
    </row>
    <row r="132" spans="2:14" x14ac:dyDescent="0.25">
      <c r="B132" s="64"/>
      <c r="C132" s="64"/>
      <c r="D132" s="64"/>
      <c r="G132" s="64"/>
      <c r="H132" s="64"/>
      <c r="I132" s="64"/>
      <c r="L132" s="64"/>
      <c r="M132" s="64"/>
      <c r="N132" s="64"/>
    </row>
    <row r="133" spans="2:14" x14ac:dyDescent="0.25">
      <c r="B133" s="64"/>
      <c r="C133" s="64"/>
      <c r="D133" s="64"/>
      <c r="G133" s="64"/>
      <c r="H133" s="64"/>
      <c r="I133" s="64"/>
      <c r="L133" s="64"/>
      <c r="M133" s="64"/>
      <c r="N133" s="64"/>
    </row>
    <row r="134" spans="2:14" x14ac:dyDescent="0.25">
      <c r="B134" s="64"/>
      <c r="C134" s="64"/>
      <c r="D134" s="64"/>
      <c r="G134" s="64"/>
      <c r="H134" s="64"/>
      <c r="I134" s="64"/>
      <c r="L134" s="64"/>
      <c r="M134" s="64"/>
      <c r="N134" s="64"/>
    </row>
    <row r="135" spans="2:14" x14ac:dyDescent="0.25">
      <c r="B135" s="64"/>
      <c r="C135" s="64"/>
      <c r="D135" s="64"/>
      <c r="G135" s="64"/>
      <c r="H135" s="64"/>
      <c r="I135" s="64"/>
      <c r="L135" s="64"/>
      <c r="M135" s="64"/>
      <c r="N135" s="64"/>
    </row>
    <row r="136" spans="2:14" x14ac:dyDescent="0.25">
      <c r="B136" s="64"/>
      <c r="C136" s="64"/>
      <c r="D136" s="64"/>
      <c r="G136" s="64"/>
      <c r="H136" s="64"/>
      <c r="I136" s="64"/>
      <c r="L136" s="64"/>
      <c r="M136" s="64"/>
      <c r="N136" s="64"/>
    </row>
    <row r="137" spans="2:14" x14ac:dyDescent="0.25">
      <c r="B137" s="64"/>
      <c r="C137" s="64"/>
      <c r="D137" s="64"/>
      <c r="G137" s="64"/>
      <c r="H137" s="64"/>
      <c r="I137" s="64"/>
      <c r="L137" s="64"/>
      <c r="M137" s="64"/>
      <c r="N137" s="64"/>
    </row>
    <row r="138" spans="2:14" x14ac:dyDescent="0.25">
      <c r="B138" s="64"/>
      <c r="C138" s="64"/>
      <c r="D138" s="64"/>
      <c r="G138" s="64"/>
      <c r="H138" s="64"/>
      <c r="I138" s="64"/>
      <c r="L138" s="64"/>
      <c r="M138" s="64"/>
      <c r="N138" s="64"/>
    </row>
    <row r="139" spans="2:14" x14ac:dyDescent="0.25">
      <c r="B139" s="64"/>
      <c r="C139" s="64"/>
      <c r="D139" s="64"/>
      <c r="G139" s="64"/>
      <c r="H139" s="64"/>
      <c r="I139" s="64"/>
      <c r="L139" s="64"/>
      <c r="M139" s="64"/>
      <c r="N139" s="64"/>
    </row>
    <row r="140" spans="2:14" x14ac:dyDescent="0.25">
      <c r="B140" s="64"/>
      <c r="C140" s="64"/>
      <c r="D140" s="64"/>
      <c r="G140" s="64"/>
      <c r="H140" s="64"/>
      <c r="I140" s="64"/>
      <c r="L140" s="64"/>
      <c r="M140" s="64"/>
      <c r="N140" s="64"/>
    </row>
    <row r="141" spans="2:14" x14ac:dyDescent="0.25">
      <c r="B141" s="64"/>
      <c r="C141" s="64"/>
      <c r="D141" s="64"/>
      <c r="G141" s="64"/>
      <c r="H141" s="64"/>
      <c r="I141" s="64"/>
      <c r="L141" s="64"/>
      <c r="M141" s="64"/>
      <c r="N141" s="64"/>
    </row>
    <row r="142" spans="2:14" x14ac:dyDescent="0.25">
      <c r="B142" s="64"/>
      <c r="C142" s="64"/>
      <c r="D142" s="64"/>
      <c r="G142" s="64"/>
      <c r="H142" s="64"/>
      <c r="I142" s="64"/>
      <c r="L142" s="64"/>
      <c r="M142" s="64"/>
      <c r="N142" s="64"/>
    </row>
    <row r="143" spans="2:14" x14ac:dyDescent="0.25">
      <c r="B143" s="64"/>
      <c r="C143" s="64"/>
      <c r="D143" s="64"/>
      <c r="G143" s="64"/>
      <c r="H143" s="64"/>
      <c r="I143" s="64"/>
      <c r="L143" s="64"/>
      <c r="M143" s="64"/>
      <c r="N143" s="64"/>
    </row>
    <row r="144" spans="2:14" x14ac:dyDescent="0.25">
      <c r="B144" s="64"/>
      <c r="C144" s="64"/>
      <c r="D144" s="64"/>
      <c r="G144" s="64"/>
      <c r="H144" s="64"/>
      <c r="I144" s="64"/>
      <c r="L144" s="64"/>
      <c r="M144" s="64"/>
      <c r="N144" s="64"/>
    </row>
    <row r="145" spans="2:14" x14ac:dyDescent="0.25">
      <c r="B145" s="64"/>
      <c r="C145" s="64"/>
      <c r="D145" s="64"/>
      <c r="G145" s="64"/>
      <c r="H145" s="64"/>
      <c r="I145" s="64"/>
      <c r="L145" s="64"/>
      <c r="M145" s="64"/>
      <c r="N145" s="64"/>
    </row>
    <row r="146" spans="2:14" x14ac:dyDescent="0.25">
      <c r="B146" s="64"/>
      <c r="C146" s="64"/>
      <c r="D146" s="64"/>
      <c r="G146" s="64"/>
      <c r="H146" s="64"/>
      <c r="I146" s="64"/>
      <c r="L146" s="64"/>
      <c r="M146" s="64"/>
      <c r="N146" s="64"/>
    </row>
    <row r="147" spans="2:14" x14ac:dyDescent="0.25">
      <c r="B147" s="64"/>
      <c r="C147" s="64"/>
      <c r="D147" s="64"/>
      <c r="G147" s="64"/>
      <c r="H147" s="64"/>
      <c r="I147" s="64"/>
      <c r="L147" s="64"/>
      <c r="M147" s="64"/>
      <c r="N147" s="64"/>
    </row>
    <row r="148" spans="2:14" x14ac:dyDescent="0.25">
      <c r="B148" s="64"/>
      <c r="C148" s="64"/>
      <c r="D148" s="64"/>
      <c r="G148" s="64"/>
      <c r="H148" s="64"/>
      <c r="I148" s="64"/>
      <c r="L148" s="64"/>
      <c r="M148" s="64"/>
      <c r="N148" s="64"/>
    </row>
    <row r="149" spans="2:14" x14ac:dyDescent="0.25">
      <c r="B149" s="64"/>
      <c r="C149" s="64"/>
      <c r="D149" s="64"/>
      <c r="G149" s="64"/>
      <c r="H149" s="64"/>
      <c r="I149" s="64"/>
      <c r="L149" s="64"/>
      <c r="M149" s="64"/>
      <c r="N149" s="64"/>
    </row>
    <row r="150" spans="2:14" x14ac:dyDescent="0.25">
      <c r="B150" s="64"/>
      <c r="C150" s="64"/>
      <c r="D150" s="64"/>
      <c r="G150" s="64"/>
      <c r="H150" s="64"/>
      <c r="I150" s="64"/>
      <c r="L150" s="64"/>
      <c r="M150" s="64"/>
      <c r="N150" s="64"/>
    </row>
    <row r="151" spans="2:14" x14ac:dyDescent="0.25">
      <c r="B151" s="64"/>
      <c r="C151" s="64"/>
      <c r="D151" s="64"/>
      <c r="G151" s="64"/>
      <c r="H151" s="64"/>
      <c r="I151" s="64"/>
      <c r="L151" s="64"/>
      <c r="M151" s="64"/>
      <c r="N151" s="64"/>
    </row>
    <row r="152" spans="2:14" x14ac:dyDescent="0.25">
      <c r="B152" s="64"/>
      <c r="C152" s="64"/>
      <c r="D152" s="64"/>
      <c r="G152" s="64"/>
      <c r="H152" s="64"/>
      <c r="I152" s="64"/>
      <c r="L152" s="64"/>
      <c r="M152" s="64"/>
      <c r="N152" s="64"/>
    </row>
    <row r="153" spans="2:14" x14ac:dyDescent="0.25">
      <c r="B153" s="64"/>
      <c r="C153" s="64"/>
      <c r="D153" s="64"/>
      <c r="G153" s="64"/>
      <c r="H153" s="64"/>
      <c r="I153" s="64"/>
      <c r="L153" s="64"/>
      <c r="M153" s="64"/>
      <c r="N153" s="64"/>
    </row>
    <row r="154" spans="2:14" x14ac:dyDescent="0.25">
      <c r="B154" s="64"/>
      <c r="C154" s="64"/>
      <c r="D154" s="64"/>
      <c r="G154" s="64"/>
      <c r="H154" s="64"/>
      <c r="I154" s="64"/>
      <c r="L154" s="64"/>
      <c r="M154" s="64"/>
      <c r="N154" s="64"/>
    </row>
    <row r="155" spans="2:14" x14ac:dyDescent="0.25">
      <c r="B155" s="64"/>
      <c r="C155" s="64"/>
      <c r="D155" s="64"/>
      <c r="G155" s="64"/>
      <c r="H155" s="64"/>
      <c r="I155" s="64"/>
      <c r="L155" s="64"/>
      <c r="M155" s="64"/>
      <c r="N155" s="64"/>
    </row>
    <row r="156" spans="2:14" x14ac:dyDescent="0.25">
      <c r="B156" s="64"/>
      <c r="C156" s="64"/>
      <c r="D156" s="64"/>
      <c r="G156" s="64"/>
      <c r="H156" s="64"/>
      <c r="I156" s="64"/>
      <c r="L156" s="64"/>
      <c r="M156" s="64"/>
      <c r="N156" s="64"/>
    </row>
    <row r="157" spans="2:14" x14ac:dyDescent="0.25">
      <c r="B157" s="64"/>
      <c r="C157" s="64"/>
      <c r="D157" s="64"/>
      <c r="G157" s="64"/>
      <c r="H157" s="64"/>
      <c r="I157" s="64"/>
      <c r="L157" s="64"/>
      <c r="M157" s="64"/>
      <c r="N157" s="64"/>
    </row>
    <row r="158" spans="2:14" x14ac:dyDescent="0.25">
      <c r="B158" s="64"/>
      <c r="C158" s="64"/>
      <c r="D158" s="64"/>
      <c r="G158" s="64"/>
      <c r="H158" s="64"/>
      <c r="I158" s="64"/>
      <c r="L158" s="64"/>
      <c r="M158" s="64"/>
      <c r="N158" s="64"/>
    </row>
    <row r="159" spans="2:14" x14ac:dyDescent="0.25">
      <c r="B159" s="64"/>
      <c r="C159" s="64"/>
      <c r="D159" s="64"/>
      <c r="G159" s="64"/>
      <c r="H159" s="64"/>
      <c r="I159" s="64"/>
      <c r="L159" s="64"/>
      <c r="M159" s="64"/>
      <c r="N159" s="64"/>
    </row>
    <row r="160" spans="2:14" x14ac:dyDescent="0.25">
      <c r="B160" s="64"/>
      <c r="C160" s="64"/>
      <c r="D160" s="64"/>
      <c r="G160" s="64"/>
      <c r="H160" s="64"/>
      <c r="I160" s="64"/>
      <c r="L160" s="64"/>
      <c r="M160" s="64"/>
      <c r="N160" s="64"/>
    </row>
    <row r="161" spans="2:14" x14ac:dyDescent="0.25">
      <c r="B161" s="64"/>
      <c r="C161" s="64"/>
      <c r="D161" s="64"/>
      <c r="G161" s="64"/>
      <c r="H161" s="64"/>
      <c r="I161" s="64"/>
      <c r="L161" s="64"/>
      <c r="M161" s="64"/>
      <c r="N161" s="64"/>
    </row>
    <row r="162" spans="2:14" x14ac:dyDescent="0.25">
      <c r="B162" s="64"/>
      <c r="C162" s="64"/>
      <c r="D162" s="64"/>
      <c r="G162" s="64"/>
      <c r="H162" s="64"/>
      <c r="I162" s="64"/>
      <c r="L162" s="64"/>
      <c r="M162" s="64"/>
      <c r="N162" s="64"/>
    </row>
    <row r="163" spans="2:14" x14ac:dyDescent="0.25">
      <c r="B163" s="64"/>
      <c r="C163" s="64"/>
      <c r="D163" s="64"/>
      <c r="G163" s="64"/>
      <c r="H163" s="64"/>
      <c r="I163" s="64"/>
      <c r="L163" s="64"/>
      <c r="M163" s="64"/>
      <c r="N163" s="64"/>
    </row>
    <row r="164" spans="2:14" x14ac:dyDescent="0.25">
      <c r="B164" s="64"/>
      <c r="C164" s="64"/>
      <c r="D164" s="64"/>
      <c r="G164" s="64"/>
      <c r="H164" s="64"/>
      <c r="I164" s="64"/>
      <c r="L164" s="64"/>
      <c r="M164" s="64"/>
      <c r="N164" s="64"/>
    </row>
    <row r="165" spans="2:14" x14ac:dyDescent="0.25">
      <c r="B165" s="64"/>
      <c r="C165" s="64"/>
      <c r="D165" s="64"/>
      <c r="G165" s="64"/>
      <c r="H165" s="64"/>
      <c r="I165" s="64"/>
      <c r="L165" s="64"/>
      <c r="M165" s="64"/>
      <c r="N165" s="64"/>
    </row>
    <row r="166" spans="2:14" x14ac:dyDescent="0.25">
      <c r="B166" s="64"/>
      <c r="C166" s="64"/>
      <c r="D166" s="64"/>
      <c r="G166" s="64"/>
      <c r="H166" s="64"/>
      <c r="I166" s="64"/>
      <c r="L166" s="64"/>
      <c r="M166" s="64"/>
      <c r="N166" s="64"/>
    </row>
    <row r="167" spans="2:14" x14ac:dyDescent="0.25">
      <c r="B167" s="64"/>
      <c r="C167" s="64"/>
      <c r="D167" s="64"/>
      <c r="G167" s="64"/>
      <c r="H167" s="64"/>
      <c r="I167" s="64"/>
      <c r="L167" s="64"/>
      <c r="M167" s="64"/>
      <c r="N167" s="64"/>
    </row>
    <row r="168" spans="2:14" x14ac:dyDescent="0.25">
      <c r="B168" s="64"/>
      <c r="C168" s="64"/>
      <c r="D168" s="64"/>
      <c r="G168" s="64"/>
      <c r="H168" s="64"/>
      <c r="I168" s="64"/>
      <c r="L168" s="64"/>
      <c r="M168" s="64"/>
      <c r="N168" s="64"/>
    </row>
    <row r="169" spans="2:14" x14ac:dyDescent="0.25">
      <c r="B169" s="64"/>
      <c r="C169" s="64"/>
      <c r="D169" s="64"/>
      <c r="G169" s="64"/>
      <c r="H169" s="64"/>
      <c r="I169" s="64"/>
      <c r="L169" s="64"/>
      <c r="M169" s="64"/>
      <c r="N169" s="64"/>
    </row>
    <row r="170" spans="2:14" x14ac:dyDescent="0.25">
      <c r="B170" s="64"/>
      <c r="C170" s="64"/>
      <c r="D170" s="64"/>
      <c r="G170" s="64"/>
      <c r="H170" s="64"/>
      <c r="I170" s="64"/>
      <c r="L170" s="64"/>
      <c r="M170" s="64"/>
      <c r="N170" s="64"/>
    </row>
    <row r="171" spans="2:14" x14ac:dyDescent="0.25">
      <c r="B171" s="64"/>
      <c r="C171" s="64"/>
      <c r="D171" s="64"/>
      <c r="G171" s="64"/>
      <c r="H171" s="64"/>
      <c r="I171" s="64"/>
      <c r="L171" s="64"/>
      <c r="M171" s="64"/>
      <c r="N171" s="64"/>
    </row>
    <row r="172" spans="2:14" x14ac:dyDescent="0.25">
      <c r="B172" s="64"/>
      <c r="C172" s="64"/>
      <c r="D172" s="64"/>
      <c r="G172" s="64"/>
      <c r="H172" s="64"/>
      <c r="I172" s="64"/>
      <c r="L172" s="64"/>
      <c r="M172" s="64"/>
      <c r="N172" s="64"/>
    </row>
    <row r="173" spans="2:14" x14ac:dyDescent="0.25">
      <c r="B173" s="64"/>
      <c r="C173" s="64"/>
      <c r="D173" s="64"/>
      <c r="G173" s="64"/>
      <c r="H173" s="64"/>
      <c r="I173" s="64"/>
      <c r="L173" s="64"/>
      <c r="M173" s="64"/>
      <c r="N173" s="64"/>
    </row>
    <row r="174" spans="2:14" x14ac:dyDescent="0.25">
      <c r="B174" s="64"/>
      <c r="C174" s="64"/>
      <c r="D174" s="64"/>
      <c r="G174" s="64"/>
      <c r="H174" s="64"/>
      <c r="I174" s="64"/>
      <c r="L174" s="64"/>
      <c r="M174" s="64"/>
      <c r="N174" s="64"/>
    </row>
    <row r="175" spans="2:14" x14ac:dyDescent="0.25">
      <c r="B175" s="64"/>
      <c r="C175" s="64"/>
      <c r="D175" s="64"/>
      <c r="G175" s="64"/>
      <c r="H175" s="64"/>
      <c r="I175" s="64"/>
      <c r="L175" s="64"/>
      <c r="M175" s="64"/>
      <c r="N175" s="64"/>
    </row>
    <row r="176" spans="2:14" x14ac:dyDescent="0.25">
      <c r="B176" s="64"/>
      <c r="C176" s="64"/>
      <c r="D176" s="64"/>
      <c r="G176" s="64"/>
      <c r="H176" s="64"/>
      <c r="I176" s="64"/>
      <c r="L176" s="64"/>
      <c r="M176" s="64"/>
      <c r="N176" s="64"/>
    </row>
    <row r="177" spans="2:14" x14ac:dyDescent="0.25">
      <c r="B177" s="64"/>
      <c r="C177" s="64"/>
      <c r="D177" s="64"/>
      <c r="G177" s="64"/>
      <c r="H177" s="64"/>
      <c r="I177" s="64"/>
      <c r="L177" s="64"/>
      <c r="M177" s="64"/>
      <c r="N177" s="64"/>
    </row>
    <row r="178" spans="2:14" x14ac:dyDescent="0.25">
      <c r="B178" s="64"/>
      <c r="C178" s="64"/>
      <c r="D178" s="64"/>
      <c r="G178" s="64"/>
      <c r="H178" s="64"/>
      <c r="I178" s="64"/>
      <c r="L178" s="64"/>
      <c r="M178" s="64"/>
      <c r="N178" s="64"/>
    </row>
    <row r="179" spans="2:14" x14ac:dyDescent="0.25">
      <c r="B179" s="64"/>
      <c r="C179" s="64"/>
      <c r="D179" s="64"/>
      <c r="G179" s="64"/>
      <c r="H179" s="64"/>
      <c r="I179" s="64"/>
      <c r="L179" s="64"/>
      <c r="M179" s="64"/>
      <c r="N179" s="64"/>
    </row>
    <row r="180" spans="2:14" x14ac:dyDescent="0.25">
      <c r="B180" s="64"/>
      <c r="C180" s="64"/>
      <c r="D180" s="64"/>
      <c r="G180" s="64"/>
      <c r="H180" s="64"/>
      <c r="I180" s="64"/>
      <c r="L180" s="64"/>
      <c r="M180" s="64"/>
      <c r="N180" s="64"/>
    </row>
    <row r="181" spans="2:14" x14ac:dyDescent="0.25">
      <c r="B181" s="64"/>
      <c r="C181" s="64"/>
      <c r="D181" s="64"/>
      <c r="G181" s="64"/>
      <c r="H181" s="64"/>
      <c r="I181" s="64"/>
      <c r="L181" s="64"/>
      <c r="M181" s="64"/>
      <c r="N181" s="64"/>
    </row>
    <row r="182" spans="2:14" x14ac:dyDescent="0.25">
      <c r="B182" s="64"/>
      <c r="C182" s="64"/>
      <c r="D182" s="64"/>
      <c r="G182" s="64"/>
      <c r="H182" s="64"/>
      <c r="I182" s="64"/>
      <c r="L182" s="64"/>
      <c r="M182" s="64"/>
      <c r="N182" s="64"/>
    </row>
    <row r="183" spans="2:14" x14ac:dyDescent="0.25">
      <c r="B183" s="64"/>
      <c r="C183" s="64"/>
      <c r="D183" s="64"/>
      <c r="G183" s="64"/>
      <c r="H183" s="64"/>
      <c r="I183" s="64"/>
      <c r="L183" s="64"/>
      <c r="M183" s="64"/>
      <c r="N183" s="64"/>
    </row>
    <row r="184" spans="2:14" x14ac:dyDescent="0.25">
      <c r="B184" s="64"/>
      <c r="C184" s="64"/>
      <c r="D184" s="64"/>
      <c r="G184" s="64"/>
      <c r="H184" s="64"/>
      <c r="I184" s="64"/>
      <c r="L184" s="64"/>
      <c r="M184" s="64"/>
      <c r="N184" s="64"/>
    </row>
    <row r="185" spans="2:14" x14ac:dyDescent="0.25">
      <c r="B185" s="64"/>
      <c r="C185" s="64"/>
      <c r="D185" s="64"/>
      <c r="G185" s="64"/>
      <c r="H185" s="64"/>
      <c r="I185" s="64"/>
      <c r="L185" s="64"/>
      <c r="M185" s="64"/>
      <c r="N185" s="64"/>
    </row>
    <row r="186" spans="2:14" x14ac:dyDescent="0.25">
      <c r="B186" s="64"/>
      <c r="C186" s="64"/>
      <c r="D186" s="64"/>
      <c r="G186" s="64"/>
      <c r="H186" s="64"/>
      <c r="I186" s="64"/>
      <c r="L186" s="64"/>
      <c r="M186" s="64"/>
      <c r="N186" s="64"/>
    </row>
    <row r="187" spans="2:14" x14ac:dyDescent="0.25">
      <c r="B187" s="64"/>
      <c r="C187" s="64"/>
      <c r="D187" s="64"/>
      <c r="G187" s="64"/>
      <c r="H187" s="64"/>
      <c r="I187" s="64"/>
      <c r="L187" s="64"/>
      <c r="M187" s="64"/>
      <c r="N187" s="64"/>
    </row>
    <row r="188" spans="2:14" x14ac:dyDescent="0.25">
      <c r="B188" s="64"/>
      <c r="C188" s="64"/>
      <c r="D188" s="64"/>
      <c r="G188" s="64"/>
      <c r="H188" s="64"/>
      <c r="I188" s="64"/>
      <c r="L188" s="64"/>
      <c r="M188" s="64"/>
      <c r="N188" s="64"/>
    </row>
    <row r="189" spans="2:14" x14ac:dyDescent="0.25">
      <c r="B189" s="64"/>
      <c r="C189" s="64"/>
      <c r="D189" s="64"/>
      <c r="G189" s="64"/>
      <c r="H189" s="64"/>
      <c r="I189" s="64"/>
      <c r="L189" s="64"/>
      <c r="M189" s="64"/>
      <c r="N189" s="64"/>
    </row>
    <row r="190" spans="2:14" x14ac:dyDescent="0.25">
      <c r="B190" s="64"/>
      <c r="C190" s="64"/>
      <c r="D190" s="64"/>
      <c r="G190" s="64"/>
      <c r="H190" s="64"/>
      <c r="I190" s="64"/>
      <c r="L190" s="64"/>
      <c r="M190" s="64"/>
      <c r="N190" s="64"/>
    </row>
    <row r="191" spans="2:14" x14ac:dyDescent="0.25">
      <c r="B191" s="64"/>
      <c r="C191" s="64"/>
      <c r="D191" s="64"/>
      <c r="G191" s="64"/>
      <c r="H191" s="64"/>
      <c r="I191" s="64"/>
      <c r="L191" s="64"/>
      <c r="M191" s="64"/>
      <c r="N191" s="64"/>
    </row>
    <row r="192" spans="2:14" x14ac:dyDescent="0.25">
      <c r="B192" s="64"/>
      <c r="C192" s="64"/>
      <c r="D192" s="64"/>
      <c r="G192" s="64"/>
      <c r="H192" s="64"/>
      <c r="I192" s="64"/>
      <c r="L192" s="64"/>
      <c r="M192" s="64"/>
      <c r="N192" s="64"/>
    </row>
    <row r="193" spans="2:14" x14ac:dyDescent="0.25">
      <c r="B193" s="64"/>
      <c r="C193" s="64"/>
      <c r="D193" s="64"/>
      <c r="G193" s="64"/>
      <c r="H193" s="64"/>
      <c r="I193" s="64"/>
      <c r="L193" s="64"/>
      <c r="M193" s="64"/>
      <c r="N193" s="64"/>
    </row>
    <row r="194" spans="2:14" x14ac:dyDescent="0.25">
      <c r="B194" s="64"/>
      <c r="C194" s="64"/>
      <c r="D194" s="64"/>
      <c r="G194" s="64"/>
      <c r="H194" s="64"/>
      <c r="I194" s="64"/>
      <c r="L194" s="64"/>
      <c r="M194" s="64"/>
      <c r="N194" s="64"/>
    </row>
    <row r="195" spans="2:14" x14ac:dyDescent="0.25">
      <c r="B195" s="64"/>
      <c r="C195" s="64"/>
      <c r="D195" s="64"/>
      <c r="G195" s="64"/>
      <c r="H195" s="64"/>
      <c r="I195" s="64"/>
      <c r="L195" s="64"/>
      <c r="M195" s="64"/>
      <c r="N195" s="64"/>
    </row>
    <row r="196" spans="2:14" x14ac:dyDescent="0.25">
      <c r="B196" s="64"/>
      <c r="C196" s="64"/>
      <c r="D196" s="64"/>
      <c r="G196" s="64"/>
      <c r="H196" s="64"/>
      <c r="I196" s="64"/>
      <c r="L196" s="64"/>
      <c r="M196" s="64"/>
      <c r="N196" s="64"/>
    </row>
    <row r="197" spans="2:14" x14ac:dyDescent="0.25">
      <c r="B197" s="64"/>
      <c r="C197" s="64"/>
      <c r="D197" s="64"/>
      <c r="G197" s="64"/>
      <c r="H197" s="64"/>
      <c r="I197" s="64"/>
      <c r="L197" s="64"/>
      <c r="M197" s="64"/>
      <c r="N197" s="64"/>
    </row>
    <row r="198" spans="2:14" x14ac:dyDescent="0.25">
      <c r="B198" s="64"/>
      <c r="C198" s="64"/>
      <c r="D198" s="64"/>
      <c r="G198" s="64"/>
      <c r="H198" s="64"/>
      <c r="I198" s="64"/>
      <c r="L198" s="64"/>
      <c r="M198" s="64"/>
      <c r="N198" s="64"/>
    </row>
    <row r="199" spans="2:14" x14ac:dyDescent="0.25">
      <c r="B199" s="64"/>
      <c r="C199" s="64"/>
      <c r="D199" s="64"/>
      <c r="G199" s="64"/>
      <c r="H199" s="64"/>
      <c r="I199" s="64"/>
      <c r="L199" s="64"/>
      <c r="M199" s="64"/>
      <c r="N199" s="64"/>
    </row>
    <row r="200" spans="2:14" x14ac:dyDescent="0.25">
      <c r="B200" s="64"/>
      <c r="C200" s="64"/>
      <c r="D200" s="64"/>
      <c r="G200" s="64"/>
      <c r="H200" s="64"/>
      <c r="I200" s="64"/>
      <c r="L200" s="64"/>
      <c r="M200" s="64"/>
      <c r="N200" s="64"/>
    </row>
    <row r="201" spans="2:14" x14ac:dyDescent="0.25">
      <c r="B201" s="64"/>
      <c r="C201" s="64"/>
      <c r="D201" s="64"/>
      <c r="G201" s="64"/>
      <c r="H201" s="64"/>
      <c r="I201" s="64"/>
      <c r="L201" s="64"/>
      <c r="M201" s="64"/>
      <c r="N201" s="64"/>
    </row>
    <row r="202" spans="2:14" x14ac:dyDescent="0.25">
      <c r="B202" s="64"/>
      <c r="C202" s="64"/>
      <c r="D202" s="64"/>
      <c r="G202" s="64"/>
      <c r="H202" s="64"/>
      <c r="I202" s="64"/>
      <c r="L202" s="64"/>
      <c r="M202" s="64"/>
      <c r="N202" s="64"/>
    </row>
    <row r="203" spans="2:14" x14ac:dyDescent="0.25">
      <c r="B203" s="64"/>
      <c r="C203" s="64"/>
      <c r="D203" s="64"/>
      <c r="G203" s="64"/>
      <c r="H203" s="64"/>
      <c r="I203" s="64"/>
      <c r="L203" s="64"/>
      <c r="M203" s="64"/>
      <c r="N203" s="64"/>
    </row>
    <row r="204" spans="2:14" x14ac:dyDescent="0.25">
      <c r="B204" s="64"/>
      <c r="C204" s="64"/>
      <c r="D204" s="64"/>
      <c r="G204" s="64"/>
      <c r="H204" s="64"/>
      <c r="I204" s="64"/>
      <c r="L204" s="64"/>
      <c r="M204" s="64"/>
      <c r="N204" s="64"/>
    </row>
    <row r="205" spans="2:14" x14ac:dyDescent="0.25">
      <c r="B205" s="64"/>
      <c r="C205" s="64"/>
      <c r="D205" s="64"/>
      <c r="G205" s="64"/>
      <c r="H205" s="64"/>
      <c r="I205" s="64"/>
      <c r="L205" s="64"/>
      <c r="M205" s="64"/>
      <c r="N205" s="64"/>
    </row>
    <row r="206" spans="2:14" x14ac:dyDescent="0.25">
      <c r="B206" s="64"/>
      <c r="C206" s="64"/>
      <c r="D206" s="64"/>
      <c r="G206" s="64"/>
      <c r="H206" s="64"/>
      <c r="I206" s="64"/>
      <c r="L206" s="64"/>
      <c r="M206" s="64"/>
      <c r="N206" s="64"/>
    </row>
    <row r="207" spans="2:14" x14ac:dyDescent="0.25">
      <c r="B207" s="64"/>
      <c r="C207" s="64"/>
      <c r="D207" s="64"/>
      <c r="G207" s="64"/>
      <c r="H207" s="64"/>
      <c r="I207" s="64"/>
      <c r="L207" s="64"/>
      <c r="M207" s="64"/>
      <c r="N207" s="64"/>
    </row>
    <row r="208" spans="2:14" x14ac:dyDescent="0.25">
      <c r="B208" s="64"/>
      <c r="C208" s="64"/>
      <c r="D208" s="64"/>
      <c r="G208" s="64"/>
      <c r="H208" s="64"/>
      <c r="I208" s="64"/>
      <c r="L208" s="64"/>
      <c r="M208" s="64"/>
      <c r="N208" s="64"/>
    </row>
    <row r="209" spans="2:14" x14ac:dyDescent="0.25">
      <c r="B209" s="64"/>
      <c r="C209" s="64"/>
      <c r="D209" s="64"/>
      <c r="G209" s="64"/>
      <c r="H209" s="64"/>
      <c r="I209" s="64"/>
      <c r="L209" s="64"/>
      <c r="M209" s="64"/>
      <c r="N209" s="64"/>
    </row>
    <row r="210" spans="2:14" x14ac:dyDescent="0.25">
      <c r="B210" s="64"/>
      <c r="C210" s="64"/>
      <c r="D210" s="64"/>
      <c r="G210" s="64"/>
      <c r="H210" s="64"/>
      <c r="I210" s="64"/>
      <c r="L210" s="64"/>
      <c r="M210" s="64"/>
      <c r="N210" s="64"/>
    </row>
    <row r="211" spans="2:14" x14ac:dyDescent="0.25">
      <c r="B211" s="64"/>
      <c r="C211" s="64"/>
      <c r="D211" s="64"/>
      <c r="G211" s="64"/>
      <c r="H211" s="64"/>
      <c r="I211" s="64"/>
      <c r="L211" s="64"/>
      <c r="M211" s="64"/>
      <c r="N211" s="64"/>
    </row>
    <row r="212" spans="2:14" x14ac:dyDescent="0.25">
      <c r="B212" s="64"/>
      <c r="C212" s="64"/>
      <c r="D212" s="64"/>
      <c r="G212" s="64"/>
      <c r="H212" s="64"/>
      <c r="I212" s="64"/>
      <c r="L212" s="64"/>
      <c r="M212" s="64"/>
      <c r="N212" s="64"/>
    </row>
    <row r="213" spans="2:14" x14ac:dyDescent="0.25">
      <c r="B213" s="64"/>
      <c r="C213" s="64"/>
      <c r="D213" s="64"/>
      <c r="G213" s="64"/>
      <c r="H213" s="64"/>
      <c r="I213" s="64"/>
      <c r="L213" s="64"/>
      <c r="M213" s="64"/>
      <c r="N213" s="64"/>
    </row>
    <row r="214" spans="2:14" x14ac:dyDescent="0.25">
      <c r="B214" s="64"/>
      <c r="C214" s="64"/>
      <c r="D214" s="64"/>
      <c r="G214" s="64"/>
      <c r="H214" s="64"/>
      <c r="I214" s="64"/>
      <c r="L214" s="64"/>
      <c r="M214" s="64"/>
      <c r="N214" s="64"/>
    </row>
    <row r="215" spans="2:14" x14ac:dyDescent="0.25">
      <c r="B215" s="64"/>
      <c r="C215" s="64"/>
      <c r="D215" s="64"/>
      <c r="G215" s="64"/>
      <c r="H215" s="64"/>
      <c r="I215" s="64"/>
      <c r="L215" s="64"/>
      <c r="M215" s="64"/>
      <c r="N215" s="64"/>
    </row>
    <row r="216" spans="2:14" x14ac:dyDescent="0.25">
      <c r="B216" s="64"/>
      <c r="C216" s="64"/>
      <c r="D216" s="64"/>
      <c r="G216" s="64"/>
      <c r="H216" s="64"/>
      <c r="I216" s="64"/>
      <c r="L216" s="64"/>
      <c r="M216" s="64"/>
      <c r="N216" s="64"/>
    </row>
    <row r="217" spans="2:14" x14ac:dyDescent="0.25">
      <c r="B217" s="64"/>
      <c r="C217" s="64"/>
      <c r="D217" s="64"/>
      <c r="G217" s="64"/>
      <c r="H217" s="64"/>
      <c r="I217" s="64"/>
      <c r="L217" s="64"/>
      <c r="M217" s="64"/>
      <c r="N217" s="64"/>
    </row>
    <row r="218" spans="2:14" x14ac:dyDescent="0.25">
      <c r="B218" s="64"/>
      <c r="C218" s="64"/>
      <c r="D218" s="64"/>
      <c r="G218" s="64"/>
      <c r="H218" s="64"/>
      <c r="I218" s="64"/>
      <c r="L218" s="64"/>
      <c r="M218" s="64"/>
      <c r="N218" s="64"/>
    </row>
    <row r="219" spans="2:14" x14ac:dyDescent="0.25">
      <c r="B219" s="64"/>
      <c r="C219" s="64"/>
      <c r="D219" s="64"/>
      <c r="G219" s="64"/>
      <c r="H219" s="64"/>
      <c r="I219" s="64"/>
      <c r="L219" s="64"/>
      <c r="M219" s="64"/>
      <c r="N219" s="64"/>
    </row>
    <row r="220" spans="2:14" x14ac:dyDescent="0.25">
      <c r="B220" s="64"/>
      <c r="C220" s="64"/>
      <c r="D220" s="64"/>
      <c r="G220" s="64"/>
      <c r="H220" s="64"/>
      <c r="I220" s="64"/>
      <c r="L220" s="64"/>
      <c r="M220" s="64"/>
      <c r="N220" s="64"/>
    </row>
    <row r="221" spans="2:14" x14ac:dyDescent="0.25">
      <c r="B221" s="64"/>
      <c r="C221" s="64"/>
      <c r="D221" s="64"/>
      <c r="G221" s="64"/>
      <c r="H221" s="64"/>
      <c r="I221" s="64"/>
      <c r="L221" s="64"/>
      <c r="M221" s="64"/>
      <c r="N221" s="64"/>
    </row>
    <row r="222" spans="2:14" x14ac:dyDescent="0.25">
      <c r="B222" s="64"/>
      <c r="C222" s="64"/>
      <c r="D222" s="64"/>
      <c r="G222" s="64"/>
      <c r="H222" s="64"/>
      <c r="I222" s="64"/>
      <c r="L222" s="64"/>
      <c r="M222" s="64"/>
      <c r="N222" s="64"/>
    </row>
    <row r="223" spans="2:14" x14ac:dyDescent="0.25">
      <c r="B223" s="64"/>
      <c r="C223" s="64"/>
      <c r="D223" s="64"/>
      <c r="G223" s="64"/>
      <c r="H223" s="64"/>
      <c r="I223" s="64"/>
      <c r="L223" s="64"/>
      <c r="M223" s="64"/>
      <c r="N223" s="64"/>
    </row>
    <row r="224" spans="2:14" x14ac:dyDescent="0.25">
      <c r="B224" s="64"/>
      <c r="C224" s="64"/>
      <c r="D224" s="64"/>
      <c r="G224" s="64"/>
      <c r="H224" s="64"/>
      <c r="I224" s="64"/>
      <c r="L224" s="64"/>
      <c r="M224" s="64"/>
      <c r="N224" s="64"/>
    </row>
    <row r="225" spans="2:14" x14ac:dyDescent="0.25">
      <c r="B225" s="64"/>
      <c r="C225" s="64"/>
      <c r="D225" s="64"/>
      <c r="G225" s="64"/>
      <c r="H225" s="64"/>
      <c r="I225" s="64"/>
      <c r="L225" s="64"/>
      <c r="M225" s="64"/>
      <c r="N225" s="64"/>
    </row>
    <row r="226" spans="2:14" x14ac:dyDescent="0.25">
      <c r="B226" s="64"/>
      <c r="C226" s="64"/>
      <c r="D226" s="64"/>
      <c r="G226" s="64"/>
      <c r="H226" s="64"/>
      <c r="I226" s="64"/>
      <c r="L226" s="64"/>
      <c r="M226" s="64"/>
      <c r="N226" s="64"/>
    </row>
    <row r="227" spans="2:14" x14ac:dyDescent="0.25">
      <c r="B227" s="64"/>
      <c r="C227" s="64"/>
      <c r="D227" s="64"/>
      <c r="G227" s="64"/>
      <c r="H227" s="64"/>
      <c r="I227" s="64"/>
      <c r="L227" s="64"/>
      <c r="M227" s="64"/>
      <c r="N227" s="64"/>
    </row>
    <row r="228" spans="2:14" x14ac:dyDescent="0.25">
      <c r="B228" s="64"/>
      <c r="C228" s="64"/>
      <c r="D228" s="64"/>
      <c r="G228" s="64"/>
      <c r="H228" s="64"/>
      <c r="I228" s="64"/>
      <c r="L228" s="64"/>
      <c r="M228" s="64"/>
      <c r="N228" s="64"/>
    </row>
    <row r="229" spans="2:14" x14ac:dyDescent="0.25">
      <c r="B229" s="64"/>
      <c r="C229" s="64"/>
      <c r="D229" s="64"/>
      <c r="G229" s="64"/>
      <c r="H229" s="64"/>
      <c r="I229" s="64"/>
      <c r="L229" s="64"/>
      <c r="M229" s="64"/>
      <c r="N229" s="64"/>
    </row>
    <row r="230" spans="2:14" x14ac:dyDescent="0.25">
      <c r="B230" s="64"/>
      <c r="C230" s="64"/>
      <c r="D230" s="64"/>
      <c r="G230" s="64"/>
      <c r="H230" s="64"/>
      <c r="I230" s="64"/>
      <c r="L230" s="64"/>
      <c r="M230" s="64"/>
      <c r="N230" s="64"/>
    </row>
    <row r="231" spans="2:14" x14ac:dyDescent="0.25">
      <c r="B231" s="64"/>
      <c r="C231" s="64"/>
      <c r="D231" s="64"/>
      <c r="G231" s="64"/>
      <c r="H231" s="64"/>
      <c r="I231" s="64"/>
      <c r="L231" s="64"/>
      <c r="M231" s="64"/>
      <c r="N231" s="64"/>
    </row>
    <row r="232" spans="2:14" x14ac:dyDescent="0.25">
      <c r="B232" s="64"/>
      <c r="C232" s="64"/>
      <c r="D232" s="64"/>
      <c r="G232" s="64"/>
      <c r="H232" s="64"/>
      <c r="I232" s="64"/>
      <c r="L232" s="64"/>
      <c r="M232" s="64"/>
      <c r="N232" s="64"/>
    </row>
    <row r="233" spans="2:14" x14ac:dyDescent="0.25">
      <c r="B233" s="64"/>
      <c r="C233" s="64"/>
      <c r="D233" s="64"/>
      <c r="G233" s="64"/>
      <c r="H233" s="64"/>
      <c r="I233" s="64"/>
      <c r="L233" s="64"/>
      <c r="M233" s="64"/>
      <c r="N233" s="64"/>
    </row>
    <row r="234" spans="2:14" x14ac:dyDescent="0.25">
      <c r="B234" s="64"/>
      <c r="C234" s="64"/>
      <c r="D234" s="64"/>
      <c r="G234" s="64"/>
      <c r="H234" s="64"/>
      <c r="I234" s="64"/>
      <c r="L234" s="64"/>
      <c r="M234" s="64"/>
      <c r="N234" s="64"/>
    </row>
    <row r="235" spans="2:14" x14ac:dyDescent="0.25">
      <c r="B235" s="64"/>
      <c r="C235" s="64"/>
      <c r="D235" s="64"/>
      <c r="G235" s="64"/>
      <c r="H235" s="64"/>
      <c r="I235" s="64"/>
      <c r="L235" s="64"/>
      <c r="M235" s="64"/>
      <c r="N235" s="64"/>
    </row>
    <row r="236" spans="2:14" x14ac:dyDescent="0.25">
      <c r="B236" s="64"/>
      <c r="C236" s="64"/>
      <c r="D236" s="64"/>
      <c r="G236" s="64"/>
      <c r="H236" s="64"/>
      <c r="I236" s="64"/>
      <c r="L236" s="64"/>
      <c r="M236" s="64"/>
      <c r="N236" s="64"/>
    </row>
    <row r="237" spans="2:14" x14ac:dyDescent="0.25">
      <c r="B237" s="64"/>
      <c r="C237" s="64"/>
      <c r="D237" s="64"/>
      <c r="G237" s="64"/>
      <c r="H237" s="64"/>
      <c r="I237" s="64"/>
      <c r="L237" s="64"/>
      <c r="M237" s="64"/>
      <c r="N237" s="64"/>
    </row>
    <row r="238" spans="2:14" x14ac:dyDescent="0.25">
      <c r="B238" s="64"/>
      <c r="C238" s="64"/>
      <c r="D238" s="64"/>
      <c r="G238" s="64"/>
      <c r="H238" s="64"/>
      <c r="I238" s="64"/>
      <c r="L238" s="64"/>
      <c r="M238" s="64"/>
      <c r="N238" s="64"/>
    </row>
    <row r="239" spans="2:14" x14ac:dyDescent="0.25">
      <c r="B239" s="64"/>
      <c r="C239" s="64"/>
      <c r="D239" s="64"/>
      <c r="G239" s="64"/>
      <c r="H239" s="64"/>
      <c r="I239" s="64"/>
      <c r="L239" s="64"/>
      <c r="M239" s="64"/>
      <c r="N239" s="64"/>
    </row>
    <row r="240" spans="2:14" x14ac:dyDescent="0.25">
      <c r="B240" s="64"/>
      <c r="C240" s="64"/>
      <c r="D240" s="64"/>
      <c r="G240" s="64"/>
      <c r="H240" s="64"/>
      <c r="I240" s="64"/>
      <c r="L240" s="64"/>
      <c r="M240" s="64"/>
      <c r="N240" s="64"/>
    </row>
    <row r="241" spans="2:14" x14ac:dyDescent="0.25">
      <c r="B241" s="64"/>
      <c r="C241" s="64"/>
      <c r="D241" s="64"/>
      <c r="G241" s="64"/>
      <c r="H241" s="64"/>
      <c r="I241" s="64"/>
      <c r="L241" s="64"/>
      <c r="M241" s="64"/>
      <c r="N241" s="64"/>
    </row>
    <row r="242" spans="2:14" x14ac:dyDescent="0.25">
      <c r="B242" s="64"/>
      <c r="C242" s="64"/>
      <c r="D242" s="64"/>
      <c r="G242" s="64"/>
      <c r="H242" s="64"/>
      <c r="I242" s="64"/>
      <c r="L242" s="64"/>
      <c r="M242" s="64"/>
      <c r="N242" s="64"/>
    </row>
    <row r="243" spans="2:14" x14ac:dyDescent="0.25">
      <c r="B243" s="64"/>
      <c r="C243" s="64"/>
      <c r="D243" s="64"/>
      <c r="G243" s="64"/>
      <c r="H243" s="64"/>
      <c r="I243" s="64"/>
      <c r="L243" s="64"/>
      <c r="M243" s="64"/>
      <c r="N243" s="64"/>
    </row>
    <row r="244" spans="2:14" x14ac:dyDescent="0.25">
      <c r="B244" s="64"/>
      <c r="C244" s="64"/>
      <c r="D244" s="64"/>
      <c r="G244" s="64"/>
      <c r="H244" s="64"/>
      <c r="I244" s="64"/>
      <c r="L244" s="64"/>
      <c r="M244" s="64"/>
      <c r="N244" s="64"/>
    </row>
    <row r="245" spans="2:14" x14ac:dyDescent="0.25">
      <c r="B245" s="64"/>
      <c r="C245" s="64"/>
      <c r="D245" s="64"/>
      <c r="G245" s="64"/>
      <c r="H245" s="64"/>
      <c r="I245" s="64"/>
      <c r="L245" s="64"/>
      <c r="M245" s="64"/>
      <c r="N245" s="64"/>
    </row>
    <row r="246" spans="2:14" x14ac:dyDescent="0.25">
      <c r="B246" s="64"/>
      <c r="C246" s="64"/>
      <c r="D246" s="64"/>
      <c r="G246" s="64"/>
      <c r="H246" s="64"/>
      <c r="I246" s="64"/>
      <c r="L246" s="64"/>
      <c r="M246" s="64"/>
      <c r="N246" s="64"/>
    </row>
    <row r="247" spans="2:14" x14ac:dyDescent="0.25">
      <c r="B247" s="64"/>
      <c r="C247" s="64"/>
      <c r="D247" s="64"/>
      <c r="G247" s="64"/>
      <c r="H247" s="64"/>
      <c r="I247" s="64"/>
      <c r="L247" s="64"/>
      <c r="M247" s="64"/>
      <c r="N247" s="64"/>
    </row>
    <row r="248" spans="2:14" x14ac:dyDescent="0.25">
      <c r="B248" s="64"/>
      <c r="C248" s="64"/>
      <c r="D248" s="64"/>
      <c r="G248" s="64"/>
      <c r="H248" s="64"/>
      <c r="I248" s="64"/>
      <c r="L248" s="64"/>
      <c r="M248" s="64"/>
      <c r="N248" s="64"/>
    </row>
    <row r="249" spans="2:14" x14ac:dyDescent="0.25">
      <c r="B249" s="64"/>
      <c r="C249" s="64"/>
      <c r="D249" s="64"/>
      <c r="G249" s="64"/>
      <c r="H249" s="64"/>
      <c r="I249" s="64"/>
      <c r="L249" s="64"/>
      <c r="M249" s="64"/>
      <c r="N249" s="64"/>
    </row>
    <row r="250" spans="2:14" x14ac:dyDescent="0.25">
      <c r="B250" s="64"/>
      <c r="C250" s="64"/>
      <c r="D250" s="64"/>
      <c r="G250" s="64"/>
      <c r="H250" s="64"/>
      <c r="I250" s="64"/>
      <c r="L250" s="64"/>
      <c r="M250" s="64"/>
      <c r="N250" s="64"/>
    </row>
    <row r="251" spans="2:14" x14ac:dyDescent="0.25">
      <c r="B251" s="64"/>
      <c r="C251" s="64"/>
      <c r="D251" s="64"/>
      <c r="G251" s="64"/>
      <c r="H251" s="64"/>
      <c r="I251" s="64"/>
      <c r="L251" s="64"/>
      <c r="M251" s="64"/>
      <c r="N251" s="64"/>
    </row>
    <row r="252" spans="2:14" x14ac:dyDescent="0.25">
      <c r="B252" s="64"/>
      <c r="C252" s="64"/>
      <c r="D252" s="64"/>
      <c r="G252" s="64"/>
      <c r="H252" s="64"/>
      <c r="I252" s="64"/>
      <c r="L252" s="64"/>
      <c r="M252" s="64"/>
      <c r="N252" s="64"/>
    </row>
    <row r="253" spans="2:14" x14ac:dyDescent="0.25">
      <c r="B253" s="64"/>
      <c r="C253" s="64"/>
      <c r="D253" s="64"/>
      <c r="G253" s="64"/>
      <c r="H253" s="64"/>
      <c r="I253" s="64"/>
      <c r="L253" s="64"/>
      <c r="M253" s="64"/>
      <c r="N253" s="64"/>
    </row>
    <row r="254" spans="2:14" x14ac:dyDescent="0.25">
      <c r="B254" s="64"/>
      <c r="C254" s="64"/>
      <c r="D254" s="64"/>
      <c r="G254" s="64"/>
      <c r="H254" s="64"/>
      <c r="I254" s="64"/>
      <c r="L254" s="64"/>
      <c r="M254" s="64"/>
      <c r="N254" s="64"/>
    </row>
    <row r="255" spans="2:14" x14ac:dyDescent="0.25">
      <c r="B255" s="64"/>
      <c r="C255" s="64"/>
      <c r="D255" s="64"/>
      <c r="G255" s="64"/>
      <c r="H255" s="64"/>
      <c r="I255" s="64"/>
      <c r="L255" s="64"/>
      <c r="M255" s="64"/>
      <c r="N255" s="64"/>
    </row>
    <row r="256" spans="2:14" x14ac:dyDescent="0.25">
      <c r="B256" s="64"/>
      <c r="C256" s="64"/>
      <c r="D256" s="64"/>
      <c r="G256" s="64"/>
      <c r="H256" s="64"/>
      <c r="I256" s="64"/>
      <c r="L256" s="64"/>
      <c r="M256" s="64"/>
      <c r="N256" s="64"/>
    </row>
    <row r="257" spans="2:14" x14ac:dyDescent="0.25">
      <c r="B257" s="64"/>
      <c r="C257" s="64"/>
      <c r="D257" s="64"/>
      <c r="G257" s="64"/>
      <c r="H257" s="64"/>
      <c r="I257" s="64"/>
      <c r="L257" s="64"/>
      <c r="M257" s="64"/>
      <c r="N257" s="64"/>
    </row>
    <row r="258" spans="2:14" x14ac:dyDescent="0.25">
      <c r="B258" s="64"/>
      <c r="C258" s="64"/>
      <c r="D258" s="64"/>
      <c r="G258" s="64"/>
      <c r="H258" s="64"/>
      <c r="I258" s="64"/>
      <c r="L258" s="64"/>
      <c r="M258" s="64"/>
      <c r="N258" s="64"/>
    </row>
    <row r="259" spans="2:14" x14ac:dyDescent="0.25">
      <c r="B259" s="64"/>
      <c r="C259" s="64"/>
      <c r="D259" s="64"/>
      <c r="G259" s="64"/>
      <c r="H259" s="64"/>
      <c r="I259" s="64"/>
      <c r="L259" s="64"/>
      <c r="M259" s="64"/>
      <c r="N259" s="64"/>
    </row>
    <row r="260" spans="2:14" x14ac:dyDescent="0.25">
      <c r="B260" s="64"/>
      <c r="C260" s="64"/>
      <c r="D260" s="64"/>
      <c r="G260" s="64"/>
      <c r="H260" s="64"/>
      <c r="I260" s="64"/>
      <c r="L260" s="64"/>
      <c r="M260" s="64"/>
      <c r="N260" s="64"/>
    </row>
    <row r="261" spans="2:14" x14ac:dyDescent="0.25">
      <c r="B261" s="64"/>
      <c r="C261" s="64"/>
      <c r="D261" s="64"/>
      <c r="G261" s="64"/>
      <c r="H261" s="64"/>
      <c r="I261" s="64"/>
      <c r="L261" s="64"/>
      <c r="M261" s="64"/>
      <c r="N261" s="64"/>
    </row>
    <row r="262" spans="2:14" x14ac:dyDescent="0.25">
      <c r="B262" s="64"/>
      <c r="C262" s="64"/>
      <c r="D262" s="64"/>
      <c r="G262" s="64"/>
      <c r="H262" s="64"/>
      <c r="I262" s="64"/>
      <c r="L262" s="64"/>
      <c r="M262" s="64"/>
      <c r="N262" s="64"/>
    </row>
    <row r="263" spans="2:14" x14ac:dyDescent="0.25">
      <c r="B263" s="64"/>
      <c r="C263" s="64"/>
      <c r="D263" s="64"/>
      <c r="G263" s="64"/>
      <c r="H263" s="64"/>
      <c r="I263" s="64"/>
      <c r="L263" s="64"/>
      <c r="M263" s="64"/>
      <c r="N263" s="64"/>
    </row>
    <row r="264" spans="2:14" x14ac:dyDescent="0.25">
      <c r="B264" s="64"/>
      <c r="C264" s="64"/>
      <c r="D264" s="64"/>
      <c r="G264" s="64"/>
      <c r="H264" s="64"/>
      <c r="I264" s="64"/>
      <c r="L264" s="64"/>
      <c r="M264" s="64"/>
      <c r="N264" s="64"/>
    </row>
    <row r="265" spans="2:14" x14ac:dyDescent="0.25">
      <c r="B265" s="64"/>
      <c r="C265" s="64"/>
      <c r="D265" s="64"/>
      <c r="G265" s="64"/>
      <c r="H265" s="64"/>
      <c r="I265" s="64"/>
      <c r="L265" s="64"/>
      <c r="M265" s="64"/>
      <c r="N265" s="64"/>
    </row>
    <row r="266" spans="2:14" x14ac:dyDescent="0.25">
      <c r="B266" s="64"/>
      <c r="C266" s="64"/>
      <c r="D266" s="64"/>
      <c r="G266" s="64"/>
      <c r="H266" s="64"/>
      <c r="I266" s="64"/>
      <c r="L266" s="64"/>
      <c r="M266" s="64"/>
      <c r="N266" s="64"/>
    </row>
    <row r="267" spans="2:14" x14ac:dyDescent="0.25">
      <c r="B267" s="64"/>
      <c r="C267" s="64"/>
      <c r="D267" s="64"/>
      <c r="G267" s="64"/>
      <c r="H267" s="64"/>
      <c r="I267" s="64"/>
      <c r="L267" s="64"/>
      <c r="M267" s="64"/>
      <c r="N267" s="64"/>
    </row>
    <row r="268" spans="2:14" x14ac:dyDescent="0.25">
      <c r="B268" s="64"/>
      <c r="C268" s="64"/>
      <c r="D268" s="64"/>
      <c r="G268" s="64"/>
      <c r="H268" s="64"/>
      <c r="I268" s="64"/>
      <c r="L268" s="64"/>
      <c r="M268" s="64"/>
      <c r="N268" s="64"/>
    </row>
    <row r="269" spans="2:14" x14ac:dyDescent="0.25">
      <c r="B269" s="64"/>
      <c r="C269" s="64"/>
      <c r="D269" s="64"/>
      <c r="G269" s="64"/>
      <c r="H269" s="64"/>
      <c r="I269" s="64"/>
      <c r="L269" s="64"/>
      <c r="M269" s="64"/>
      <c r="N269" s="64"/>
    </row>
    <row r="270" spans="2:14" x14ac:dyDescent="0.25">
      <c r="B270" s="64"/>
      <c r="C270" s="64"/>
      <c r="D270" s="64"/>
      <c r="G270" s="64"/>
      <c r="H270" s="64"/>
      <c r="I270" s="64"/>
      <c r="L270" s="64"/>
      <c r="M270" s="64"/>
      <c r="N270" s="64"/>
    </row>
    <row r="271" spans="2:14" x14ac:dyDescent="0.25">
      <c r="B271" s="64"/>
      <c r="C271" s="64"/>
      <c r="D271" s="64"/>
      <c r="G271" s="64"/>
      <c r="H271" s="64"/>
      <c r="I271" s="64"/>
      <c r="L271" s="64"/>
      <c r="M271" s="64"/>
      <c r="N271" s="64"/>
    </row>
    <row r="272" spans="2:14" x14ac:dyDescent="0.25">
      <c r="B272" s="64"/>
      <c r="C272" s="64"/>
      <c r="D272" s="64"/>
      <c r="G272" s="64"/>
      <c r="H272" s="64"/>
      <c r="I272" s="64"/>
      <c r="L272" s="64"/>
      <c r="M272" s="64"/>
      <c r="N272" s="64"/>
    </row>
    <row r="273" spans="2:14" x14ac:dyDescent="0.25">
      <c r="B273" s="64"/>
      <c r="C273" s="64"/>
      <c r="D273" s="64"/>
      <c r="G273" s="64"/>
      <c r="H273" s="64"/>
      <c r="I273" s="64"/>
      <c r="L273" s="64"/>
      <c r="M273" s="64"/>
      <c r="N273" s="64"/>
    </row>
    <row r="274" spans="2:14" x14ac:dyDescent="0.25">
      <c r="B274" s="64"/>
      <c r="C274" s="64"/>
      <c r="D274" s="64"/>
      <c r="G274" s="64"/>
      <c r="H274" s="64"/>
      <c r="I274" s="64"/>
      <c r="L274" s="64"/>
      <c r="M274" s="64"/>
      <c r="N274" s="64"/>
    </row>
    <row r="275" spans="2:14" x14ac:dyDescent="0.25">
      <c r="B275" s="64"/>
      <c r="C275" s="64"/>
      <c r="D275" s="64"/>
      <c r="G275" s="64"/>
      <c r="H275" s="64"/>
      <c r="I275" s="64"/>
      <c r="L275" s="64"/>
      <c r="M275" s="64"/>
      <c r="N275" s="64"/>
    </row>
    <row r="276" spans="2:14" x14ac:dyDescent="0.25">
      <c r="B276" s="64"/>
      <c r="C276" s="64"/>
      <c r="D276" s="64"/>
      <c r="G276" s="64"/>
      <c r="H276" s="64"/>
      <c r="I276" s="64"/>
      <c r="L276" s="64"/>
      <c r="M276" s="64"/>
      <c r="N276" s="64"/>
    </row>
    <row r="277" spans="2:14" x14ac:dyDescent="0.25">
      <c r="B277" s="64"/>
      <c r="C277" s="64"/>
      <c r="D277" s="64"/>
      <c r="G277" s="64"/>
      <c r="H277" s="64"/>
      <c r="I277" s="64"/>
      <c r="L277" s="64"/>
      <c r="M277" s="64"/>
      <c r="N277" s="64"/>
    </row>
    <row r="278" spans="2:14" x14ac:dyDescent="0.25">
      <c r="B278" s="64"/>
      <c r="C278" s="64"/>
      <c r="D278" s="64"/>
      <c r="G278" s="64"/>
      <c r="H278" s="64"/>
      <c r="I278" s="64"/>
      <c r="L278" s="64"/>
      <c r="M278" s="64"/>
      <c r="N278" s="64"/>
    </row>
    <row r="279" spans="2:14" x14ac:dyDescent="0.25">
      <c r="B279" s="64"/>
      <c r="C279" s="64"/>
      <c r="D279" s="64"/>
      <c r="G279" s="64"/>
      <c r="H279" s="64"/>
      <c r="I279" s="64"/>
      <c r="L279" s="64"/>
      <c r="M279" s="64"/>
      <c r="N279" s="64"/>
    </row>
    <row r="280" spans="2:14" x14ac:dyDescent="0.25">
      <c r="B280" s="64"/>
      <c r="C280" s="64"/>
      <c r="D280" s="64"/>
      <c r="G280" s="64"/>
      <c r="H280" s="64"/>
      <c r="I280" s="64"/>
      <c r="L280" s="64"/>
      <c r="M280" s="64"/>
      <c r="N280" s="64"/>
    </row>
    <row r="281" spans="2:14" x14ac:dyDescent="0.25">
      <c r="B281" s="64"/>
      <c r="C281" s="64"/>
      <c r="D281" s="64"/>
      <c r="G281" s="64"/>
      <c r="H281" s="64"/>
      <c r="I281" s="64"/>
      <c r="L281" s="64"/>
      <c r="M281" s="64"/>
      <c r="N281" s="64"/>
    </row>
    <row r="282" spans="2:14" x14ac:dyDescent="0.25">
      <c r="B282" s="64"/>
      <c r="C282" s="64"/>
      <c r="D282" s="64"/>
      <c r="G282" s="64"/>
      <c r="H282" s="64"/>
      <c r="I282" s="64"/>
      <c r="L282" s="64"/>
      <c r="M282" s="64"/>
      <c r="N282" s="64"/>
    </row>
    <row r="283" spans="2:14" x14ac:dyDescent="0.25">
      <c r="B283" s="64"/>
      <c r="C283" s="64"/>
      <c r="D283" s="64"/>
      <c r="G283" s="64"/>
      <c r="H283" s="64"/>
      <c r="I283" s="64"/>
      <c r="L283" s="64"/>
      <c r="M283" s="64"/>
      <c r="N283" s="64"/>
    </row>
    <row r="284" spans="2:14" x14ac:dyDescent="0.25">
      <c r="B284" s="64"/>
      <c r="C284" s="64"/>
      <c r="D284" s="64"/>
      <c r="G284" s="64"/>
      <c r="H284" s="64"/>
      <c r="I284" s="64"/>
      <c r="L284" s="64"/>
      <c r="M284" s="64"/>
      <c r="N284" s="64"/>
    </row>
    <row r="285" spans="2:14" x14ac:dyDescent="0.25">
      <c r="B285" s="64"/>
      <c r="C285" s="64"/>
      <c r="D285" s="64"/>
      <c r="G285" s="64"/>
      <c r="H285" s="64"/>
      <c r="I285" s="64"/>
      <c r="L285" s="64"/>
      <c r="M285" s="64"/>
      <c r="N285" s="64"/>
    </row>
    <row r="286" spans="2:14" x14ac:dyDescent="0.25">
      <c r="B286" s="64"/>
      <c r="C286" s="64"/>
      <c r="D286" s="64"/>
      <c r="G286" s="64"/>
      <c r="H286" s="64"/>
      <c r="I286" s="64"/>
      <c r="L286" s="64"/>
      <c r="M286" s="64"/>
      <c r="N286" s="64"/>
    </row>
    <row r="287" spans="2:14" x14ac:dyDescent="0.25">
      <c r="B287" s="64"/>
      <c r="C287" s="64"/>
      <c r="D287" s="64"/>
      <c r="G287" s="64"/>
      <c r="H287" s="64"/>
      <c r="I287" s="64"/>
      <c r="L287" s="64"/>
      <c r="M287" s="64"/>
      <c r="N287" s="64"/>
    </row>
  </sheetData>
  <mergeCells count="8">
    <mergeCell ref="B5:D6"/>
    <mergeCell ref="G5:I6"/>
    <mergeCell ref="L5:N6"/>
    <mergeCell ref="B34:C35"/>
    <mergeCell ref="G34:H35"/>
    <mergeCell ref="L34:M35"/>
    <mergeCell ref="B2:N3"/>
    <mergeCell ref="B31:N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D515-5493-4D95-8552-57DC817F8DD3}">
  <dimension ref="B2:J26"/>
  <sheetViews>
    <sheetView topLeftCell="A10" workbookViewId="0">
      <selection activeCell="C16" sqref="C16"/>
    </sheetView>
  </sheetViews>
  <sheetFormatPr defaultRowHeight="15" x14ac:dyDescent="0.25"/>
  <cols>
    <col min="1" max="1" width="9.140625" style="33"/>
    <col min="2" max="2" width="22.7109375" style="33" bestFit="1" customWidth="1"/>
    <col min="3" max="3" width="17.42578125" style="33" bestFit="1" customWidth="1"/>
    <col min="4" max="4" width="17.28515625" style="33" bestFit="1" customWidth="1"/>
    <col min="5" max="5" width="1.42578125" style="33" customWidth="1"/>
    <col min="6" max="6" width="17.42578125" style="33" bestFit="1" customWidth="1"/>
    <col min="7" max="7" width="17.28515625" style="33" bestFit="1" customWidth="1"/>
    <col min="8" max="8" width="2.5703125" style="33" customWidth="1"/>
    <col min="9" max="10" width="10" style="33" customWidth="1"/>
    <col min="11" max="16384" width="9.140625" style="33"/>
  </cols>
  <sheetData>
    <row r="2" spans="2:10" x14ac:dyDescent="0.25">
      <c r="C2" s="28" t="s">
        <v>15</v>
      </c>
      <c r="D2" s="128"/>
      <c r="E2" s="8"/>
      <c r="F2" s="31" t="s">
        <v>14</v>
      </c>
      <c r="G2" s="32"/>
      <c r="H2" s="133"/>
    </row>
    <row r="3" spans="2:10" x14ac:dyDescent="0.25">
      <c r="C3" s="99" t="s">
        <v>16</v>
      </c>
      <c r="D3" s="34" t="s">
        <v>19</v>
      </c>
      <c r="E3" s="99"/>
      <c r="F3" s="35" t="s">
        <v>16</v>
      </c>
      <c r="G3" s="35" t="s">
        <v>19</v>
      </c>
      <c r="H3" s="100"/>
    </row>
    <row r="4" spans="2:10" x14ac:dyDescent="0.25">
      <c r="B4" s="11" t="s">
        <v>3</v>
      </c>
      <c r="C4" s="83">
        <f>ABS(Main!H54/Main!C54 -1)</f>
        <v>5.449205306887106E-2</v>
      </c>
      <c r="D4" s="106">
        <f>ABS(Main!M54/Main!C54 -1)</f>
        <v>3.9413815517343131E-2</v>
      </c>
      <c r="E4" s="125"/>
      <c r="F4" s="106">
        <f>ABS(Main!H25/Main!C25 - 1)</f>
        <v>9.3625887272075436E-2</v>
      </c>
      <c r="G4" s="107">
        <f>ABS(Main!M25/Main!C25 - 1)</f>
        <v>0.13834808014445665</v>
      </c>
      <c r="H4" s="89"/>
    </row>
    <row r="5" spans="2:10" x14ac:dyDescent="0.25">
      <c r="B5" s="6" t="s">
        <v>4</v>
      </c>
      <c r="C5" s="85">
        <f>ABS(Main!H55/Main!C55 -1)</f>
        <v>7.4713000066949364E-2</v>
      </c>
      <c r="D5" s="105">
        <f>ABS(Main!M55/Main!C55 -1)</f>
        <v>1.1855697875759796E-2</v>
      </c>
      <c r="E5" s="126"/>
      <c r="F5" s="105">
        <f>ABS(Main!H26/Main!C26 - 1)</f>
        <v>3.7243916800670074E-2</v>
      </c>
      <c r="G5" s="108">
        <f>ABS(Main!M26/Main!C26 - 1)</f>
        <v>7.5416398930072681E-2</v>
      </c>
      <c r="H5" s="89"/>
    </row>
    <row r="6" spans="2:10" x14ac:dyDescent="0.25">
      <c r="B6" s="6" t="s">
        <v>5</v>
      </c>
      <c r="C6" s="85">
        <f>ABS(Main!H56/Main!C56 -1)</f>
        <v>5.1287016827591403E-2</v>
      </c>
      <c r="D6" s="105">
        <f>ABS(Main!M56/Main!C56 -1)</f>
        <v>5.0511089832427136E-2</v>
      </c>
      <c r="E6" s="126"/>
      <c r="F6" s="105">
        <f>ABS(Main!H27/Main!C27 - 1)</f>
        <v>5.0893425731272757E-2</v>
      </c>
      <c r="G6" s="108">
        <f>ABS(Main!M27/Main!C27 - 1)</f>
        <v>1.9765580445724962E-2</v>
      </c>
      <c r="H6" s="89"/>
    </row>
    <row r="7" spans="2:10" x14ac:dyDescent="0.25">
      <c r="B7" s="7" t="s">
        <v>6</v>
      </c>
      <c r="C7" s="87">
        <f>ABS(Main!H57/Main!C57 -1)</f>
        <v>6.8485224573211378E-2</v>
      </c>
      <c r="D7" s="109">
        <f>ABS(Main!M57/Main!C57 -1)</f>
        <v>1.9395727185135825E-2</v>
      </c>
      <c r="E7" s="127"/>
      <c r="F7" s="109">
        <f>ABS(Main!H28/Main!C28 - 1)</f>
        <v>4.929431192606637E-2</v>
      </c>
      <c r="G7" s="110">
        <f>ABS(Main!M28/Main!C28 - 1)</f>
        <v>3.5219888799395416E-2</v>
      </c>
      <c r="H7" s="89"/>
    </row>
    <row r="11" spans="2:10" x14ac:dyDescent="0.25">
      <c r="C11" s="28" t="s">
        <v>15</v>
      </c>
      <c r="D11" s="128"/>
      <c r="E11" s="8"/>
      <c r="F11" s="31" t="s">
        <v>14</v>
      </c>
      <c r="G11" s="31"/>
      <c r="H11" s="31"/>
      <c r="I11" s="31"/>
      <c r="J11" s="32"/>
    </row>
    <row r="12" spans="2:10" x14ac:dyDescent="0.25">
      <c r="B12" s="8" t="s">
        <v>0</v>
      </c>
      <c r="C12" s="27" t="s">
        <v>17</v>
      </c>
      <c r="D12" s="26" t="s">
        <v>20</v>
      </c>
      <c r="E12" s="8"/>
      <c r="F12" s="27" t="s">
        <v>17</v>
      </c>
      <c r="G12" s="22" t="s">
        <v>20</v>
      </c>
      <c r="H12" s="8"/>
      <c r="I12" s="27" t="s">
        <v>18</v>
      </c>
      <c r="J12" s="9" t="s">
        <v>21</v>
      </c>
    </row>
    <row r="13" spans="2:10" x14ac:dyDescent="0.25">
      <c r="B13" s="5" t="s">
        <v>3</v>
      </c>
      <c r="C13" s="107">
        <f>ABS(Main!H38/Main!C38 -1)</f>
        <v>8.1908414714911837E-2</v>
      </c>
      <c r="D13" s="83">
        <f>ABS(Main!M38/Main!C38 -1)</f>
        <v>4.541850714121376E-2</v>
      </c>
      <c r="E13" s="125"/>
      <c r="F13" s="107">
        <f>ABS(Main!H9/Main!C9 - 1)</f>
        <v>0.12842154911666415</v>
      </c>
      <c r="G13" s="83">
        <f>ABS(Main!M9/Main!C9 - 1)</f>
        <v>0.15450147999114949</v>
      </c>
      <c r="H13" s="125"/>
      <c r="I13" s="107">
        <f>ABS(Main!I9/Main!D9 - 1)</f>
        <v>0.13201440576451973</v>
      </c>
      <c r="J13" s="84">
        <f>ABS(Main!N9/Main!D9 - 1)</f>
        <v>0.15649229423509403</v>
      </c>
    </row>
    <row r="14" spans="2:10" x14ac:dyDescent="0.25">
      <c r="B14" s="5" t="s">
        <v>4</v>
      </c>
      <c r="C14" s="108">
        <f>ABS(Main!H39/Main!C39 -1)</f>
        <v>0.14296999338754035</v>
      </c>
      <c r="D14" s="85">
        <f>ABS(Main!M39/Main!C39 -1)</f>
        <v>0.10128929748826976</v>
      </c>
      <c r="E14" s="126"/>
      <c r="F14" s="108">
        <f>ABS(Main!H10/Main!C10 - 1)</f>
        <v>5.9654326618061138E-2</v>
      </c>
      <c r="G14" s="85">
        <f>ABS(Main!M10/Main!C10 - 1)</f>
        <v>0.14436419917608934</v>
      </c>
      <c r="H14" s="126"/>
      <c r="I14" s="108">
        <f>ABS(Main!I10/Main!D10 - 1)</f>
        <v>6.0555139369690036E-2</v>
      </c>
      <c r="J14" s="86">
        <f>ABS(Main!N10/Main!D10 - 1)</f>
        <v>0.13677924484734461</v>
      </c>
    </row>
    <row r="15" spans="2:10" x14ac:dyDescent="0.25">
      <c r="B15" s="5" t="s">
        <v>5</v>
      </c>
      <c r="C15" s="108">
        <f>ABS(Main!H40/Main!C40 -1)</f>
        <v>0.11010971350826437</v>
      </c>
      <c r="D15" s="85">
        <f>ABS(Main!M40/Main!C40 -1)</f>
        <v>0.15386246660018155</v>
      </c>
      <c r="E15" s="126"/>
      <c r="F15" s="108">
        <f>ABS(Main!H11/Main!C11 - 1)</f>
        <v>7.0131175680126945E-2</v>
      </c>
      <c r="G15" s="85">
        <f>ABS(Main!M11/Main!C11 - 1)</f>
        <v>7.3623874908391285E-2</v>
      </c>
      <c r="H15" s="126"/>
      <c r="I15" s="108">
        <f>ABS(Main!I11/Main!D11 - 1)</f>
        <v>8.5223745957663466E-2</v>
      </c>
      <c r="J15" s="86">
        <f>ABS(Main!N11/Main!D11 - 1)</f>
        <v>8.7597513016725359E-2</v>
      </c>
    </row>
    <row r="16" spans="2:10" x14ac:dyDescent="0.25">
      <c r="B16" s="4" t="s">
        <v>6</v>
      </c>
      <c r="C16" s="110">
        <f>ABS(Main!H41/Main!C41 -1)</f>
        <v>8.4840367444482645E-2</v>
      </c>
      <c r="D16" s="87">
        <f>ABS(Main!M41/Main!C41 -1)</f>
        <v>0.11976400838711598</v>
      </c>
      <c r="E16" s="127"/>
      <c r="F16" s="110">
        <f>ABS(Main!H12/Main!C12 - 1)</f>
        <v>7.2961204762682308E-2</v>
      </c>
      <c r="G16" s="87">
        <f>ABS(Main!M12/Main!C12 - 1)</f>
        <v>7.3607020797371803E-2</v>
      </c>
      <c r="H16" s="127"/>
      <c r="I16" s="110">
        <f>ABS(Main!I12/Main!D12 - 1)</f>
        <v>8.2001608759568412E-2</v>
      </c>
      <c r="J16" s="88">
        <f>ABS(Main!N12/Main!D12 - 1)</f>
        <v>7.6463607624590813E-2</v>
      </c>
    </row>
    <row r="17" spans="2:10" x14ac:dyDescent="0.25">
      <c r="B17" s="131"/>
      <c r="C17" s="134"/>
      <c r="D17" s="124"/>
      <c r="E17" s="127"/>
      <c r="F17" s="134"/>
      <c r="G17" s="124"/>
      <c r="H17" s="126"/>
      <c r="I17" s="134"/>
      <c r="J17" s="132"/>
    </row>
    <row r="18" spans="2:10" x14ac:dyDescent="0.25">
      <c r="B18" s="8" t="s">
        <v>7</v>
      </c>
      <c r="C18" s="27" t="s">
        <v>17</v>
      </c>
      <c r="D18" s="26" t="s">
        <v>20</v>
      </c>
      <c r="E18" s="129"/>
      <c r="F18" s="27" t="s">
        <v>17</v>
      </c>
      <c r="G18" s="26" t="s">
        <v>20</v>
      </c>
      <c r="H18" s="8"/>
      <c r="I18" s="27" t="s">
        <v>18</v>
      </c>
      <c r="J18" s="27" t="s">
        <v>21</v>
      </c>
    </row>
    <row r="19" spans="2:10" x14ac:dyDescent="0.25">
      <c r="B19" s="5" t="s">
        <v>3</v>
      </c>
      <c r="C19" s="107">
        <f>ABS(Main!H44/Main!C44 -1)</f>
        <v>2.9579424766612683E-2</v>
      </c>
      <c r="D19" s="83">
        <f>ABS(Main!M44/Main!C44 -1)</f>
        <v>3.6703172510292537E-2</v>
      </c>
      <c r="E19" s="125"/>
      <c r="F19" s="107">
        <f>+Main!C15/Main!H15 - 1</f>
        <v>6.2266561296265843E-2</v>
      </c>
      <c r="G19" s="83">
        <f>ABS(Main!M15/Main!C15 - 1)</f>
        <v>0.14138546299232013</v>
      </c>
      <c r="H19" s="125"/>
      <c r="I19" s="107">
        <f>ABS(Main!I15/Main!D15 - 1)</f>
        <v>6.8170141409333973E-2</v>
      </c>
      <c r="J19" s="107">
        <f>ABS(Main!N15/Main!D15 - 1)</f>
        <v>8.7140530573548425E-2</v>
      </c>
    </row>
    <row r="20" spans="2:10" x14ac:dyDescent="0.25">
      <c r="B20" s="5" t="s">
        <v>4</v>
      </c>
      <c r="C20" s="108">
        <f>ABS(Main!H45/Main!C45 -1)</f>
        <v>5.8917268571725412E-3</v>
      </c>
      <c r="D20" s="85">
        <f>ABS(Main!M45/Main!C45 -1)</f>
        <v>9.4112330765743657E-2</v>
      </c>
      <c r="E20" s="126"/>
      <c r="F20" s="108">
        <f>+Main!C16/Main!H16 - 1</f>
        <v>1.6352423592268073E-2</v>
      </c>
      <c r="G20" s="85">
        <f>ABS(Main!M16/Main!C16 - 1)</f>
        <v>3.8457672169767698E-2</v>
      </c>
      <c r="H20" s="126"/>
      <c r="I20" s="108">
        <f>ABS(Main!I16/Main!D16 - 1)</f>
        <v>1.3047207899298585E-2</v>
      </c>
      <c r="J20" s="108">
        <f>ABS(Main!N16/Main!D16 - 1)</f>
        <v>1.182980569135339E-2</v>
      </c>
    </row>
    <row r="21" spans="2:10" x14ac:dyDescent="0.25">
      <c r="B21" s="5" t="s">
        <v>5</v>
      </c>
      <c r="C21" s="108">
        <f>ABS(Main!H46/Main!C46 -1)</f>
        <v>3.4101414098656746E-2</v>
      </c>
      <c r="D21" s="85">
        <f>ABS(Main!M46/Main!C46 -1)</f>
        <v>5.0152655685445913E-3</v>
      </c>
      <c r="E21" s="126"/>
      <c r="F21" s="108">
        <f>+Main!C17/Main!H17 - 1</f>
        <v>-2.5188974262420283E-2</v>
      </c>
      <c r="G21" s="85">
        <f>ABS(Main!M17/Main!C17 - 1)</f>
        <v>5.3390347508705638E-2</v>
      </c>
      <c r="H21" s="126"/>
      <c r="I21" s="108">
        <f>ABS(Main!I17/Main!D17 - 1)</f>
        <v>4.5666064893967961E-2</v>
      </c>
      <c r="J21" s="108">
        <f>ABS(Main!N17/Main!D17 - 1)</f>
        <v>5.1079274112686646E-2</v>
      </c>
    </row>
    <row r="22" spans="2:10" x14ac:dyDescent="0.25">
      <c r="B22" s="4" t="s">
        <v>6</v>
      </c>
      <c r="C22" s="110">
        <f>ABS(Main!H47/Main!C47 -1)</f>
        <v>3.532568205200981E-2</v>
      </c>
      <c r="D22" s="87">
        <f>ABS(Main!M47/Main!C47 -1)</f>
        <v>0.15215081420513021</v>
      </c>
      <c r="E22" s="127"/>
      <c r="F22" s="110">
        <f>+Main!C18/Main!H18 - 1</f>
        <v>5.8648903212628056E-2</v>
      </c>
      <c r="G22" s="87">
        <f>ABS(Main!M18/Main!C18 - 1)</f>
        <v>9.6238364140757149E-3</v>
      </c>
      <c r="H22" s="127"/>
      <c r="I22" s="110">
        <f>ABS(Main!I18/Main!D18 - 1)</f>
        <v>6.3180473011612115E-2</v>
      </c>
      <c r="J22" s="110">
        <f>ABS(Main!N18/Main!D18 - 1)</f>
        <v>2.4886037049753229E-2</v>
      </c>
    </row>
    <row r="23" spans="2:10" ht="14.25" customHeight="1" x14ac:dyDescent="0.25">
      <c r="B23" s="131"/>
      <c r="C23" s="124"/>
      <c r="D23" s="124"/>
      <c r="E23" s="127"/>
      <c r="F23" s="124"/>
      <c r="G23" s="124"/>
      <c r="H23" s="127"/>
      <c r="I23" s="124"/>
      <c r="J23" s="132"/>
    </row>
    <row r="24" spans="2:10" x14ac:dyDescent="0.25">
      <c r="B24" s="8" t="s">
        <v>8</v>
      </c>
      <c r="C24" s="27" t="s">
        <v>17</v>
      </c>
      <c r="D24" s="26" t="s">
        <v>20</v>
      </c>
      <c r="E24" s="129"/>
      <c r="F24" s="27" t="s">
        <v>17</v>
      </c>
      <c r="G24" s="26" t="s">
        <v>20</v>
      </c>
      <c r="H24" s="8"/>
      <c r="I24" s="27" t="s">
        <v>18</v>
      </c>
      <c r="J24" s="27" t="s">
        <v>21</v>
      </c>
    </row>
    <row r="25" spans="2:10" x14ac:dyDescent="0.25">
      <c r="B25" s="5" t="s">
        <v>5</v>
      </c>
      <c r="C25" s="107">
        <f>ABS(Main!H50/Main!C50 -1)</f>
        <v>6.618968135846115E-2</v>
      </c>
      <c r="D25" s="83">
        <f>ABS(Main!M50/Main!C50 -1)</f>
        <v>7.1385782367562545E-2</v>
      </c>
      <c r="E25" s="126"/>
      <c r="F25" s="108">
        <f>ABS(Main!H21/Main!C21 - 1)</f>
        <v>0.16558988278594078</v>
      </c>
      <c r="G25" s="85">
        <f>ABS(Main!M21/Main!C21 - 1)</f>
        <v>0.11920578654092451</v>
      </c>
      <c r="H25" s="126"/>
      <c r="I25" s="108">
        <f>ABS(Main!I21/Main!D21 - 1)</f>
        <v>0.10578667877657599</v>
      </c>
      <c r="J25" s="86">
        <f>ABS(Main!N21/Main!D21 - 1)</f>
        <v>0.12154664657563463</v>
      </c>
    </row>
    <row r="26" spans="2:10" x14ac:dyDescent="0.25">
      <c r="B26" s="4" t="s">
        <v>6</v>
      </c>
      <c r="C26" s="110">
        <f>ABS(Main!H51/Main!C51 -1)</f>
        <v>8.993595062458104E-2</v>
      </c>
      <c r="D26" s="87">
        <f>ABS(Main!M51/Main!C51 -1)</f>
        <v>0.12278384614510285</v>
      </c>
      <c r="E26" s="127"/>
      <c r="F26" s="110">
        <f>ABS(Main!H22/Main!C22 - 1)</f>
        <v>7.415069597725954E-2</v>
      </c>
      <c r="G26" s="87">
        <f>ABS(Main!M22/Main!C22 - 1)</f>
        <v>9.1504048743596855E-2</v>
      </c>
      <c r="H26" s="127"/>
      <c r="I26" s="110">
        <f>ABS(Main!I22/Main!D22 - 1)</f>
        <v>4.5825214787788449E-2</v>
      </c>
      <c r="J26" s="88">
        <f>ABS(Main!N22/Main!D22 - 1)</f>
        <v>6.1580529406731865E-2</v>
      </c>
    </row>
  </sheetData>
  <mergeCells count="4">
    <mergeCell ref="C2:D2"/>
    <mergeCell ref="F2:G2"/>
    <mergeCell ref="F11:J11"/>
    <mergeCell ref="C11:D11"/>
  </mergeCells>
  <conditionalFormatting sqref="C13:D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H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J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J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J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G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D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G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1462-734C-47BB-9632-EE1ADB850D7E}">
  <dimension ref="B2:J14"/>
  <sheetViews>
    <sheetView workbookViewId="0">
      <selection activeCell="G15" sqref="G15"/>
    </sheetView>
  </sheetViews>
  <sheetFormatPr defaultRowHeight="15" x14ac:dyDescent="0.25"/>
  <cols>
    <col min="1" max="1" width="9.140625" style="33"/>
    <col min="2" max="2" width="33.140625" style="33" customWidth="1"/>
    <col min="3" max="3" width="11" style="33" customWidth="1"/>
    <col min="4" max="4" width="13.140625" style="33" customWidth="1"/>
    <col min="5" max="5" width="13.5703125" style="33" bestFit="1" customWidth="1"/>
    <col min="6" max="6" width="9.85546875" style="33" customWidth="1"/>
    <col min="7" max="7" width="32.28515625" style="33" bestFit="1" customWidth="1"/>
    <col min="8" max="8" width="11.42578125" style="33" customWidth="1"/>
    <col min="9" max="9" width="13.5703125" style="33" bestFit="1" customWidth="1"/>
    <col min="10" max="10" width="8.28515625" style="33" customWidth="1"/>
    <col min="11" max="11" width="18.85546875" style="33" bestFit="1" customWidth="1"/>
    <col min="12" max="12" width="9.140625" style="33"/>
    <col min="13" max="13" width="13.5703125" style="33" bestFit="1" customWidth="1"/>
    <col min="14" max="14" width="7.42578125" style="33" bestFit="1" customWidth="1"/>
    <col min="15" max="16384" width="9.140625" style="33"/>
  </cols>
  <sheetData>
    <row r="2" spans="2:10" ht="14.25" customHeight="1" x14ac:dyDescent="0.25">
      <c r="B2" s="33" t="s">
        <v>36</v>
      </c>
    </row>
    <row r="3" spans="2:10" ht="9" customHeight="1" x14ac:dyDescent="0.25"/>
    <row r="4" spans="2:10" x14ac:dyDescent="0.25">
      <c r="B4" s="21" t="s">
        <v>37</v>
      </c>
      <c r="C4" s="22" t="s">
        <v>1</v>
      </c>
      <c r="D4" s="22" t="s">
        <v>38</v>
      </c>
      <c r="E4" s="27" t="s">
        <v>9</v>
      </c>
    </row>
    <row r="5" spans="2:10" x14ac:dyDescent="0.25">
      <c r="B5" s="36" t="s">
        <v>34</v>
      </c>
      <c r="C5" s="40">
        <f>+AVERAGE(Main!C25:C26,Main!C54:C55)</f>
        <v>3.7744256249999997E-2</v>
      </c>
      <c r="D5" s="115">
        <f>+AVERAGE(Main!C9:C10,Main!C15:C16,Main!C38:C39,Main!C44:C45)</f>
        <v>3.9736225E-2</v>
      </c>
      <c r="E5" s="50">
        <f>+AVERAGE(Main!D9:D10,Main!D15:D16)</f>
        <v>0.2918546025</v>
      </c>
    </row>
    <row r="6" spans="2:10" x14ac:dyDescent="0.25">
      <c r="B6" s="37" t="s">
        <v>35</v>
      </c>
      <c r="C6" s="42">
        <f>+AVERAGE(Main!C27:C28,Main!C56:C57)</f>
        <v>3.6116729166666667E-2</v>
      </c>
      <c r="D6" s="116">
        <f>+AVERAGE(Main!C11:C12,Main!C17:C18,Main!C21:C22,Main!C40:C41,Main!C46:C47,Main!C50:C51)</f>
        <v>3.848953833333333E-2</v>
      </c>
      <c r="E6" s="51">
        <f>+AVERAGE(Main!D11:D12,Main!D17:D18,Main!D21:D22)</f>
        <v>0.28306889833333332</v>
      </c>
      <c r="G6" s="21" t="s">
        <v>43</v>
      </c>
      <c r="H6" s="22" t="s">
        <v>1</v>
      </c>
      <c r="I6" s="22" t="s">
        <v>38</v>
      </c>
      <c r="J6" s="27" t="s">
        <v>9</v>
      </c>
    </row>
    <row r="7" spans="2:10" x14ac:dyDescent="0.25">
      <c r="G7" s="111" t="s">
        <v>44</v>
      </c>
      <c r="H7" s="58">
        <f>+ABS(C6/C5-1)</f>
        <v>4.3119861007549498E-2</v>
      </c>
      <c r="I7" s="118">
        <f>+ABS(D6/D5-1)</f>
        <v>3.1374058976832098E-2</v>
      </c>
      <c r="J7" s="119">
        <f>+ABS(E6/E5-1)</f>
        <v>3.0103017363471873E-2</v>
      </c>
    </row>
    <row r="8" spans="2:10" x14ac:dyDescent="0.25">
      <c r="B8" s="21" t="s">
        <v>40</v>
      </c>
      <c r="C8" s="22" t="s">
        <v>1</v>
      </c>
      <c r="D8" s="22" t="s">
        <v>38</v>
      </c>
      <c r="E8" s="27" t="s">
        <v>9</v>
      </c>
      <c r="G8" s="111" t="s">
        <v>45</v>
      </c>
      <c r="H8" s="60">
        <f>+ABS(C10/C9-1)</f>
        <v>3.1198895813190797E-2</v>
      </c>
      <c r="I8" s="19">
        <f>+ABS(D10/D9-1)</f>
        <v>3.4442373095502909E-2</v>
      </c>
      <c r="J8" s="63">
        <f>+ABS(E10/E9-1)</f>
        <v>2.8882784151776475E-2</v>
      </c>
    </row>
    <row r="9" spans="2:10" x14ac:dyDescent="0.25">
      <c r="B9" s="36" t="s">
        <v>34</v>
      </c>
      <c r="C9" s="40">
        <f>+AVERAGE(Main!H25:H26,Main!H54:H55)</f>
        <v>3.5241017499999999E-2</v>
      </c>
      <c r="D9" s="115">
        <f>+AVERAGE(Main!H9:H10,Main!H15:H16,Main!H38:H39,Main!H44:H45)</f>
        <v>3.7031021250000004E-2</v>
      </c>
      <c r="E9" s="50">
        <f>+AVERAGE(Main!I9:I10,Main!I15:I16)</f>
        <v>0.27030739000000004</v>
      </c>
      <c r="G9" s="111" t="s">
        <v>46</v>
      </c>
      <c r="H9" s="61">
        <f>+ABS(C14/C13-1)</f>
        <v>5.4726230376747065E-3</v>
      </c>
      <c r="I9" s="120">
        <f>+ABS(D14/D13-1)</f>
        <v>1.2426610300803387E-2</v>
      </c>
      <c r="J9" s="20">
        <f>+ABS(E14/E13-1)</f>
        <v>2.9844262379093323E-2</v>
      </c>
    </row>
    <row r="10" spans="2:10" x14ac:dyDescent="0.25">
      <c r="B10" s="37" t="s">
        <v>35</v>
      </c>
      <c r="C10" s="42">
        <f>+AVERAGE(Main!H27:H28,Main!H56:H57)</f>
        <v>3.4141536666666666E-2</v>
      </c>
      <c r="D10" s="116">
        <f>+AVERAGE(Main!H11:H12,Main!H17:H18,Main!H21:H22,Main!H40:H41,Main!H46:H47,Main!H50:H51)</f>
        <v>3.5755585000000006E-2</v>
      </c>
      <c r="E10" s="51">
        <f>+AVERAGE(Main!I11:I12,Main!I17:I18,Main!I21:I22)</f>
        <v>0.26250015999999998</v>
      </c>
    </row>
    <row r="12" spans="2:10" x14ac:dyDescent="0.25">
      <c r="B12" s="21" t="s">
        <v>39</v>
      </c>
      <c r="C12" s="22" t="s">
        <v>1</v>
      </c>
      <c r="D12" s="22" t="s">
        <v>38</v>
      </c>
      <c r="E12" s="27" t="s">
        <v>9</v>
      </c>
    </row>
    <row r="13" spans="2:10" x14ac:dyDescent="0.25">
      <c r="B13" s="36" t="s">
        <v>34</v>
      </c>
      <c r="C13" s="40">
        <f>+AVERAGE(Main!M25:M26,Main!M54:M55)</f>
        <v>3.5160698749999997E-2</v>
      </c>
      <c r="D13" s="115">
        <f>+AVERAGE(Main!M9:M10,Main!M15:M16,Main!M38:M39,Main!M44:M45)</f>
        <v>3.6775213750000001E-2</v>
      </c>
      <c r="E13" s="50">
        <f>+AVERAGE(Main!N9:N10,Main!N15:N16)</f>
        <v>0.26180464999999997</v>
      </c>
    </row>
    <row r="14" spans="2:10" x14ac:dyDescent="0.25">
      <c r="B14" s="37" t="s">
        <v>35</v>
      </c>
      <c r="C14" s="42">
        <f>+AVERAGE(Main!M27:M28,Main!M56:M57)</f>
        <v>3.4968277500000006E-2</v>
      </c>
      <c r="D14" s="116">
        <f>+AVERAGE(Main!M11:M12,Main!M17:M18,Main!M21:M22,Main!M40:M41,Main!M46:M47,Main!M50:M51)</f>
        <v>3.6318222500000004E-2</v>
      </c>
      <c r="E14" s="51">
        <f>+AVERAGE(Main!N11:N12,Main!N17:N18,Main!N21:N22)</f>
        <v>0.26961801666666668</v>
      </c>
    </row>
  </sheetData>
  <conditionalFormatting sqref="H7:J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C5:E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6193-666E-4356-A0CE-AA314AF31E98}">
  <dimension ref="B4:K14"/>
  <sheetViews>
    <sheetView workbookViewId="0">
      <selection activeCell="H15" sqref="H15"/>
    </sheetView>
  </sheetViews>
  <sheetFormatPr defaultRowHeight="15" x14ac:dyDescent="0.25"/>
  <cols>
    <col min="1" max="2" width="9.140625" style="33"/>
    <col min="3" max="3" width="16.7109375" style="33" bestFit="1" customWidth="1"/>
    <col min="4" max="4" width="14" style="33" customWidth="1"/>
    <col min="5" max="5" width="22" style="33" customWidth="1"/>
    <col min="6" max="6" width="20.85546875" style="33" customWidth="1"/>
    <col min="7" max="7" width="9.140625" style="33"/>
    <col min="8" max="8" width="32.5703125" style="33" bestFit="1" customWidth="1"/>
    <col min="9" max="9" width="11.140625" style="33" customWidth="1"/>
    <col min="10" max="10" width="16.5703125" style="33" customWidth="1"/>
    <col min="11" max="11" width="9.42578125" style="33" customWidth="1"/>
    <col min="12" max="16384" width="9.140625" style="33"/>
  </cols>
  <sheetData>
    <row r="4" spans="2:11" x14ac:dyDescent="0.25">
      <c r="B4" s="33" t="s">
        <v>50</v>
      </c>
      <c r="C4" s="21" t="s">
        <v>49</v>
      </c>
      <c r="D4" s="22" t="s">
        <v>1</v>
      </c>
      <c r="E4" s="8" t="s">
        <v>38</v>
      </c>
      <c r="F4" s="27" t="s">
        <v>9</v>
      </c>
    </row>
    <row r="5" spans="2:11" x14ac:dyDescent="0.25">
      <c r="C5" s="36" t="s">
        <v>47</v>
      </c>
      <c r="D5" s="40">
        <f>+AVERAGE(Main!C25,Main!C27,Main!C54,Main!C56)</f>
        <v>4.0929637083333331E-2</v>
      </c>
      <c r="E5" s="41">
        <f>+AVERAGE(Main!C9,Main!C11,Main!C15,Main!C17,Main!C21,Main!C38,Main!C44,Main!C40,Main!C46,Main!C50)</f>
        <v>4.3572478999999997E-2</v>
      </c>
      <c r="F5" s="50">
        <f>+AVERAGE(Main!D9,Main!D11,Main!D15,Main!D17,Main!D21)</f>
        <v>0.32016876799999994</v>
      </c>
    </row>
    <row r="6" spans="2:11" x14ac:dyDescent="0.25">
      <c r="C6" s="37" t="s">
        <v>48</v>
      </c>
      <c r="D6" s="42">
        <f>+AVERAGE(Main!C26,Main!C28,Main!C55,Main!C57)</f>
        <v>3.2931348333333332E-2</v>
      </c>
      <c r="E6" s="43">
        <f>+AVERAGE(Main!C51,Main!C47,Main!C45,Main!C41,Main!C39,Main!C28,Main!C26,Main!C22,Main!C18,Main!C16,Main!C12,Main!C10)</f>
        <v>3.4016081805555556E-2</v>
      </c>
      <c r="F6" s="51">
        <f>+AVERAGE(Main!D10,Main!D12,Main!D16,Main!D18,Main!D22)</f>
        <v>0.25299759199999999</v>
      </c>
      <c r="H6" s="21" t="s">
        <v>53</v>
      </c>
      <c r="I6" s="22" t="s">
        <v>1</v>
      </c>
      <c r="J6" s="22" t="s">
        <v>38</v>
      </c>
      <c r="K6" s="27" t="s">
        <v>9</v>
      </c>
    </row>
    <row r="7" spans="2:11" x14ac:dyDescent="0.25">
      <c r="H7" s="111" t="s">
        <v>44</v>
      </c>
      <c r="I7" s="58">
        <f>+ABS(D6/D5-1)</f>
        <v>0.19541557951553212</v>
      </c>
      <c r="J7" s="118">
        <f>+ABS(E6/E5-1)</f>
        <v>0.21932186127037756</v>
      </c>
      <c r="K7" s="119">
        <f>+ABS(F6/F5-1)</f>
        <v>0.20979927686138322</v>
      </c>
    </row>
    <row r="8" spans="2:11" x14ac:dyDescent="0.25">
      <c r="B8" s="33" t="s">
        <v>51</v>
      </c>
      <c r="C8" s="21" t="s">
        <v>49</v>
      </c>
      <c r="D8" s="22" t="s">
        <v>1</v>
      </c>
      <c r="E8" s="8" t="s">
        <v>38</v>
      </c>
      <c r="F8" s="27" t="s">
        <v>9</v>
      </c>
      <c r="H8" s="111" t="s">
        <v>45</v>
      </c>
      <c r="I8" s="60">
        <f>+ABS(D10/D9-1)</f>
        <v>0.19103277751362002</v>
      </c>
      <c r="J8" s="19">
        <f>+ABS(E10/E9-1)</f>
        <v>0.20921527242183202</v>
      </c>
      <c r="K8" s="63">
        <f>+ABS(F10/F9-1)</f>
        <v>0.17935051608603003</v>
      </c>
    </row>
    <row r="9" spans="2:11" x14ac:dyDescent="0.25">
      <c r="C9" s="36" t="s">
        <v>47</v>
      </c>
      <c r="D9" s="40">
        <f>+AVERAGE(Main!H25,Main!H27,Main!H54,Main!H56)</f>
        <v>3.8354787916666661E-2</v>
      </c>
      <c r="E9" s="41">
        <f>+AVERAGE(Main!H9,Main!H11,Main!H15,Main!H17,Main!H21,Main!H38,Main!H44,Main!H40,Main!H46,Main!H50)</f>
        <v>4.0365316000000005E-2</v>
      </c>
      <c r="F9" s="50">
        <f>+AVERAGE(Main!I9,Main!I11,Main!I15,Main!I17,Main!I21)</f>
        <v>0.29178933600000001</v>
      </c>
      <c r="H9" s="111" t="s">
        <v>46</v>
      </c>
      <c r="I9" s="61">
        <f>+ABS(D14/D13-1)</f>
        <v>0.17137307688897863</v>
      </c>
      <c r="J9" s="120">
        <f>+ABS(E14/E13-1)</f>
        <v>0.19502523443620268</v>
      </c>
      <c r="K9" s="20">
        <f>+ABS(F14/F13-1)</f>
        <v>0.18429055671305417</v>
      </c>
    </row>
    <row r="10" spans="2:11" x14ac:dyDescent="0.25">
      <c r="C10" s="37" t="s">
        <v>48</v>
      </c>
      <c r="D10" s="42">
        <f>+AVERAGE(Main!H26,Main!H28,Main!H55,Main!H57)</f>
        <v>3.1027766249999998E-2</v>
      </c>
      <c r="E10" s="43">
        <f>+AVERAGE(Main!H51,Main!H47,Main!H45,Main!H41,Main!H39,Main!H28,Main!H26,Main!H22,Main!H18,Main!H16,Main!H12,Main!H10)</f>
        <v>3.1920275416666671E-2</v>
      </c>
      <c r="F10" s="51">
        <f>+AVERAGE(Main!I10,Main!I12,Main!I16,Main!I18,Main!I22)</f>
        <v>0.23945676799999999</v>
      </c>
    </row>
    <row r="12" spans="2:11" x14ac:dyDescent="0.25">
      <c r="B12" s="33" t="s">
        <v>52</v>
      </c>
      <c r="C12" s="21" t="s">
        <v>49</v>
      </c>
      <c r="D12" s="22" t="s">
        <v>1</v>
      </c>
      <c r="E12" s="8" t="s">
        <v>38</v>
      </c>
      <c r="F12" s="27" t="s">
        <v>9</v>
      </c>
    </row>
    <row r="13" spans="2:11" x14ac:dyDescent="0.25">
      <c r="C13" s="36" t="s">
        <v>47</v>
      </c>
      <c r="D13" s="40">
        <f>+AVERAGE(Main!M25,Main!M27,Main!M54,Main!M56)</f>
        <v>3.8350620000000002E-2</v>
      </c>
      <c r="E13" s="41">
        <f>+AVERAGE(Main!M9,Main!M11,Main!M15,Main!M17,Main!M21,Main!M38,Main!M44,Main!M40,Main!M46,Main!M50)</f>
        <v>4.0214909E-2</v>
      </c>
      <c r="F13" s="50">
        <f>+AVERAGE(Main!N9,Main!N11,Main!N15,Main!N17,Main!N21)</f>
        <v>0.29354109600000006</v>
      </c>
    </row>
    <row r="14" spans="2:11" x14ac:dyDescent="0.25">
      <c r="C14" s="37" t="s">
        <v>48</v>
      </c>
      <c r="D14" s="42">
        <f>+AVERAGE(Main!M26,Main!M28,Main!M55,Main!M57)</f>
        <v>3.1778356250000001E-2</v>
      </c>
      <c r="E14" s="43">
        <f>+AVERAGE(Main!M51,Main!M47,Main!M45,Main!M41,Main!M39,Main!M28,Main!M26,Main!M22,Main!M18,Main!M16,Main!M12,Main!M10)</f>
        <v>3.2371986944444445E-2</v>
      </c>
      <c r="F14" s="51">
        <f>+AVERAGE(Main!N10,Main!N12,Main!N16,Main!N18,Main!N22)</f>
        <v>0.23944424399999997</v>
      </c>
    </row>
  </sheetData>
  <conditionalFormatting sqref="I7: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023F-9771-4C43-85D6-8C4A49122776}">
  <dimension ref="B2:J43"/>
  <sheetViews>
    <sheetView zoomScale="90" zoomScaleNormal="90" workbookViewId="0">
      <selection activeCell="D41" sqref="D41"/>
    </sheetView>
  </sheetViews>
  <sheetFormatPr defaultRowHeight="15" x14ac:dyDescent="0.25"/>
  <cols>
    <col min="1" max="1" width="9.140625" style="33"/>
    <col min="2" max="2" width="31" style="33" customWidth="1"/>
    <col min="3" max="3" width="20.42578125" style="33" bestFit="1" customWidth="1"/>
    <col min="4" max="4" width="12.7109375" style="33" bestFit="1" customWidth="1"/>
    <col min="5" max="5" width="13.7109375" style="33" customWidth="1"/>
    <col min="6" max="6" width="6.28515625" style="33" customWidth="1"/>
    <col min="7" max="7" width="24.5703125" style="33" bestFit="1" customWidth="1"/>
    <col min="8" max="8" width="15.7109375" style="33" bestFit="1" customWidth="1"/>
    <col min="9" max="9" width="12" style="33" bestFit="1" customWidth="1"/>
    <col min="10" max="10" width="13.85546875" style="33" bestFit="1" customWidth="1"/>
    <col min="11" max="11" width="24.5703125" style="33" bestFit="1" customWidth="1"/>
    <col min="12" max="12" width="15.7109375" style="33" bestFit="1" customWidth="1"/>
    <col min="13" max="13" width="12" style="33" bestFit="1" customWidth="1"/>
    <col min="14" max="14" width="13.85546875" style="33" bestFit="1" customWidth="1"/>
    <col min="15" max="16384" width="9.140625" style="33"/>
  </cols>
  <sheetData>
    <row r="2" spans="2:5" x14ac:dyDescent="0.25">
      <c r="C2" s="117" t="s">
        <v>15</v>
      </c>
      <c r="D2" s="30" t="s">
        <v>14</v>
      </c>
      <c r="E2" s="32"/>
    </row>
    <row r="3" spans="2:5" x14ac:dyDescent="0.25">
      <c r="B3" s="26" t="s">
        <v>0</v>
      </c>
      <c r="C3" s="8" t="s">
        <v>2</v>
      </c>
      <c r="D3" s="27" t="s">
        <v>2</v>
      </c>
      <c r="E3" s="8" t="s">
        <v>9</v>
      </c>
    </row>
    <row r="4" spans="2:5" x14ac:dyDescent="0.25">
      <c r="B4" s="6" t="s">
        <v>3</v>
      </c>
      <c r="C4" s="11">
        <f>+Main!C38</f>
        <v>4.4422419999999997E-2</v>
      </c>
      <c r="D4" s="23">
        <f>+Main!C9</f>
        <v>4.668609E-2</v>
      </c>
      <c r="E4" s="12">
        <f>+Main!D9</f>
        <v>0.34690001999999998</v>
      </c>
    </row>
    <row r="5" spans="2:5" x14ac:dyDescent="0.25">
      <c r="B5" s="6" t="s">
        <v>4</v>
      </c>
      <c r="C5" s="6">
        <f>+Main!C39</f>
        <v>3.7837660000000002E-2</v>
      </c>
      <c r="D5" s="3">
        <f>+Main!C10</f>
        <v>3.4030390000000001E-2</v>
      </c>
      <c r="E5" s="2">
        <f>+Main!D10</f>
        <v>0.26058069</v>
      </c>
    </row>
    <row r="6" spans="2:5" x14ac:dyDescent="0.25">
      <c r="B6" s="6" t="s">
        <v>5</v>
      </c>
      <c r="C6" s="6">
        <f>+Main!C40</f>
        <v>4.583483E-2</v>
      </c>
      <c r="D6" s="3">
        <f>+Main!C11</f>
        <v>4.3868650000000002E-2</v>
      </c>
      <c r="E6" s="2">
        <f>+Main!D11</f>
        <v>0.32967009000000003</v>
      </c>
    </row>
    <row r="7" spans="2:5" x14ac:dyDescent="0.25">
      <c r="B7" s="7" t="s">
        <v>6</v>
      </c>
      <c r="C7" s="7">
        <f>+Main!C41</f>
        <v>3.6308069999999998E-2</v>
      </c>
      <c r="D7" s="24">
        <f>+Main!C12</f>
        <v>3.4359630000000002E-2</v>
      </c>
      <c r="E7" s="1">
        <f>+Main!D12</f>
        <v>0.26678940000000001</v>
      </c>
    </row>
    <row r="8" spans="2:5" x14ac:dyDescent="0.25">
      <c r="B8" s="6"/>
      <c r="C8" s="6"/>
      <c r="D8" s="3"/>
      <c r="E8" s="2"/>
    </row>
    <row r="9" spans="2:5" x14ac:dyDescent="0.25">
      <c r="B9" s="26" t="s">
        <v>7</v>
      </c>
      <c r="C9" s="8" t="s">
        <v>2</v>
      </c>
      <c r="D9" s="27" t="s">
        <v>2</v>
      </c>
      <c r="E9" s="8" t="s">
        <v>9</v>
      </c>
    </row>
    <row r="10" spans="2:5" x14ac:dyDescent="0.25">
      <c r="B10" s="6" t="s">
        <v>3</v>
      </c>
      <c r="C10" s="11">
        <f>+Main!C44</f>
        <v>4.5710489999999999E-2</v>
      </c>
      <c r="D10" s="23">
        <f>+Main!C15</f>
        <v>4.2516039999999998E-2</v>
      </c>
      <c r="E10" s="12">
        <f>+Main!D15</f>
        <v>0.31398776</v>
      </c>
    </row>
    <row r="11" spans="2:5" x14ac:dyDescent="0.25">
      <c r="B11" s="6" t="s">
        <v>4</v>
      </c>
      <c r="C11" s="6">
        <f>+Main!C45</f>
        <v>3.4256509999999997E-2</v>
      </c>
      <c r="D11" s="3">
        <f>+Main!C16</f>
        <v>3.2430199999999999E-2</v>
      </c>
      <c r="E11" s="2">
        <f>+Main!D16</f>
        <v>0.24594994000000001</v>
      </c>
    </row>
    <row r="12" spans="2:5" x14ac:dyDescent="0.25">
      <c r="B12" s="6" t="s">
        <v>5</v>
      </c>
      <c r="C12" s="6">
        <f>+Main!C46</f>
        <v>4.4318690000000001E-2</v>
      </c>
      <c r="D12" s="3">
        <f>+Main!C17</f>
        <v>3.7225830000000001E-2</v>
      </c>
      <c r="E12" s="2">
        <f>+Main!D17</f>
        <v>0.29871744</v>
      </c>
    </row>
    <row r="13" spans="2:5" x14ac:dyDescent="0.25">
      <c r="B13" s="7" t="s">
        <v>6</v>
      </c>
      <c r="C13" s="7">
        <f>+Main!C47</f>
        <v>3.3824399999999998E-2</v>
      </c>
      <c r="D13" s="24">
        <f>+Main!C18</f>
        <v>3.2651220000000002E-2</v>
      </c>
      <c r="E13" s="1">
        <f>+Main!D18</f>
        <v>0.24820786</v>
      </c>
    </row>
    <row r="14" spans="2:5" x14ac:dyDescent="0.25">
      <c r="B14" s="6"/>
      <c r="C14" s="6"/>
      <c r="D14" s="3"/>
      <c r="E14" s="2"/>
    </row>
    <row r="15" spans="2:5" x14ac:dyDescent="0.25">
      <c r="B15" s="26" t="s">
        <v>8</v>
      </c>
      <c r="C15" s="8" t="s">
        <v>2</v>
      </c>
      <c r="D15" s="27" t="s">
        <v>2</v>
      </c>
      <c r="E15" s="8" t="s">
        <v>9</v>
      </c>
    </row>
    <row r="16" spans="2:5" x14ac:dyDescent="0.25">
      <c r="B16" s="6" t="s">
        <v>5</v>
      </c>
      <c r="C16" s="6">
        <f>+Main!C50</f>
        <v>4.2033439999999998E-2</v>
      </c>
      <c r="D16" s="3">
        <f>+Main!C21</f>
        <v>4.3108309999999997E-2</v>
      </c>
      <c r="E16" s="2">
        <f>+Main!D21</f>
        <v>0.31156853000000001</v>
      </c>
    </row>
    <row r="17" spans="2:10" x14ac:dyDescent="0.25">
      <c r="B17" s="7" t="s">
        <v>6</v>
      </c>
      <c r="C17" s="7">
        <f>+Main!C51</f>
        <v>3.5191600000000003E-2</v>
      </c>
      <c r="D17" s="24">
        <f>+Main!C22</f>
        <v>3.3149789999999998E-2</v>
      </c>
      <c r="E17" s="1">
        <f>+Main!D22</f>
        <v>0.24346007</v>
      </c>
    </row>
    <row r="18" spans="2:10" x14ac:dyDescent="0.25">
      <c r="B18" s="14"/>
      <c r="C18" s="14"/>
      <c r="D18" s="14"/>
      <c r="E18" s="14"/>
      <c r="F18" s="14"/>
      <c r="G18" s="14"/>
    </row>
    <row r="19" spans="2:10" x14ac:dyDescent="0.25">
      <c r="B19" s="33" t="s">
        <v>22</v>
      </c>
      <c r="G19" s="33" t="s">
        <v>24</v>
      </c>
    </row>
    <row r="20" spans="2:10" x14ac:dyDescent="0.25">
      <c r="B20" s="8" t="s">
        <v>41</v>
      </c>
      <c r="C20" s="8" t="s">
        <v>0</v>
      </c>
      <c r="D20" s="8" t="s">
        <v>7</v>
      </c>
      <c r="E20" s="8" t="s">
        <v>8</v>
      </c>
      <c r="G20" s="8" t="s">
        <v>41</v>
      </c>
      <c r="H20" s="8" t="s">
        <v>0</v>
      </c>
      <c r="I20" s="8" t="s">
        <v>7</v>
      </c>
      <c r="J20" s="8" t="s">
        <v>8</v>
      </c>
    </row>
    <row r="21" spans="2:10" x14ac:dyDescent="0.25">
      <c r="B21" s="5" t="s">
        <v>3</v>
      </c>
      <c r="C21" s="5">
        <f>+AVERAGE(Main!C38,Main!H38,Main!M38)</f>
        <v>4.2537030000000003E-2</v>
      </c>
      <c r="D21" s="5">
        <f>+AVERAGE(Main!C44,Main!H44,Main!M44)</f>
        <v>4.4700553333333337E-2</v>
      </c>
      <c r="E21" s="10" t="s">
        <v>13</v>
      </c>
      <c r="G21" s="5" t="s">
        <v>3</v>
      </c>
      <c r="H21" s="10">
        <f>+AVERAGE(Main!C9,Main!H9,Main!M9,Main!D9,Main!I9,Main!N9)</f>
        <v>0.17791113</v>
      </c>
      <c r="I21" s="10">
        <f>+AVERAGE(Main!C15,Main!H15,Main!M15,Main!D15,Main!I15,Main!N15)</f>
        <v>0.16870707500000001</v>
      </c>
      <c r="J21" s="10" t="s">
        <v>13</v>
      </c>
    </row>
    <row r="22" spans="2:10" x14ac:dyDescent="0.25">
      <c r="B22" s="5" t="s">
        <v>4</v>
      </c>
      <c r="C22" s="5">
        <f>+AVERAGE(Main!C39,Main!H39,Main!M39)</f>
        <v>3.4756926666666667E-2</v>
      </c>
      <c r="D22" s="5">
        <f>+AVERAGE(Main!C45,Main!H45,Main!M45)</f>
        <v>3.5263886666666668E-2</v>
      </c>
      <c r="E22" s="5" t="s">
        <v>13</v>
      </c>
      <c r="G22" s="5" t="s">
        <v>4</v>
      </c>
      <c r="H22" s="5">
        <f>+AVERAGE(Main!C10,Main!H10,Main!M10,Main!D10,Main!I10,Main!N10)</f>
        <v>0.13757814666666668</v>
      </c>
      <c r="I22" s="5">
        <f>+AVERAGE(Main!C16,Main!H16,Main!M16,Main!D16,Main!I16,Main!N16)</f>
        <v>0.13787549166666666</v>
      </c>
      <c r="J22" s="5" t="s">
        <v>13</v>
      </c>
    </row>
    <row r="23" spans="2:10" x14ac:dyDescent="0.25">
      <c r="B23" s="5" t="s">
        <v>5</v>
      </c>
      <c r="C23" s="5">
        <f>+AVERAGE(Main!C40,Main!H40,Main!M40)</f>
        <v>4.1801790000000005E-2</v>
      </c>
      <c r="D23" s="5">
        <f>+AVERAGE(Main!C46,Main!H46,Main!M46)</f>
        <v>4.3740823333333338E-2</v>
      </c>
      <c r="E23" s="5">
        <f>+AVERAGE(Main!C50,Main!H50,Main!M50)</f>
        <v>4.0105849999999998E-2</v>
      </c>
      <c r="G23" s="5" t="s">
        <v>5</v>
      </c>
      <c r="H23" s="5">
        <f>+AVERAGE(Main!C11,Main!H11,Main!M11,Main!D11,Main!I11,Main!N11)</f>
        <v>0.17622264666666668</v>
      </c>
      <c r="I23" s="5">
        <f>+AVERAGE(Main!C17,Main!H17,Main!M17,Main!D17,Main!I17,Main!N17)</f>
        <v>0.16873270666666665</v>
      </c>
      <c r="J23" s="5">
        <f>+AVERAGE(Main!C21,Main!D21,Main!H21,Main!I21,Main!M21,Main!N21)</f>
        <v>0.16348725833333333</v>
      </c>
    </row>
    <row r="24" spans="2:10" x14ac:dyDescent="0.25">
      <c r="B24" s="4" t="s">
        <v>6</v>
      </c>
      <c r="C24" s="4">
        <f>+AVERAGE(Main!C41,Main!H41,Main!M41)</f>
        <v>3.3831806666666665E-2</v>
      </c>
      <c r="D24" s="4">
        <f>+AVERAGE(Main!C47,Main!H47,Main!M47)</f>
        <v>3.5141579999999999E-2</v>
      </c>
      <c r="E24" s="4">
        <f>+AVERAGE(Main!C51,Main!H51,Main!M51)</f>
        <v>3.2696283333333333E-2</v>
      </c>
      <c r="G24" s="4" t="s">
        <v>6</v>
      </c>
      <c r="H24" s="4">
        <f>+AVERAGE(Main!C12,Main!H12,Main!M12,Main!D12,Main!I12,Main!N12)</f>
        <v>0.14268903666666669</v>
      </c>
      <c r="I24" s="4">
        <f>+AVERAGE(Main!C18,Main!H18,Main!M18,Main!D18,Main!I18,Main!N18)</f>
        <v>0.13849152666666667</v>
      </c>
      <c r="J24" s="4">
        <f>+AVERAGE(Main!C22,Main!D22,Main!H22,Main!I22,Main!M22,Main!N22)</f>
        <v>0.13303152499999998</v>
      </c>
    </row>
    <row r="25" spans="2:10" x14ac:dyDescent="0.25">
      <c r="B25" s="13"/>
      <c r="C25" s="13"/>
      <c r="D25" s="13"/>
      <c r="E25" s="13"/>
      <c r="G25" s="13"/>
      <c r="H25" s="13"/>
      <c r="I25" s="13"/>
      <c r="J25" s="13"/>
    </row>
    <row r="26" spans="2:10" x14ac:dyDescent="0.25">
      <c r="B26" s="13"/>
      <c r="C26" s="13"/>
      <c r="D26" s="15"/>
      <c r="E26" s="13"/>
      <c r="G26" s="13"/>
      <c r="H26" s="13"/>
      <c r="I26" s="13"/>
      <c r="J26" s="13"/>
    </row>
    <row r="27" spans="2:10" x14ac:dyDescent="0.25">
      <c r="B27" s="21" t="s">
        <v>42</v>
      </c>
      <c r="C27" s="8" t="s">
        <v>0</v>
      </c>
      <c r="D27" s="8" t="s">
        <v>7</v>
      </c>
      <c r="E27" s="8" t="s">
        <v>8</v>
      </c>
      <c r="G27" s="21" t="s">
        <v>42</v>
      </c>
      <c r="H27" s="8" t="s">
        <v>0</v>
      </c>
      <c r="I27" s="8" t="s">
        <v>7</v>
      </c>
      <c r="J27" s="8" t="s">
        <v>8</v>
      </c>
    </row>
    <row r="28" spans="2:10" x14ac:dyDescent="0.25">
      <c r="B28" s="8" t="s">
        <v>0</v>
      </c>
      <c r="C28" s="19"/>
      <c r="D28" s="16">
        <f>ABS(AVERAGE(D21:D24)/AVERAGE(C21:C24)-1)</f>
        <v>3.8706497756475944E-2</v>
      </c>
      <c r="E28" s="17">
        <f>ABS(AVERAGE(E23:E24)/AVERAGE(C23:C24)-1)</f>
        <v>3.743658186469967E-2</v>
      </c>
      <c r="G28" s="8" t="s">
        <v>0</v>
      </c>
      <c r="H28" s="19"/>
      <c r="I28" s="16">
        <f>ABS(AVERAGE(I21:I24)/AVERAGE(H21:H24)-1)</f>
        <v>3.2462372061984324E-2</v>
      </c>
      <c r="J28" s="17">
        <f>ABS(AVERAGE(J23:J24)/AVERAGE(H23:H24)-1)</f>
        <v>7.0216618488054938E-2</v>
      </c>
    </row>
    <row r="29" spans="2:10" x14ac:dyDescent="0.25">
      <c r="B29" s="8" t="s">
        <v>7</v>
      </c>
      <c r="C29" s="16">
        <f>AVERAGE(D21:D24)/AVERAGE(C21:C24)-1</f>
        <v>3.8706497756475944E-2</v>
      </c>
      <c r="D29" s="19"/>
      <c r="E29" s="17">
        <f>ABS(AVERAGE(E23:E24)/AVERAGE(D23:D24)-1)</f>
        <v>7.7080181929886415E-2</v>
      </c>
      <c r="G29" s="8" t="s">
        <v>7</v>
      </c>
      <c r="H29" s="16">
        <f>AVERAGE(I21:I24)/AVERAGE(H21:H24)-1</f>
        <v>-3.2462372061984324E-2</v>
      </c>
      <c r="I29" s="19"/>
      <c r="J29" s="17">
        <f>ABS(AVERAGE(J23:J24)/AVERAGE(I23:I24)-1)</f>
        <v>3.484572126309049E-2</v>
      </c>
    </row>
    <row r="30" spans="2:10" x14ac:dyDescent="0.25">
      <c r="B30" s="8" t="s">
        <v>8</v>
      </c>
      <c r="C30" s="18">
        <f>AVERAGE(E23:E24)/AVERAGE(C23:C24)-1</f>
        <v>-3.743658186469967E-2</v>
      </c>
      <c r="D30" s="18">
        <f>AVERAGE(E23:E24)/AVERAGE(D23:D24)-1</f>
        <v>-7.7080181929886415E-2</v>
      </c>
      <c r="E30" s="20"/>
      <c r="G30" s="8" t="s">
        <v>8</v>
      </c>
      <c r="H30" s="18">
        <f>AVERAGE(J23:J24)/AVERAGE(H23:H24)-1</f>
        <v>-7.0216618488054938E-2</v>
      </c>
      <c r="I30" s="18">
        <f>AVERAGE(J23:J24)/AVERAGE(I23:I24)-1</f>
        <v>-3.484572126309049E-2</v>
      </c>
      <c r="J30" s="20"/>
    </row>
    <row r="33" spans="2:5" x14ac:dyDescent="0.25">
      <c r="B33" s="8" t="s">
        <v>41</v>
      </c>
      <c r="C33" s="8" t="s">
        <v>0</v>
      </c>
      <c r="D33" s="8" t="s">
        <v>7</v>
      </c>
      <c r="E33" s="8" t="s">
        <v>8</v>
      </c>
    </row>
    <row r="34" spans="2:5" x14ac:dyDescent="0.25">
      <c r="B34" s="5" t="s">
        <v>3</v>
      </c>
      <c r="C34" s="10">
        <f>+AVERAGE(C4:E4)</f>
        <v>0.14600284333333333</v>
      </c>
      <c r="D34" s="10">
        <f>+AVERAGE(C10:E10)</f>
        <v>0.13407142999999999</v>
      </c>
      <c r="E34" s="10"/>
    </row>
    <row r="35" spans="2:5" x14ac:dyDescent="0.25">
      <c r="B35" s="5" t="s">
        <v>4</v>
      </c>
      <c r="C35" s="5">
        <f t="shared" ref="C35:C37" si="0">+AVERAGE(C5:E5)</f>
        <v>0.11081624666666667</v>
      </c>
      <c r="D35" s="5">
        <f t="shared" ref="D35:E37" si="1">+AVERAGE(C11:E11)</f>
        <v>0.10421221666666668</v>
      </c>
      <c r="E35" s="5"/>
    </row>
    <row r="36" spans="2:5" x14ac:dyDescent="0.25">
      <c r="B36" s="5" t="s">
        <v>5</v>
      </c>
      <c r="C36" s="5">
        <f t="shared" si="0"/>
        <v>0.13979119000000001</v>
      </c>
      <c r="D36" s="5">
        <f t="shared" si="1"/>
        <v>0.12675398666666668</v>
      </c>
      <c r="E36" s="5">
        <f>+AVERAGE(C16:E16)</f>
        <v>0.13223675999999998</v>
      </c>
    </row>
    <row r="37" spans="2:5" x14ac:dyDescent="0.25">
      <c r="B37" s="4" t="s">
        <v>6</v>
      </c>
      <c r="C37" s="4">
        <f t="shared" si="0"/>
        <v>0.11248570000000001</v>
      </c>
      <c r="D37" s="4">
        <f>+AVERAGE(C13:E13)</f>
        <v>0.10489449333333334</v>
      </c>
      <c r="E37" s="4">
        <f>+AVERAGE(C17:E17)</f>
        <v>0.10393382</v>
      </c>
    </row>
    <row r="38" spans="2:5" x14ac:dyDescent="0.25">
      <c r="B38" s="13"/>
      <c r="C38" s="13"/>
      <c r="D38" s="13"/>
      <c r="E38" s="13"/>
    </row>
    <row r="39" spans="2:5" x14ac:dyDescent="0.25">
      <c r="B39" s="13"/>
      <c r="C39" s="13"/>
      <c r="D39" s="15"/>
      <c r="E39" s="13"/>
    </row>
    <row r="40" spans="2:5" x14ac:dyDescent="0.25">
      <c r="B40" s="21" t="s">
        <v>42</v>
      </c>
      <c r="C40" s="8" t="s">
        <v>0</v>
      </c>
      <c r="D40" s="8" t="s">
        <v>7</v>
      </c>
      <c r="E40" s="8" t="s">
        <v>8</v>
      </c>
    </row>
    <row r="41" spans="2:5" x14ac:dyDescent="0.25">
      <c r="B41" s="8" t="s">
        <v>0</v>
      </c>
      <c r="C41" s="19"/>
      <c r="D41" s="16">
        <f>ABS(AVERAGE(D34:D37)/AVERAGE(C34:C37)-1)</f>
        <v>7.6928231358914467E-2</v>
      </c>
      <c r="E41" s="17">
        <f>ABS(AVERAGE(E36:E37)/AVERAGE(C36:C37)-1)</f>
        <v>6.3843778952563102E-2</v>
      </c>
    </row>
    <row r="42" spans="2:5" x14ac:dyDescent="0.25">
      <c r="B42" s="8" t="s">
        <v>7</v>
      </c>
      <c r="C42" s="16">
        <f>AVERAGE(D34:D37)/AVERAGE(C34:C37)-1</f>
        <v>-7.6928231358914467E-2</v>
      </c>
      <c r="D42" s="19"/>
      <c r="E42" s="17">
        <f>ABS(AVERAGE(E36:E37)/AVERAGE(D36:D37)-1)</f>
        <v>1.9521388614334834E-2</v>
      </c>
    </row>
    <row r="43" spans="2:5" x14ac:dyDescent="0.25">
      <c r="B43" s="8" t="s">
        <v>8</v>
      </c>
      <c r="C43" s="18">
        <f>AVERAGE(E36:E37)/AVERAGE(C36:C37)-1</f>
        <v>-6.3843778952563102E-2</v>
      </c>
      <c r="D43" s="18">
        <f>AVERAGE(E36:E37)/AVERAGE(D36:D37)-1</f>
        <v>1.9521388614334834E-2</v>
      </c>
      <c r="E43" s="20"/>
    </row>
  </sheetData>
  <mergeCells count="1">
    <mergeCell ref="D2:E2"/>
  </mergeCells>
  <conditionalFormatting sqref="H28:J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E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1"/>
  <sheetViews>
    <sheetView tabSelected="1" workbookViewId="0">
      <selection activeCell="D3" sqref="D3"/>
    </sheetView>
  </sheetViews>
  <sheetFormatPr defaultRowHeight="15" x14ac:dyDescent="0.25"/>
  <cols>
    <col min="1" max="1" width="5" style="33" customWidth="1"/>
    <col min="2" max="2" width="23.42578125" bestFit="1" customWidth="1"/>
    <col min="3" max="3" width="12.5703125" bestFit="1" customWidth="1"/>
    <col min="4" max="6" width="11.42578125" bestFit="1" customWidth="1"/>
    <col min="7" max="8" width="9.140625" style="33"/>
    <col min="9" max="9" width="16.7109375" style="33" bestFit="1" customWidth="1"/>
    <col min="10" max="10" width="16.7109375" style="33" customWidth="1"/>
    <col min="11" max="11" width="16.7109375" style="33" bestFit="1" customWidth="1"/>
    <col min="12" max="13" width="11.7109375" style="33" bestFit="1" customWidth="1"/>
    <col min="14" max="20" width="9.140625" style="33"/>
  </cols>
  <sheetData>
    <row r="1" spans="2:11" s="33" customFormat="1" x14ac:dyDescent="0.25">
      <c r="C1" s="13"/>
    </row>
    <row r="2" spans="2:11" s="33" customFormat="1" x14ac:dyDescent="0.25">
      <c r="B2" s="33" t="s">
        <v>57</v>
      </c>
      <c r="C2" s="33" t="s">
        <v>58</v>
      </c>
    </row>
    <row r="3" spans="2:11" s="33" customFormat="1" x14ac:dyDescent="0.25"/>
    <row r="4" spans="2:11" x14ac:dyDescent="0.25">
      <c r="B4" s="139"/>
      <c r="C4" s="28" t="s">
        <v>23</v>
      </c>
      <c r="D4" s="29"/>
      <c r="E4" s="128" t="s">
        <v>25</v>
      </c>
      <c r="F4" s="29"/>
      <c r="I4" s="139"/>
      <c r="J4" s="8" t="s">
        <v>23</v>
      </c>
      <c r="K4" s="27" t="s">
        <v>25</v>
      </c>
    </row>
    <row r="5" spans="2:11" x14ac:dyDescent="0.25">
      <c r="B5" s="130"/>
      <c r="C5" s="8" t="s">
        <v>54</v>
      </c>
      <c r="D5" s="8" t="s">
        <v>55</v>
      </c>
      <c r="E5" s="27" t="s">
        <v>54</v>
      </c>
      <c r="F5" s="8" t="s">
        <v>55</v>
      </c>
      <c r="I5" s="130"/>
      <c r="J5" s="8" t="s">
        <v>54</v>
      </c>
      <c r="K5" s="27" t="s">
        <v>54</v>
      </c>
    </row>
    <row r="6" spans="2:11" x14ac:dyDescent="0.25">
      <c r="B6" s="135" t="s">
        <v>27</v>
      </c>
      <c r="C6" s="38">
        <v>0.18266484999999999</v>
      </c>
      <c r="D6" s="44">
        <v>0.11552248</v>
      </c>
      <c r="E6" s="113">
        <v>0.8229978</v>
      </c>
      <c r="F6" s="44">
        <v>0.45998807000000003</v>
      </c>
      <c r="I6" s="135" t="s">
        <v>27</v>
      </c>
      <c r="J6" s="59">
        <f>+ABS(D6/C6-1)</f>
        <v>0.36757137456932731</v>
      </c>
      <c r="K6" s="119">
        <f>+ABS(F6/E6-1)</f>
        <v>0.441082260487209</v>
      </c>
    </row>
    <row r="7" spans="2:11" x14ac:dyDescent="0.25">
      <c r="B7" s="135" t="s">
        <v>26</v>
      </c>
      <c r="C7" s="39">
        <v>0.15075551000000001</v>
      </c>
      <c r="D7" s="45">
        <v>0.10646332999999999</v>
      </c>
      <c r="E7" s="114">
        <v>0.63393248999999996</v>
      </c>
      <c r="F7" s="45">
        <v>0.43730137000000002</v>
      </c>
      <c r="I7" s="135" t="s">
        <v>26</v>
      </c>
      <c r="J7" s="62">
        <f>+ABS(D7/C7-1)</f>
        <v>0.29380140069175587</v>
      </c>
      <c r="K7" s="20">
        <f>+ABS(F7/E7-1)</f>
        <v>0.3101767508398251</v>
      </c>
    </row>
    <row r="8" spans="2:11" x14ac:dyDescent="0.25">
      <c r="B8" s="100"/>
      <c r="C8" s="33"/>
      <c r="D8" s="33"/>
      <c r="E8" s="33"/>
      <c r="F8" s="33"/>
    </row>
    <row r="9" spans="2:11" x14ac:dyDescent="0.25">
      <c r="B9" s="139"/>
      <c r="C9" s="28" t="s">
        <v>30</v>
      </c>
      <c r="D9" s="29"/>
      <c r="E9" s="128" t="s">
        <v>32</v>
      </c>
      <c r="F9" s="29"/>
      <c r="I9" s="139"/>
      <c r="J9" s="8" t="s">
        <v>30</v>
      </c>
      <c r="K9" s="27" t="s">
        <v>32</v>
      </c>
    </row>
    <row r="10" spans="2:11" x14ac:dyDescent="0.25">
      <c r="B10" s="130"/>
      <c r="C10" s="8" t="s">
        <v>54</v>
      </c>
      <c r="D10" s="8" t="s">
        <v>55</v>
      </c>
      <c r="E10" s="27" t="s">
        <v>54</v>
      </c>
      <c r="F10" s="8" t="s">
        <v>55</v>
      </c>
      <c r="I10" s="130"/>
      <c r="J10" s="8" t="s">
        <v>54</v>
      </c>
      <c r="K10" s="27" t="s">
        <v>54</v>
      </c>
    </row>
    <row r="11" spans="2:11" x14ac:dyDescent="0.25">
      <c r="B11" s="135" t="s">
        <v>27</v>
      </c>
      <c r="C11" s="38">
        <v>7.7355460000000001E-2</v>
      </c>
      <c r="D11" s="44">
        <v>6.2380320000000003E-2</v>
      </c>
      <c r="E11" s="113">
        <v>0.34508531999999997</v>
      </c>
      <c r="F11" s="44">
        <v>0.2146237</v>
      </c>
      <c r="I11" s="135" t="s">
        <v>27</v>
      </c>
      <c r="J11" s="59">
        <f>+ABS(D11/C11-1)</f>
        <v>0.19358866200265623</v>
      </c>
      <c r="K11" s="119">
        <f>+ABS(F11/E11-1)</f>
        <v>0.37805612826416368</v>
      </c>
    </row>
    <row r="12" spans="2:11" x14ac:dyDescent="0.25">
      <c r="B12" s="135" t="s">
        <v>26</v>
      </c>
      <c r="C12" s="39">
        <v>8.6977670000000007E-2</v>
      </c>
      <c r="D12" s="45">
        <v>6.2469530000000002E-2</v>
      </c>
      <c r="E12" s="114">
        <v>0.29465706000000003</v>
      </c>
      <c r="F12" s="45">
        <v>0.20721835</v>
      </c>
      <c r="I12" s="135" t="s">
        <v>26</v>
      </c>
      <c r="J12" s="62">
        <f>+ABS(D12/C12-1)</f>
        <v>0.28177508089145187</v>
      </c>
      <c r="K12" s="20">
        <f>+ABS(F12/E12-1)</f>
        <v>0.29674737812153562</v>
      </c>
    </row>
    <row r="13" spans="2:11" x14ac:dyDescent="0.25">
      <c r="B13" s="33"/>
      <c r="C13" s="33"/>
      <c r="D13" s="33"/>
      <c r="E13" s="33"/>
      <c r="F13" s="33"/>
    </row>
    <row r="14" spans="2:11" x14ac:dyDescent="0.25">
      <c r="B14" s="139"/>
      <c r="C14" s="28" t="s">
        <v>28</v>
      </c>
      <c r="D14" s="29"/>
      <c r="E14" s="128" t="s">
        <v>29</v>
      </c>
      <c r="F14" s="29"/>
      <c r="I14" s="139"/>
      <c r="J14" s="8" t="s">
        <v>28</v>
      </c>
      <c r="K14" s="27" t="s">
        <v>29</v>
      </c>
    </row>
    <row r="15" spans="2:11" x14ac:dyDescent="0.25">
      <c r="B15" s="130"/>
      <c r="C15" s="8" t="s">
        <v>54</v>
      </c>
      <c r="D15" s="8" t="s">
        <v>55</v>
      </c>
      <c r="E15" s="27" t="s">
        <v>54</v>
      </c>
      <c r="F15" s="8" t="s">
        <v>55</v>
      </c>
      <c r="I15" s="130"/>
      <c r="J15" s="8" t="s">
        <v>54</v>
      </c>
      <c r="K15" s="27" t="s">
        <v>54</v>
      </c>
    </row>
    <row r="16" spans="2:11" x14ac:dyDescent="0.25">
      <c r="B16" s="135" t="s">
        <v>56</v>
      </c>
      <c r="C16" s="136">
        <v>2.3634516099999998</v>
      </c>
      <c r="D16" s="138">
        <v>1.81949227</v>
      </c>
      <c r="E16" s="137">
        <v>18.431641200000001</v>
      </c>
      <c r="F16" s="138">
        <v>13.8345298</v>
      </c>
      <c r="I16" s="135" t="s">
        <v>56</v>
      </c>
      <c r="J16" s="141">
        <f>+ABS(D16/C16-1)</f>
        <v>0.2301546338831113</v>
      </c>
      <c r="K16" s="140">
        <f>+ABS(F16/E16-1)</f>
        <v>0.24941411077381437</v>
      </c>
    </row>
    <row r="17" spans="2:11" x14ac:dyDescent="0.25">
      <c r="B17" s="33"/>
      <c r="C17" s="33"/>
      <c r="D17" s="33"/>
      <c r="E17" s="33"/>
      <c r="F17" s="33"/>
    </row>
    <row r="18" spans="2:11" x14ac:dyDescent="0.25">
      <c r="B18" s="139"/>
      <c r="C18" s="28" t="s">
        <v>31</v>
      </c>
      <c r="D18" s="29"/>
      <c r="E18" s="128" t="s">
        <v>33</v>
      </c>
      <c r="F18" s="29"/>
      <c r="I18" s="139"/>
      <c r="J18" s="8" t="s">
        <v>31</v>
      </c>
      <c r="K18" s="27" t="s">
        <v>33</v>
      </c>
    </row>
    <row r="19" spans="2:11" x14ac:dyDescent="0.25">
      <c r="B19" s="130"/>
      <c r="C19" s="8" t="s">
        <v>54</v>
      </c>
      <c r="D19" s="8" t="s">
        <v>55</v>
      </c>
      <c r="E19" s="27" t="s">
        <v>54</v>
      </c>
      <c r="F19" s="8" t="s">
        <v>55</v>
      </c>
      <c r="I19" s="130"/>
      <c r="J19" s="8" t="s">
        <v>54</v>
      </c>
      <c r="K19" s="27" t="s">
        <v>54</v>
      </c>
    </row>
    <row r="20" spans="2:11" x14ac:dyDescent="0.25">
      <c r="B20" s="135" t="s">
        <v>56</v>
      </c>
      <c r="C20" s="136">
        <v>1.29419551</v>
      </c>
      <c r="D20" s="138">
        <v>0.91509651000000003</v>
      </c>
      <c r="E20" s="137">
        <v>9.0441625899999991</v>
      </c>
      <c r="F20" s="138">
        <v>6.8520577600000001</v>
      </c>
      <c r="I20" s="135" t="s">
        <v>56</v>
      </c>
      <c r="J20" s="141">
        <f>+ABS(D20/C20-1)</f>
        <v>0.29292251214810661</v>
      </c>
      <c r="K20" s="140">
        <f>+ABS(F20/E20-1)</f>
        <v>0.24237786618561874</v>
      </c>
    </row>
    <row r="21" spans="2:11" s="33" customFormat="1" x14ac:dyDescent="0.25"/>
    <row r="22" spans="2:11" s="33" customFormat="1" x14ac:dyDescent="0.25"/>
    <row r="23" spans="2:11" s="33" customFormat="1" x14ac:dyDescent="0.25"/>
    <row r="24" spans="2:11" s="33" customFormat="1" x14ac:dyDescent="0.25"/>
    <row r="25" spans="2:11" s="33" customFormat="1" x14ac:dyDescent="0.25"/>
    <row r="26" spans="2:11" s="33" customFormat="1" x14ac:dyDescent="0.25"/>
    <row r="27" spans="2:11" s="33" customFormat="1" x14ac:dyDescent="0.25"/>
    <row r="28" spans="2:11" s="33" customFormat="1" x14ac:dyDescent="0.25"/>
    <row r="29" spans="2:11" s="33" customFormat="1" x14ac:dyDescent="0.25"/>
    <row r="30" spans="2:11" s="33" customFormat="1" x14ac:dyDescent="0.25"/>
    <row r="31" spans="2:11" s="33" customFormat="1" x14ac:dyDescent="0.25"/>
    <row r="32" spans="2:11" s="33" customFormat="1" x14ac:dyDescent="0.25"/>
    <row r="33" s="33" customFormat="1" x14ac:dyDescent="0.25"/>
    <row r="34" s="33" customFormat="1" x14ac:dyDescent="0.25"/>
    <row r="35" s="33" customFormat="1" x14ac:dyDescent="0.25"/>
    <row r="36" s="33" customFormat="1" x14ac:dyDescent="0.25"/>
    <row r="37" s="33" customFormat="1" x14ac:dyDescent="0.25"/>
    <row r="38" s="33" customFormat="1" x14ac:dyDescent="0.25"/>
    <row r="39" s="33" customFormat="1" x14ac:dyDescent="0.25"/>
    <row r="40" s="33" customFormat="1" x14ac:dyDescent="0.25"/>
    <row r="41" s="33" customFormat="1" x14ac:dyDescent="0.25"/>
    <row r="42" s="33" customFormat="1" x14ac:dyDescent="0.25"/>
    <row r="43" s="33" customFormat="1" x14ac:dyDescent="0.25"/>
    <row r="44" s="33" customFormat="1" x14ac:dyDescent="0.25"/>
    <row r="45" s="33" customFormat="1" x14ac:dyDescent="0.25"/>
    <row r="50" spans="6:7" x14ac:dyDescent="0.25">
      <c r="F50" s="25">
        <f>ABS(F12/E12 - 1)</f>
        <v>0.29674737812153562</v>
      </c>
    </row>
    <row r="51" spans="6:7" x14ac:dyDescent="0.25">
      <c r="F51" s="25">
        <f>ABS(F11/E11 - 1)</f>
        <v>0.37805612826416368</v>
      </c>
      <c r="G51" s="112">
        <f>ABS(F20/E20 - 1)</f>
        <v>0.24237786618561874</v>
      </c>
    </row>
  </sheetData>
  <mergeCells count="8">
    <mergeCell ref="C18:D18"/>
    <mergeCell ref="E18:F18"/>
    <mergeCell ref="C4:D4"/>
    <mergeCell ref="E4:F4"/>
    <mergeCell ref="C14:D14"/>
    <mergeCell ref="E14:F14"/>
    <mergeCell ref="C9:D9"/>
    <mergeCell ref="E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Flags</vt:lpstr>
      <vt:lpstr>Compiler</vt:lpstr>
      <vt:lpstr>Bit</vt:lpstr>
      <vt:lpstr>Solvers</vt:lpstr>
      <vt:lpstr>GridSize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2019-08-25T03:12:01Z</dcterms:modified>
</cp:coreProperties>
</file>