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rk\Documents\Visual Studio 2017\source\repos\voerch\Diss\Codes\"/>
    </mc:Choice>
  </mc:AlternateContent>
  <xr:revisionPtr revIDLastSave="0" documentId="13_ncr:1_{FB017EFB-4307-46FC-97D4-8929D3531C2C}" xr6:coauthVersionLast="43" xr6:coauthVersionMax="43" xr10:uidLastSave="{00000000-0000-0000-0000-000000000000}"/>
  <bookViews>
    <workbookView xWindow="-120" yWindow="-120" windowWidth="20730" windowHeight="11310" xr2:uid="{6A69414C-DCF0-4C14-99F2-1C6AA7409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" i="1" l="1"/>
  <c r="C5" i="1"/>
  <c r="F5" i="1"/>
  <c r="F6" i="1"/>
  <c r="F7" i="1"/>
  <c r="F8" i="1"/>
  <c r="F13" i="1"/>
  <c r="F14" i="1"/>
  <c r="F15" i="1"/>
  <c r="F16" i="1"/>
  <c r="O10" i="1"/>
  <c r="C14" i="1"/>
  <c r="O7" i="1"/>
  <c r="C6" i="1"/>
  <c r="G10" i="1" s="1"/>
  <c r="J18" i="1" l="1"/>
  <c r="J16" i="1" s="1"/>
  <c r="I18" i="1"/>
  <c r="G18" i="1"/>
  <c r="K18" i="1"/>
  <c r="H18" i="1"/>
  <c r="H16" i="1" s="1"/>
  <c r="I16" i="1"/>
  <c r="I10" i="1"/>
  <c r="I8" i="1" s="1"/>
  <c r="G8" i="1"/>
  <c r="H10" i="1"/>
  <c r="H8" i="1" s="1"/>
  <c r="G16" i="1"/>
  <c r="J15" i="1" l="1"/>
  <c r="H15" i="1"/>
  <c r="I15" i="1"/>
  <c r="H7" i="1"/>
  <c r="J14" i="1" l="1"/>
  <c r="H14" i="1"/>
  <c r="I14" i="1"/>
  <c r="J13" i="1" s="1"/>
  <c r="H6" i="1"/>
  <c r="H5" i="1" s="1"/>
  <c r="H13" i="1" l="1"/>
  <c r="I13" i="1"/>
</calcChain>
</file>

<file path=xl/sharedStrings.xml><?xml version="1.0" encoding="utf-8"?>
<sst xmlns="http://schemas.openxmlformats.org/spreadsheetml/2006/main" count="38" uniqueCount="22">
  <si>
    <t>DeltaT</t>
  </si>
  <si>
    <t>DeltaX</t>
  </si>
  <si>
    <t>Explicit Scheme (Forward Time Central Space)</t>
  </si>
  <si>
    <t>Heat Equation</t>
  </si>
  <si>
    <t>r</t>
  </si>
  <si>
    <t>J</t>
  </si>
  <si>
    <t>Analytical Solution</t>
  </si>
  <si>
    <t>t</t>
  </si>
  <si>
    <t>x</t>
  </si>
  <si>
    <t>PI</t>
  </si>
  <si>
    <t>t0</t>
  </si>
  <si>
    <t>t1</t>
  </si>
  <si>
    <t>t2</t>
  </si>
  <si>
    <t>t3</t>
  </si>
  <si>
    <t>n=0</t>
  </si>
  <si>
    <t>n=3</t>
  </si>
  <si>
    <t>n=2</t>
  </si>
  <si>
    <t>n=1</t>
  </si>
  <si>
    <t>IC</t>
  </si>
  <si>
    <t>BC</t>
  </si>
  <si>
    <t>u(x,0) = sin(pi * x)</t>
  </si>
  <si>
    <t>u(1,t) = u(0,t)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</si>
</sst>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1" xfId="0" applyFont="1" applyFill="1" applyBorder="1"/>
    <xf numFmtId="0" fontId="0" fillId="3" borderId="2" xfId="0" applyFill="1" applyBorder="1"/>
    <xf numFmtId="0" fontId="1" fillId="3" borderId="3" xfId="0" applyFont="1" applyFill="1" applyBorder="1"/>
    <xf numFmtId="0" fontId="0" fillId="3" borderId="4" xfId="0" applyFill="1" applyBorder="1"/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/>
    <xf numFmtId="0" fontId="1" fillId="3" borderId="6" xfId="0" applyFont="1" applyFill="1" applyBorder="1"/>
    <xf numFmtId="174" fontId="0" fillId="3" borderId="5" xfId="0" applyNumberFormat="1" applyFill="1" applyBorder="1" applyAlignment="1">
      <alignment horizontal="center" vertical="center"/>
    </xf>
    <xf numFmtId="174" fontId="0" fillId="3" borderId="0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2" fontId="0" fillId="4" borderId="8" xfId="0" applyNumberFormat="1" applyFill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2" fontId="0" fillId="3" borderId="4" xfId="0" applyNumberFormat="1" applyFill="1" applyBorder="1"/>
    <xf numFmtId="0" fontId="1" fillId="4" borderId="6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2" fontId="0" fillId="3" borderId="0" xfId="0" applyNumberFormat="1" applyFill="1" applyBorder="1" applyAlignment="1">
      <alignment horizontal="center" vertical="center"/>
    </xf>
    <xf numFmtId="2" fontId="0" fillId="3" borderId="7" xfId="0" applyNumberFormat="1" applyFill="1" applyBorder="1" applyAlignment="1">
      <alignment horizontal="center" vertical="center"/>
    </xf>
    <xf numFmtId="2" fontId="0" fillId="3" borderId="8" xfId="0" applyNumberForma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2</xdr:row>
      <xdr:rowOff>133350</xdr:rowOff>
    </xdr:from>
    <xdr:to>
      <xdr:col>0</xdr:col>
      <xdr:colOff>1111684</xdr:colOff>
      <xdr:row>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DE084F-BB8E-4E8A-A77F-910978404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9" y="514350"/>
          <a:ext cx="1035485" cy="590550"/>
        </a:xfrm>
        <a:prstGeom prst="rect">
          <a:avLst/>
        </a:prstGeom>
      </xdr:spPr>
    </xdr:pic>
    <xdr:clientData/>
  </xdr:twoCellAnchor>
  <xdr:twoCellAnchor editAs="oneCell">
    <xdr:from>
      <xdr:col>5</xdr:col>
      <xdr:colOff>247650</xdr:colOff>
      <xdr:row>19</xdr:row>
      <xdr:rowOff>9525</xdr:rowOff>
    </xdr:from>
    <xdr:to>
      <xdr:col>10</xdr:col>
      <xdr:colOff>95743</xdr:colOff>
      <xdr:row>21</xdr:row>
      <xdr:rowOff>171526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200E3B-4FF1-481D-AA2C-1717FF683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0" y="3629025"/>
          <a:ext cx="3534268" cy="543001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</xdr:colOff>
      <xdr:row>4</xdr:row>
      <xdr:rowOff>76200</xdr:rowOff>
    </xdr:from>
    <xdr:to>
      <xdr:col>14</xdr:col>
      <xdr:colOff>771525</xdr:colOff>
      <xdr:row>5</xdr:row>
      <xdr:rowOff>140413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F55374F-F073-4B2E-B193-AA78E4860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0" y="838200"/>
          <a:ext cx="2000250" cy="2547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638C-DAC6-4E1B-A977-40B0D8C18BBD}">
  <dimension ref="A1:S18"/>
  <sheetViews>
    <sheetView tabSelected="1" workbookViewId="0">
      <selection activeCell="L3" sqref="L3"/>
    </sheetView>
  </sheetViews>
  <sheetFormatPr defaultRowHeight="15" x14ac:dyDescent="0.25"/>
  <cols>
    <col min="1" max="1" width="22.5703125" style="1" customWidth="1"/>
    <col min="2" max="5" width="9.140625" style="1"/>
    <col min="6" max="6" width="10.7109375" style="1" customWidth="1"/>
    <col min="7" max="7" width="15.85546875" style="1" customWidth="1"/>
    <col min="8" max="10" width="9.5703125" style="1" bestFit="1" customWidth="1"/>
    <col min="11" max="11" width="9" style="1" customWidth="1"/>
    <col min="12" max="12" width="12" style="1" bestFit="1" customWidth="1"/>
    <col min="13" max="13" width="9.140625" style="1"/>
    <col min="14" max="14" width="18.7109375" style="1" customWidth="1"/>
    <col min="15" max="15" width="12" style="1" bestFit="1" customWidth="1"/>
    <col min="16" max="16384" width="9.140625" style="1"/>
  </cols>
  <sheetData>
    <row r="1" spans="1:15" x14ac:dyDescent="0.25">
      <c r="A1" s="2" t="s">
        <v>2</v>
      </c>
    </row>
    <row r="2" spans="1:15" x14ac:dyDescent="0.25">
      <c r="A2" s="1" t="s">
        <v>3</v>
      </c>
      <c r="F2" s="25" t="s">
        <v>18</v>
      </c>
      <c r="G2" s="7" t="s">
        <v>20</v>
      </c>
      <c r="H2" s="27"/>
    </row>
    <row r="3" spans="1:15" x14ac:dyDescent="0.25">
      <c r="F3" s="26" t="s">
        <v>19</v>
      </c>
      <c r="G3" s="8" t="s">
        <v>21</v>
      </c>
      <c r="H3" s="27"/>
    </row>
    <row r="5" spans="1:15" x14ac:dyDescent="0.25">
      <c r="B5" s="3" t="s">
        <v>0</v>
      </c>
      <c r="C5" s="4">
        <f>+C8*C6*C6</f>
        <v>0.1</v>
      </c>
      <c r="E5" s="17" t="s">
        <v>13</v>
      </c>
      <c r="F5" s="14">
        <f>+$C$5*3</f>
        <v>0.30000000000000004</v>
      </c>
      <c r="G5" s="33">
        <v>0</v>
      </c>
      <c r="H5" s="33">
        <f>+($C$8*G6)+(1-2*$C$8)*H6+C6*I6</f>
        <v>7.9999999999999967E-3</v>
      </c>
      <c r="I5" s="34">
        <v>0</v>
      </c>
      <c r="J5" s="19" t="s">
        <v>15</v>
      </c>
    </row>
    <row r="6" spans="1:15" x14ac:dyDescent="0.25">
      <c r="B6" s="5" t="s">
        <v>1</v>
      </c>
      <c r="C6" s="6">
        <f>1/C9</f>
        <v>0.5</v>
      </c>
      <c r="E6" s="29" t="s">
        <v>12</v>
      </c>
      <c r="F6" s="30">
        <f>+$C$5*2</f>
        <v>0.2</v>
      </c>
      <c r="G6" s="35">
        <v>0</v>
      </c>
      <c r="H6" s="35">
        <f>+($C$8*G7)+(1-2*$C$8)*H7+C7*I7</f>
        <v>3.9999999999999994E-2</v>
      </c>
      <c r="I6" s="36">
        <v>0</v>
      </c>
      <c r="J6" s="20" t="s">
        <v>16</v>
      </c>
    </row>
    <row r="7" spans="1:15" x14ac:dyDescent="0.25">
      <c r="E7" s="29" t="s">
        <v>11</v>
      </c>
      <c r="F7" s="30">
        <f>+$C$5*1</f>
        <v>0.1</v>
      </c>
      <c r="G7" s="35">
        <v>0</v>
      </c>
      <c r="H7" s="35">
        <f>+($C$8*G8)+(1-2*$C$8)*H8+C8*I8</f>
        <v>0.2</v>
      </c>
      <c r="I7" s="36">
        <v>0</v>
      </c>
      <c r="J7" s="20" t="s">
        <v>17</v>
      </c>
      <c r="N7" s="3" t="s">
        <v>9</v>
      </c>
      <c r="O7" s="4">
        <f>+PI()</f>
        <v>3.1415926535897931</v>
      </c>
    </row>
    <row r="8" spans="1:15" x14ac:dyDescent="0.25">
      <c r="B8" s="3" t="s">
        <v>4</v>
      </c>
      <c r="C8" s="4">
        <v>0.4</v>
      </c>
      <c r="E8" s="18" t="s">
        <v>10</v>
      </c>
      <c r="F8" s="31">
        <f>+$C$5*0</f>
        <v>0</v>
      </c>
      <c r="G8" s="37">
        <f>+SIN($O$7*G10)</f>
        <v>0</v>
      </c>
      <c r="H8" s="37">
        <f>+SIN($O$7*H10)</f>
        <v>1</v>
      </c>
      <c r="I8" s="32">
        <f>+SIN($O$7*I10)</f>
        <v>1.22514845490862E-16</v>
      </c>
      <c r="J8" s="24" t="s">
        <v>14</v>
      </c>
      <c r="N8" s="10" t="s">
        <v>7</v>
      </c>
      <c r="O8" s="9">
        <v>0.1</v>
      </c>
    </row>
    <row r="9" spans="1:15" x14ac:dyDescent="0.25">
      <c r="B9" s="5" t="s">
        <v>5</v>
      </c>
      <c r="C9" s="6">
        <v>2</v>
      </c>
      <c r="F9" s="29" t="s">
        <v>5</v>
      </c>
      <c r="G9" s="13">
        <v>0</v>
      </c>
      <c r="H9" s="13">
        <v>1</v>
      </c>
      <c r="I9" s="14">
        <v>2</v>
      </c>
      <c r="N9" s="10" t="s">
        <v>8</v>
      </c>
      <c r="O9" s="9">
        <v>0.5</v>
      </c>
    </row>
    <row r="10" spans="1:15" x14ac:dyDescent="0.25">
      <c r="F10" s="18" t="s">
        <v>8</v>
      </c>
      <c r="G10" s="15">
        <f>+G9*$C$6</f>
        <v>0</v>
      </c>
      <c r="H10" s="15">
        <f t="shared" ref="H10:I10" si="0">+H9*$C$6</f>
        <v>0.5</v>
      </c>
      <c r="I10" s="16">
        <f t="shared" si="0"/>
        <v>1</v>
      </c>
      <c r="N10" s="5" t="s">
        <v>6</v>
      </c>
      <c r="O10" s="28">
        <f>EXP(-O8*(O7^2))*SIN(O7*O9)</f>
        <v>0.37270783885343794</v>
      </c>
    </row>
    <row r="13" spans="1:15" x14ac:dyDescent="0.25">
      <c r="B13" s="3" t="s">
        <v>0</v>
      </c>
      <c r="C13" s="4">
        <f>+C16*C14*C14</f>
        <v>2.5000000000000001E-2</v>
      </c>
      <c r="E13" s="17" t="s">
        <v>13</v>
      </c>
      <c r="F13" s="14">
        <f>+$C$13*3</f>
        <v>7.5000000000000011E-2</v>
      </c>
      <c r="G13" s="33">
        <v>0</v>
      </c>
      <c r="H13" s="11">
        <f t="shared" ref="H13:H14" si="1">+($C$16*G14)+(1-2*$C$16)*H14+$C$16*I14</f>
        <v>0.31742135623730949</v>
      </c>
      <c r="I13" s="11">
        <f t="shared" ref="I13:I14" si="2">+($C$16*H14)+(1-2*$C$16)*I14+$C$16*J14</f>
        <v>0.44890158697766469</v>
      </c>
      <c r="J13" s="11">
        <f t="shared" ref="J13:J14" si="3">+($C$16*I14)+(1-2*$C$16)*J14+$C$16*K14</f>
        <v>0.31742135623730949</v>
      </c>
      <c r="K13" s="38">
        <v>0</v>
      </c>
      <c r="L13" s="21" t="s">
        <v>15</v>
      </c>
    </row>
    <row r="14" spans="1:15" x14ac:dyDescent="0.25">
      <c r="B14" s="5" t="s">
        <v>1</v>
      </c>
      <c r="C14" s="6">
        <f>1/C17</f>
        <v>0.25</v>
      </c>
      <c r="E14" s="29" t="s">
        <v>12</v>
      </c>
      <c r="F14" s="30">
        <f>+$C$13*2</f>
        <v>0.05</v>
      </c>
      <c r="G14" s="35">
        <v>0</v>
      </c>
      <c r="H14" s="12">
        <f t="shared" si="1"/>
        <v>0.41455844122715707</v>
      </c>
      <c r="I14" s="12">
        <f t="shared" si="2"/>
        <v>0.58627416997969517</v>
      </c>
      <c r="J14" s="12">
        <f t="shared" si="3"/>
        <v>0.41455844122715707</v>
      </c>
      <c r="K14" s="39">
        <v>0</v>
      </c>
      <c r="L14" s="22" t="s">
        <v>16</v>
      </c>
    </row>
    <row r="15" spans="1:15" x14ac:dyDescent="0.25">
      <c r="E15" s="29" t="s">
        <v>11</v>
      </c>
      <c r="F15" s="30">
        <f>+$C$13*1</f>
        <v>2.5000000000000001E-2</v>
      </c>
      <c r="G15" s="35">
        <v>0</v>
      </c>
      <c r="H15" s="12">
        <f>+($C$16*G16)+(1-2*$C$16)*H16+$C$16*I16</f>
        <v>0.54142135623730947</v>
      </c>
      <c r="I15" s="12">
        <f t="shared" ref="I15:J15" si="4">+($C$16*H16)+(1-2*$C$16)*I16+$C$16*J16</f>
        <v>0.76568542494923797</v>
      </c>
      <c r="J15" s="12">
        <f t="shared" si="4"/>
        <v>0.54142135623730947</v>
      </c>
      <c r="K15" s="39">
        <v>0</v>
      </c>
      <c r="L15" s="22" t="s">
        <v>17</v>
      </c>
    </row>
    <row r="16" spans="1:15" x14ac:dyDescent="0.25">
      <c r="B16" s="3" t="s">
        <v>4</v>
      </c>
      <c r="C16" s="4">
        <v>0.4</v>
      </c>
      <c r="E16" s="18" t="s">
        <v>10</v>
      </c>
      <c r="F16" s="31">
        <f>+$C$13*0</f>
        <v>0</v>
      </c>
      <c r="G16" s="35">
        <f>+SIN($O$7*G18)</f>
        <v>0</v>
      </c>
      <c r="H16" s="12">
        <f>+SIN($O$7*H18)</f>
        <v>0.70710678118654746</v>
      </c>
      <c r="I16" s="12">
        <f>+SIN($O$7*I18)</f>
        <v>1</v>
      </c>
      <c r="J16" s="12">
        <f>+SIN($O$7*J18)</f>
        <v>0.70710678118654757</v>
      </c>
      <c r="K16" s="36">
        <v>0</v>
      </c>
      <c r="L16" s="23" t="s">
        <v>14</v>
      </c>
    </row>
    <row r="17" spans="2:19" x14ac:dyDescent="0.25">
      <c r="B17" s="5" t="s">
        <v>5</v>
      </c>
      <c r="C17" s="6">
        <v>4</v>
      </c>
      <c r="F17" s="29" t="s">
        <v>5</v>
      </c>
      <c r="G17" s="13">
        <v>0</v>
      </c>
      <c r="H17" s="13">
        <v>1</v>
      </c>
      <c r="I17" s="13">
        <v>2</v>
      </c>
      <c r="J17" s="13">
        <v>3</v>
      </c>
      <c r="K17" s="14">
        <v>4</v>
      </c>
      <c r="S17" s="1">
        <v>0</v>
      </c>
    </row>
    <row r="18" spans="2:19" x14ac:dyDescent="0.25">
      <c r="F18" s="18" t="s">
        <v>8</v>
      </c>
      <c r="G18" s="15">
        <f>+G17*$C$14</f>
        <v>0</v>
      </c>
      <c r="H18" s="15">
        <f>+H17*$C$14</f>
        <v>0.25</v>
      </c>
      <c r="I18" s="15">
        <f>+I17*$C$14</f>
        <v>0.5</v>
      </c>
      <c r="J18" s="15">
        <f>+J17*$C$14</f>
        <v>0.75</v>
      </c>
      <c r="K18" s="16">
        <f>+K17*$C$14</f>
        <v>1</v>
      </c>
      <c r="S18" s="1"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Berke Erdiş</dc:creator>
  <cp:lastModifiedBy>Mustafa Berke Erdiş</cp:lastModifiedBy>
  <dcterms:created xsi:type="dcterms:W3CDTF">2019-06-24T16:13:15Z</dcterms:created>
  <dcterms:modified xsi:type="dcterms:W3CDTF">2019-06-24T21:10:21Z</dcterms:modified>
</cp:coreProperties>
</file>