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<sst xmlns="http://schemas.openxmlformats.org/spreadsheetml/2006/main" count="14">
  <si>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最大高さ</t>
  </si>
  <si>
    <t>最小高さ</t>
  </si>
  <si>
    <t>増加分速度</t>
  </si>
  <si>
    <t>降下分速度</t>
  </si>
  <si>
    <t>1辺</t>
  </si>
  <si>
    <t>端っこの距離</t>
  </si>
  <si>
    <t>端からの傾き</t>
  </si>
  <si>
    <t>中心からの距離</t>
  </si>
  <si>
    <t>上昇遅延時間</t>
  </si>
  <si>
    <t>頂点到達時間</t>
  </si>
  <si>
    <t>降下時間</t>
  </si>
  <si>
    <t>一連時間</t>
  </si>
  <si>
    <t>終着時間</t>
  </si>
  <si>
    <t>遅延オフセット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</si>
</sst>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Yu Gothic"/>
      <charset val="134"/>
      <scheme val="minor"/>
    </font>
    <font>
      <sz val="11"/>
      <color theme="0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rgb="FF3F3F76"/>
      <name val="Yu Gothic"/>
      <charset val="0"/>
      <scheme val="minor"/>
    </font>
    <font>
      <sz val="11"/>
      <color theme="1"/>
      <name val="Yu Gothic"/>
      <charset val="134"/>
      <scheme val="minor"/>
    </font>
    <font>
      <sz val="11"/>
      <color theme="1"/>
      <name val="Yu Gothic"/>
      <charset val="0"/>
      <scheme val="minor"/>
    </font>
    <font>
      <b/>
      <sz val="11"/>
      <color theme="3"/>
      <name val="Yu Gothic"/>
      <charset val="134"/>
      <scheme val="minor"/>
    </font>
    <font>
      <sz val="11"/>
      <color rgb="FF006100"/>
      <name val="Yu Gothic"/>
      <charset val="0"/>
      <scheme val="minor"/>
    </font>
    <font>
      <u/>
      <sz val="11"/>
      <color rgb="FF0000F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b/>
      <sz val="11"/>
      <color rgb="FFFFFFFF"/>
      <name val="Yu Gothic"/>
      <charset val="0"/>
      <scheme val="minor"/>
    </font>
    <font>
      <i/>
      <sz val="11"/>
      <color rgb="FF7F7F7F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b/>
      <sz val="13"/>
      <color theme="3"/>
      <name val="Yu Gothic"/>
      <charset val="134"/>
      <scheme val="minor"/>
    </font>
    <font>
      <b/>
      <sz val="11"/>
      <color rgb="FF3F3F3F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sz val="11"/>
      <color rgb="FFFA7D00"/>
      <name val="Yu Gothic"/>
      <charset val="0"/>
      <scheme val="minor"/>
    </font>
    <font>
      <sz val="11"/>
      <color rgb="FF9C0006"/>
      <name val="Yu Gothic"/>
      <charset val="0"/>
      <scheme val="minor"/>
    </font>
    <font>
      <u/>
      <sz val="11"/>
      <color rgb="FF800080"/>
      <name val="Yu Gothic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5" borderId="1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Sheet1!$B$6:$B$29</c:f>
              <c:numCache>
                <c:formatCode>General</c:formatCode>
                <c:ptCount val="24"/>
                <c:pt idx="0" c:formatCode="General">
                  <c:v>30</c:v>
                </c:pt>
                <c:pt idx="1" c:formatCode="General">
                  <c:v>26.4493350298896</c:v>
                </c:pt>
                <c:pt idx="2" c:formatCode="General">
                  <c:v>23.2122938464932</c:v>
                </c:pt>
                <c:pt idx="3" c:formatCode="General">
                  <c:v>20.2743752365246</c:v>
                </c:pt>
                <c:pt idx="4" c:formatCode="General">
                  <c:v>17.6210779866979</c:v>
                </c:pt>
                <c:pt idx="5" c:formatCode="General">
                  <c:v>15.237900883727</c:v>
                </c:pt>
                <c:pt idx="6" c:formatCode="General">
                  <c:v>13.1103427143259</c:v>
                </c:pt>
                <c:pt idx="7" c:formatCode="General">
                  <c:v>11.2239022652084</c:v>
                </c:pt>
                <c:pt idx="8" c:formatCode="General">
                  <c:v>9.56407832308855</c:v>
                </c:pt>
                <c:pt idx="9" c:formatCode="General">
                  <c:v>8.11636967468028</c:v>
                </c:pt>
                <c:pt idx="10" c:formatCode="General">
                  <c:v>6.86627510669755</c:v>
                </c:pt>
                <c:pt idx="11" c:formatCode="General">
                  <c:v>5.79929340585429</c:v>
                </c:pt>
                <c:pt idx="12" c:formatCode="General">
                  <c:v>4.90092335886446</c:v>
                </c:pt>
                <c:pt idx="13" c:formatCode="General">
                  <c:v>4.156663752442</c:v>
                </c:pt>
                <c:pt idx="14" c:formatCode="General">
                  <c:v>3.55201337330086</c:v>
                </c:pt>
                <c:pt idx="15" c:formatCode="General">
                  <c:v>3.072471008155</c:v>
                </c:pt>
                <c:pt idx="16" c:formatCode="General">
                  <c:v>2.70353544371834</c:v>
                </c:pt>
                <c:pt idx="17" c:formatCode="General">
                  <c:v>2.43070546670485</c:v>
                </c:pt>
                <c:pt idx="18" c:formatCode="General">
                  <c:v>2.23947986382848</c:v>
                </c:pt>
                <c:pt idx="19" c:formatCode="General">
                  <c:v>2.11535742180316</c:v>
                </c:pt>
                <c:pt idx="20" c:formatCode="General">
                  <c:v>2.04383692734285</c:v>
                </c:pt>
                <c:pt idx="21" c:formatCode="General">
                  <c:v>2.0104171671615</c:v>
                </c:pt>
                <c:pt idx="22" c:formatCode="General">
                  <c:v>2.00059692797304</c:v>
                </c:pt>
                <c:pt idx="23" c:formatCode="General">
                  <c:v>1.99987499649144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91048"/>
        <c:axId val="679778035"/>
      </c:lineChart>
      <c:catAx>
        <c:axId val="8309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778035"/>
        <c:crosses val="autoZero"/>
        <c:auto val="1"/>
        <c:lblAlgn val="ctr"/>
        <c:lblOffset val="100"/>
        <c:tickMarkSkip val="1"/>
        <c:noMultiLvlLbl val="0"/>
      </c:catAx>
      <c:valAx>
        <c:axId val="67977803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9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ja-JP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296545</xdr:colOff>
      <xdr:row>6</xdr:row>
      <xdr:rowOff>119380</xdr:rowOff>
    </xdr:from>
    <xdr:to>
      <xdr:col>13</xdr:col>
      <xdr:colOff>296545</xdr:colOff>
      <xdr:row>13</xdr:row>
      <xdr:rowOff>119380</xdr:rowOff>
    </xdr:to>
    <xdr:grpSp>
      <xdr:nvGrpSpPr>
        <xdr:cNvPr id="2" name="グループ化 1"/>
        <xdr:cNvGrpSpPr/>
      </xdr:nvGrpSpPr>
      <xdr:grpSpPr>
        <a:xfrm>
          <a:off x="9349105" y="1148080"/>
          <a:ext cx="2057400" cy="1200150"/>
          <a:chOff x="12292" y="1582"/>
          <a:chExt cx="3254" cy="1858"/>
        </a:xfrm>
      </xdr:grpSpPr>
      <xdr:cxnSp>
        <xdr:nvCxnSpPr>
          <xdr:cNvPr id="6" name="直線コネクタ 5"/>
          <xdr:cNvCxnSpPr/>
        </xdr:nvCxnSpPr>
        <xdr:spPr>
          <a:xfrm>
            <a:off x="12292" y="1582"/>
            <a:ext cx="0" cy="18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5" name="直線コネクタ 4"/>
          <xdr:cNvCxnSpPr/>
        </xdr:nvCxnSpPr>
        <xdr:spPr>
          <a:xfrm>
            <a:off x="15546" y="3174"/>
            <a:ext cx="0" cy="266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7" name="直線コネクタ 6"/>
          <xdr:cNvCxnSpPr/>
        </xdr:nvCxnSpPr>
        <xdr:spPr>
          <a:xfrm>
            <a:off x="12292" y="1582"/>
            <a:ext cx="3254" cy="1592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10" name="直線コネクタ 9"/>
          <xdr:cNvCxnSpPr/>
        </xdr:nvCxnSpPr>
        <xdr:spPr>
          <a:xfrm>
            <a:off x="12292" y="3174"/>
            <a:ext cx="3254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318770</xdr:colOff>
      <xdr:row>15</xdr:row>
      <xdr:rowOff>163830</xdr:rowOff>
    </xdr:from>
    <xdr:to>
      <xdr:col>14</xdr:col>
      <xdr:colOff>318770</xdr:colOff>
      <xdr:row>24</xdr:row>
      <xdr:rowOff>163830</xdr:rowOff>
    </xdr:to>
    <xdr:sp>
      <xdr:nvSpPr>
        <xdr:cNvPr id="13" name="テキスト ボックス 12"/>
        <xdr:cNvSpPr txBox="1"/>
      </xdr:nvSpPr>
      <xdr:spPr>
        <a:xfrm>
          <a:off x="8685530" y="2735580"/>
          <a:ext cx="3429000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各位置の最大高さから一定速度で降下した時に、全部の場所でほぼ同じタイミングで高さ</a:t>
          </a:r>
          <a:r>
            <a:rPr kumimoji="1" lang="en-US" altLang="ja-JP" sz="1100"/>
            <a:t>0</a:t>
          </a:r>
          <a:r>
            <a:rPr kumimoji="1" lang="ja-JP" altLang="en-US" sz="1100"/>
            <a:t>になるような、増加開始タイミングを検討する。</a:t>
          </a:r>
          <a:br>
            <a:rPr kumimoji="1" lang="en-US" altLang="ja-JP" sz="1100"/>
          </a:br>
          <a:br>
            <a:rPr kumimoji="1" lang="en-US" altLang="ja-JP" sz="1100"/>
          </a:br>
          <a:r>
            <a:rPr kumimoji="1" lang="ja-JP" altLang="en-US" sz="1100"/>
            <a:t>増加開始タイミングの設定は、</a:t>
          </a:r>
          <a:r>
            <a:rPr kumimoji="1" lang="en-US" altLang="ja-JP" sz="1100"/>
            <a:t>POW</a:t>
          </a:r>
          <a:r>
            <a:rPr kumimoji="1" lang="ja-JP" altLang="en-US" sz="1100"/>
            <a:t>の値をマイナスから始めて、等速直線運動で上に移動すると考える。</a:t>
          </a:r>
          <a:br>
            <a:rPr kumimoji="1" lang="en-US" altLang="ja-JP" sz="1100"/>
          </a:br>
          <a:br>
            <a:rPr kumimoji="1" lang="en-US" altLang="ja-JP" sz="1100"/>
          </a:br>
          <a:r>
            <a:rPr kumimoji="1" lang="ja-JP" altLang="en-US" sz="1100"/>
            <a:t>もしかしたら、加速しないとカッコよく無いかもだが</a:t>
          </a:r>
          <a:r>
            <a:rPr kumimoji="1" lang="en-US" altLang="ja-JP" sz="1100"/>
            <a:t>…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3</xdr:col>
      <xdr:colOff>515620</xdr:colOff>
      <xdr:row>32</xdr:row>
      <xdr:rowOff>38100</xdr:rowOff>
    </xdr:from>
    <xdr:to>
      <xdr:col>8</xdr:col>
      <xdr:colOff>367665</xdr:colOff>
      <xdr:row>48</xdr:row>
      <xdr:rowOff>38100</xdr:rowOff>
    </xdr:to>
    <xdr:graphicFrame>
      <xdr:nvGraphicFramePr>
        <xdr:cNvPr id="3" name="グラフ 2"/>
        <xdr:cNvGraphicFramePr/>
      </xdr:nvGraphicFramePr>
      <xdr:xfrm>
        <a:off x="3476625" y="5524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29"/>
  <sheetViews>
    <sheetView tabSelected="1" zoomScale="130" zoomScaleNormal="130" topLeftCell="A26" workbookViewId="0">
      <selection activeCell="D31" sqref="D31"/>
    </sheetView>
  </sheetViews>
  <sheetFormatPr defaultColWidth="9" defaultRowHeight="13.5"/>
  <cols>
    <col min="1" max="1" width="14.6083333333333" customWidth="1"/>
    <col min="2" max="2" width="12.625"/>
    <col min="3" max="3" width="11.625" customWidth="1"/>
    <col min="4" max="4" width="11.4416666666667" customWidth="1"/>
    <col min="5" max="8" width="12.625"/>
  </cols>
  <sheetData>
    <row r="2" spans="1:9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  <c r="I2" t="s">
        <v>6</v>
      </c>
    </row>
    <row r="3" spans="1:9">
      <c r="A3">
        <v>30</v>
      </c>
      <c r="B3">
        <v>2</v>
      </c>
      <c r="C3">
        <v>2</v>
      </c>
      <c r="D3">
        <v>0.5</v>
      </c>
      <c r="F3">
        <v>32</v>
      </c>
      <c r="G3">
        <f>(F3/2)*SQRT(2)</f>
        <v>22.6274169979695</v>
      </c>
      <c r="I3">
        <f>(A$3-B$3)/G$3</f>
        <v>1.23743686707646</v>
      </c>
    </row>
    <row r="5" spans="1:8">
      <c r="A5" t="s">
        <v>7</v>
      </c>
      <c r="B5" t="s">
        <v>0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>
      <c r="A6">
        <v>0</v>
      </c>
      <c r="B6">
        <f>(G$3-A6)*I$3+B$3</f>
        <v>30</v>
      </c>
      <c r="C6">
        <v>0</v>
      </c>
      <c r="D6">
        <f>B6/C$3</f>
        <v>15</v>
      </c>
      <c r="E6">
        <f>B6/D$3</f>
        <v>60</v>
      </c>
      <c r="F6">
        <f>D6+E6</f>
        <v>75</v>
      </c>
      <c r="G6">
        <f>C6+F6</f>
        <v>75</v>
      </c>
      <c r="H6">
        <f>ROUND(C6/C$3,1)/C$3</f>
        <v>0</v>
      </c>
    </row>
    <row r="7" spans="1:8">
      <c r="A7">
        <v>1</v>
      </c>
      <c r="B7">
        <f>(G$3-A7)*I$3*((G$3-A7)/G$3)*((G$3-A7)/G$3)+B$3</f>
        <v>26.4493350298896</v>
      </c>
      <c r="C7">
        <f>F$6-F7</f>
        <v>8.87666242527597</v>
      </c>
      <c r="D7">
        <f t="shared" ref="D7:D29" si="0">B7/C$3</f>
        <v>13.2246675149448</v>
      </c>
      <c r="E7">
        <f t="shared" ref="E7:E29" si="1">B7/D$3</f>
        <v>52.8986700597792</v>
      </c>
      <c r="F7">
        <f t="shared" ref="F7:F29" si="2">D7+E7</f>
        <v>66.123337574724</v>
      </c>
      <c r="G7">
        <f t="shared" ref="G7:G29" si="3">C7+F7</f>
        <v>75</v>
      </c>
      <c r="H7">
        <f>C7/C$3</f>
        <v>4.43833121263798</v>
      </c>
    </row>
    <row r="8" spans="1:8">
      <c r="A8">
        <v>2</v>
      </c>
      <c r="B8">
        <f t="shared" ref="B8:B29" si="4">(G$3-A8)*I$3*((G$3-A8)/G$3)*((G$3-A8)/G$3)+B$3</f>
        <v>23.2122938464932</v>
      </c>
      <c r="C8">
        <f t="shared" ref="C8:C29" si="5">F$6-F8</f>
        <v>16.9692653837671</v>
      </c>
      <c r="D8">
        <f t="shared" si="0"/>
        <v>11.6061469232466</v>
      </c>
      <c r="E8">
        <f t="shared" si="1"/>
        <v>46.4245876929864</v>
      </c>
      <c r="F8">
        <f t="shared" si="2"/>
        <v>58.0307346162329</v>
      </c>
      <c r="G8">
        <f t="shared" si="3"/>
        <v>75</v>
      </c>
      <c r="H8">
        <f t="shared" ref="H8:H29" si="6">C8/C$3</f>
        <v>8.48463269188353</v>
      </c>
    </row>
    <row r="9" spans="1:8">
      <c r="A9">
        <v>3</v>
      </c>
      <c r="B9">
        <f t="shared" si="4"/>
        <v>20.2743752365246</v>
      </c>
      <c r="C9">
        <f t="shared" si="5"/>
        <v>24.3140619086884</v>
      </c>
      <c r="D9">
        <f t="shared" si="0"/>
        <v>10.1371876182623</v>
      </c>
      <c r="E9">
        <f t="shared" si="1"/>
        <v>40.5487504730493</v>
      </c>
      <c r="F9">
        <f t="shared" si="2"/>
        <v>50.6859380913116</v>
      </c>
      <c r="G9">
        <f t="shared" si="3"/>
        <v>75</v>
      </c>
      <c r="H9">
        <f t="shared" si="6"/>
        <v>12.1570309543442</v>
      </c>
    </row>
    <row r="10" spans="1:8">
      <c r="A10">
        <v>4</v>
      </c>
      <c r="B10">
        <f t="shared" si="4"/>
        <v>17.6210779866979</v>
      </c>
      <c r="C10">
        <f t="shared" si="5"/>
        <v>30.9473050332551</v>
      </c>
      <c r="D10">
        <f t="shared" si="0"/>
        <v>8.81053899334897</v>
      </c>
      <c r="E10">
        <f t="shared" si="1"/>
        <v>35.2421559733959</v>
      </c>
      <c r="F10">
        <f t="shared" si="2"/>
        <v>44.0526949667449</v>
      </c>
      <c r="G10">
        <f t="shared" si="3"/>
        <v>75</v>
      </c>
      <c r="H10">
        <f t="shared" si="6"/>
        <v>15.4736525166276</v>
      </c>
    </row>
    <row r="11" spans="1:8">
      <c r="A11">
        <v>5</v>
      </c>
      <c r="B11">
        <f t="shared" si="4"/>
        <v>15.237900883727</v>
      </c>
      <c r="C11">
        <f t="shared" si="5"/>
        <v>36.9052477906824</v>
      </c>
      <c r="D11">
        <f t="shared" si="0"/>
        <v>7.61895044186352</v>
      </c>
      <c r="E11">
        <f t="shared" si="1"/>
        <v>30.4758017674541</v>
      </c>
      <c r="F11">
        <f t="shared" si="2"/>
        <v>38.0947522093176</v>
      </c>
      <c r="G11">
        <f t="shared" si="3"/>
        <v>75</v>
      </c>
      <c r="H11">
        <f t="shared" si="6"/>
        <v>18.4526238953412</v>
      </c>
    </row>
    <row r="12" spans="1:8">
      <c r="A12">
        <v>6</v>
      </c>
      <c r="B12">
        <f t="shared" si="4"/>
        <v>13.1103427143259</v>
      </c>
      <c r="C12">
        <f t="shared" si="5"/>
        <v>42.2241432141853</v>
      </c>
      <c r="D12">
        <f t="shared" si="0"/>
        <v>6.55517135716294</v>
      </c>
      <c r="E12">
        <f t="shared" si="1"/>
        <v>26.2206854286517</v>
      </c>
      <c r="F12">
        <f t="shared" si="2"/>
        <v>32.7758567858147</v>
      </c>
      <c r="G12">
        <f t="shared" si="3"/>
        <v>75</v>
      </c>
      <c r="H12">
        <f t="shared" si="6"/>
        <v>21.1120716070927</v>
      </c>
    </row>
    <row r="13" spans="1:8">
      <c r="A13">
        <v>7</v>
      </c>
      <c r="B13">
        <f t="shared" si="4"/>
        <v>11.2239022652084</v>
      </c>
      <c r="C13">
        <f t="shared" si="5"/>
        <v>46.940244336979</v>
      </c>
      <c r="D13">
        <f t="shared" si="0"/>
        <v>5.6119511326042</v>
      </c>
      <c r="E13">
        <f t="shared" si="1"/>
        <v>22.4478045304168</v>
      </c>
      <c r="F13">
        <f t="shared" si="2"/>
        <v>28.059755663021</v>
      </c>
      <c r="G13">
        <f t="shared" si="3"/>
        <v>75</v>
      </c>
      <c r="H13">
        <f t="shared" si="6"/>
        <v>23.4701221684895</v>
      </c>
    </row>
    <row r="14" spans="1:8">
      <c r="A14">
        <v>8</v>
      </c>
      <c r="B14">
        <f t="shared" si="4"/>
        <v>9.56407832308855</v>
      </c>
      <c r="C14">
        <f t="shared" si="5"/>
        <v>51.0898041922786</v>
      </c>
      <c r="D14">
        <f t="shared" si="0"/>
        <v>4.78203916154427</v>
      </c>
      <c r="E14">
        <f t="shared" si="1"/>
        <v>19.1281566461771</v>
      </c>
      <c r="F14">
        <f t="shared" si="2"/>
        <v>23.9101958077214</v>
      </c>
      <c r="G14">
        <f t="shared" si="3"/>
        <v>75</v>
      </c>
      <c r="H14">
        <f t="shared" si="6"/>
        <v>25.5449020961393</v>
      </c>
    </row>
    <row r="15" spans="1:8">
      <c r="A15">
        <v>9</v>
      </c>
      <c r="B15">
        <f t="shared" si="4"/>
        <v>8.11636967468028</v>
      </c>
      <c r="C15">
        <f t="shared" si="5"/>
        <v>54.7090758132993</v>
      </c>
      <c r="D15">
        <f t="shared" si="0"/>
        <v>4.05818483734014</v>
      </c>
      <c r="E15">
        <f t="shared" si="1"/>
        <v>16.2327393493606</v>
      </c>
      <c r="F15">
        <f t="shared" si="2"/>
        <v>20.2909241867007</v>
      </c>
      <c r="G15">
        <f t="shared" si="3"/>
        <v>75</v>
      </c>
      <c r="H15">
        <f t="shared" si="6"/>
        <v>27.3545379066497</v>
      </c>
    </row>
    <row r="16" spans="1:8">
      <c r="A16">
        <v>10</v>
      </c>
      <c r="B16">
        <f t="shared" si="4"/>
        <v>6.86627510669755</v>
      </c>
      <c r="C16">
        <f t="shared" si="5"/>
        <v>57.8343122332561</v>
      </c>
      <c r="D16">
        <f t="shared" si="0"/>
        <v>3.43313755334877</v>
      </c>
      <c r="E16">
        <f t="shared" si="1"/>
        <v>13.7325502133951</v>
      </c>
      <c r="F16">
        <f t="shared" si="2"/>
        <v>17.1656877667439</v>
      </c>
      <c r="G16">
        <f t="shared" si="3"/>
        <v>75</v>
      </c>
      <c r="H16">
        <f t="shared" si="6"/>
        <v>28.9171561166281</v>
      </c>
    </row>
    <row r="17" spans="1:8">
      <c r="A17">
        <v>11</v>
      </c>
      <c r="B17">
        <f t="shared" si="4"/>
        <v>5.79929340585429</v>
      </c>
      <c r="C17">
        <f t="shared" si="5"/>
        <v>60.5017664853643</v>
      </c>
      <c r="D17">
        <f t="shared" si="0"/>
        <v>2.89964670292715</v>
      </c>
      <c r="E17">
        <f t="shared" si="1"/>
        <v>11.5985868117086</v>
      </c>
      <c r="F17">
        <f t="shared" si="2"/>
        <v>14.4982335146357</v>
      </c>
      <c r="G17">
        <f t="shared" si="3"/>
        <v>75</v>
      </c>
      <c r="H17">
        <f t="shared" si="6"/>
        <v>30.2508832426821</v>
      </c>
    </row>
    <row r="18" spans="1:8">
      <c r="A18">
        <v>12</v>
      </c>
      <c r="B18">
        <f t="shared" si="4"/>
        <v>4.90092335886446</v>
      </c>
      <c r="C18">
        <f t="shared" si="5"/>
        <v>62.7476916028389</v>
      </c>
      <c r="D18">
        <f t="shared" si="0"/>
        <v>2.45046167943223</v>
      </c>
      <c r="E18">
        <f t="shared" si="1"/>
        <v>9.80184671772892</v>
      </c>
      <c r="F18">
        <f t="shared" si="2"/>
        <v>12.2523083971612</v>
      </c>
      <c r="G18">
        <f t="shared" si="3"/>
        <v>75</v>
      </c>
      <c r="H18">
        <f t="shared" si="6"/>
        <v>31.3738458014194</v>
      </c>
    </row>
    <row r="19" spans="1:8">
      <c r="A19">
        <v>13</v>
      </c>
      <c r="B19">
        <f t="shared" si="4"/>
        <v>4.156663752442</v>
      </c>
      <c r="C19">
        <f t="shared" si="5"/>
        <v>64.608340618895</v>
      </c>
      <c r="D19">
        <f t="shared" si="0"/>
        <v>2.078331876221</v>
      </c>
      <c r="E19">
        <f t="shared" si="1"/>
        <v>8.313327504884</v>
      </c>
      <c r="F19">
        <f t="shared" si="2"/>
        <v>10.391659381105</v>
      </c>
      <c r="G19">
        <f t="shared" si="3"/>
        <v>75</v>
      </c>
      <c r="H19">
        <f t="shared" si="6"/>
        <v>32.3041703094475</v>
      </c>
    </row>
    <row r="20" spans="1:8">
      <c r="A20">
        <v>14</v>
      </c>
      <c r="B20">
        <f t="shared" si="4"/>
        <v>3.55201337330086</v>
      </c>
      <c r="C20">
        <f t="shared" si="5"/>
        <v>66.1199665667478</v>
      </c>
      <c r="D20">
        <f t="shared" si="0"/>
        <v>1.77600668665043</v>
      </c>
      <c r="E20">
        <f t="shared" si="1"/>
        <v>7.10402674660173</v>
      </c>
      <c r="F20">
        <f t="shared" si="2"/>
        <v>8.88003343325216</v>
      </c>
      <c r="G20">
        <f t="shared" si="3"/>
        <v>75</v>
      </c>
      <c r="H20">
        <f t="shared" si="6"/>
        <v>33.0599832833739</v>
      </c>
    </row>
    <row r="21" spans="1:8">
      <c r="A21">
        <v>15</v>
      </c>
      <c r="B21">
        <f t="shared" si="4"/>
        <v>3.072471008155</v>
      </c>
      <c r="C21">
        <f t="shared" si="5"/>
        <v>67.3188224796125</v>
      </c>
      <c r="D21">
        <f t="shared" si="0"/>
        <v>1.5362355040775</v>
      </c>
      <c r="E21">
        <f t="shared" si="1"/>
        <v>6.14494201630999</v>
      </c>
      <c r="F21">
        <f t="shared" si="2"/>
        <v>7.68117752038749</v>
      </c>
      <c r="G21">
        <f t="shared" si="3"/>
        <v>75</v>
      </c>
      <c r="H21">
        <f t="shared" si="6"/>
        <v>33.6594112398063</v>
      </c>
    </row>
    <row r="22" spans="1:8">
      <c r="A22">
        <v>16</v>
      </c>
      <c r="B22">
        <f t="shared" si="4"/>
        <v>2.70353544371834</v>
      </c>
      <c r="C22">
        <f t="shared" si="5"/>
        <v>68.2411613907041</v>
      </c>
      <c r="D22">
        <f t="shared" si="0"/>
        <v>1.35176772185917</v>
      </c>
      <c r="E22">
        <f t="shared" si="1"/>
        <v>5.40707088743669</v>
      </c>
      <c r="F22">
        <f t="shared" si="2"/>
        <v>6.75883860929586</v>
      </c>
      <c r="G22">
        <f t="shared" si="3"/>
        <v>75</v>
      </c>
      <c r="H22">
        <f t="shared" si="6"/>
        <v>34.1205806953521</v>
      </c>
    </row>
    <row r="23" spans="1:8">
      <c r="A23">
        <v>17</v>
      </c>
      <c r="B23">
        <f t="shared" si="4"/>
        <v>2.43070546670485</v>
      </c>
      <c r="C23">
        <f t="shared" si="5"/>
        <v>68.9232363332379</v>
      </c>
      <c r="D23">
        <f t="shared" si="0"/>
        <v>1.21535273335243</v>
      </c>
      <c r="E23">
        <f t="shared" si="1"/>
        <v>4.86141093340971</v>
      </c>
      <c r="F23">
        <f t="shared" si="2"/>
        <v>6.07676366676214</v>
      </c>
      <c r="G23">
        <f t="shared" si="3"/>
        <v>75</v>
      </c>
      <c r="H23">
        <f t="shared" si="6"/>
        <v>34.4616181666189</v>
      </c>
    </row>
    <row r="24" spans="1:8">
      <c r="A24">
        <v>18</v>
      </c>
      <c r="B24">
        <f t="shared" si="4"/>
        <v>2.23947986382848</v>
      </c>
      <c r="C24">
        <f t="shared" si="5"/>
        <v>69.4013003404288</v>
      </c>
      <c r="D24">
        <f t="shared" si="0"/>
        <v>1.11973993191424</v>
      </c>
      <c r="E24">
        <f t="shared" si="1"/>
        <v>4.47895972765696</v>
      </c>
      <c r="F24">
        <f t="shared" si="2"/>
        <v>5.59869965957119</v>
      </c>
      <c r="G24">
        <f t="shared" si="3"/>
        <v>75</v>
      </c>
      <c r="H24">
        <f t="shared" si="6"/>
        <v>34.7006501702144</v>
      </c>
    </row>
    <row r="25" spans="1:8">
      <c r="A25">
        <v>19</v>
      </c>
      <c r="B25">
        <f t="shared" si="4"/>
        <v>2.11535742180316</v>
      </c>
      <c r="C25">
        <f t="shared" si="5"/>
        <v>69.7116064454921</v>
      </c>
      <c r="D25">
        <f t="shared" si="0"/>
        <v>1.05767871090158</v>
      </c>
      <c r="E25">
        <f t="shared" si="1"/>
        <v>4.23071484360632</v>
      </c>
      <c r="F25">
        <f t="shared" si="2"/>
        <v>5.2883935545079</v>
      </c>
      <c r="G25">
        <f t="shared" si="3"/>
        <v>75</v>
      </c>
      <c r="H25">
        <f t="shared" si="6"/>
        <v>34.8558032227461</v>
      </c>
    </row>
    <row r="26" spans="1:8">
      <c r="A26">
        <v>20</v>
      </c>
      <c r="B26">
        <f t="shared" si="4"/>
        <v>2.04383692734285</v>
      </c>
      <c r="C26">
        <f t="shared" si="5"/>
        <v>69.8904076816429</v>
      </c>
      <c r="D26">
        <f t="shared" si="0"/>
        <v>1.02191846367143</v>
      </c>
      <c r="E26">
        <f t="shared" si="1"/>
        <v>4.0876738546857</v>
      </c>
      <c r="F26">
        <f t="shared" si="2"/>
        <v>5.10959231835713</v>
      </c>
      <c r="G26">
        <f t="shared" si="3"/>
        <v>75</v>
      </c>
      <c r="H26">
        <f t="shared" si="6"/>
        <v>34.9452038408214</v>
      </c>
    </row>
    <row r="27" spans="1:8">
      <c r="A27">
        <v>21</v>
      </c>
      <c r="B27">
        <f t="shared" si="4"/>
        <v>2.0104171671615</v>
      </c>
      <c r="C27">
        <f t="shared" si="5"/>
        <v>69.9739570820963</v>
      </c>
      <c r="D27">
        <f t="shared" si="0"/>
        <v>1.00520858358075</v>
      </c>
      <c r="E27">
        <f t="shared" si="1"/>
        <v>4.02083433432299</v>
      </c>
      <c r="F27">
        <f t="shared" si="2"/>
        <v>5.02604291790374</v>
      </c>
      <c r="G27">
        <f t="shared" si="3"/>
        <v>75</v>
      </c>
      <c r="H27">
        <f t="shared" si="6"/>
        <v>34.9869785410481</v>
      </c>
    </row>
    <row r="28" spans="1:8">
      <c r="A28">
        <v>22</v>
      </c>
      <c r="B28">
        <f t="shared" si="4"/>
        <v>2.00059692797304</v>
      </c>
      <c r="C28">
        <f t="shared" si="5"/>
        <v>69.9985076800674</v>
      </c>
      <c r="D28">
        <f t="shared" si="0"/>
        <v>1.00029846398652</v>
      </c>
      <c r="E28">
        <f t="shared" si="1"/>
        <v>4.00119385594609</v>
      </c>
      <c r="F28">
        <f t="shared" si="2"/>
        <v>5.00149231993261</v>
      </c>
      <c r="G28">
        <f t="shared" si="3"/>
        <v>75</v>
      </c>
      <c r="H28">
        <f t="shared" si="6"/>
        <v>34.9992538400337</v>
      </c>
    </row>
    <row r="29" spans="1:8">
      <c r="A29">
        <v>23</v>
      </c>
      <c r="B29">
        <f t="shared" si="4"/>
        <v>1.99987499649144</v>
      </c>
      <c r="C29">
        <f t="shared" si="5"/>
        <v>70.0003125087714</v>
      </c>
      <c r="D29">
        <f t="shared" si="0"/>
        <v>0.999937498245722</v>
      </c>
      <c r="E29">
        <f t="shared" si="1"/>
        <v>3.99974999298289</v>
      </c>
      <c r="F29">
        <f t="shared" si="2"/>
        <v>4.99968749122861</v>
      </c>
      <c r="G29">
        <f t="shared" si="3"/>
        <v>75</v>
      </c>
      <c r="H29">
        <f t="shared" si="6"/>
        <v>35.0001562543857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日下 幹夫</dc:creator>
  <cp:lastModifiedBy>日下 幹夫</cp:lastModifiedBy>
  <dcterms:created xsi:type="dcterms:W3CDTF">2015-06-05T18:19:00Z</dcterms:created>
  <dcterms:modified xsi:type="dcterms:W3CDTF">2020-01-12T19:33:30Z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1041-10.8.0.5416</vt:lpwstr>
  </property>
</Properties>
</file>