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kash\"/>
    </mc:Choice>
  </mc:AlternateContent>
  <xr:revisionPtr revIDLastSave="0" documentId="8_{34BD3154-04DA-46F6-8610-A30513FF9009}" xr6:coauthVersionLast="47" xr6:coauthVersionMax="47" xr10:uidLastSave="{00000000-0000-0000-0000-000000000000}"/>
  <bookViews>
    <workbookView xWindow="-108" yWindow="-108" windowWidth="23256" windowHeight="12456" activeTab="1" xr2:uid="{AA3C1E50-38F1-6644-B051-514CE6CAA6A2}"/>
  </bookViews>
  <sheets>
    <sheet name="Data" sheetId="1" r:id="rId1"/>
    <sheet name="Dashboard" sheetId="6" r:id="rId2"/>
    <sheet name="Analysis" sheetId="8" r:id="rId3"/>
  </sheets>
  <definedNames>
    <definedName name="Slicer_Region">#N/A</definedName>
    <definedName name="Slicer_Years__Invoice_Date">#N/A</definedName>
  </definedNames>
  <calcPr calcId="191029"/>
  <pivotCaches>
    <pivotCache cacheId="13"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 i="6" l="1"/>
  <c r="I12" i="6"/>
  <c r="J12" i="6"/>
  <c r="H13" i="6"/>
  <c r="I13" i="6"/>
  <c r="J13" i="6"/>
  <c r="H14" i="6"/>
  <c r="I14" i="6"/>
  <c r="J14" i="6"/>
  <c r="H15" i="6"/>
  <c r="I15" i="6"/>
  <c r="J15" i="6"/>
  <c r="H16" i="6"/>
  <c r="I16" i="6"/>
  <c r="J16" i="6"/>
  <c r="H17" i="6"/>
  <c r="I17" i="6"/>
  <c r="J17" i="6"/>
  <c r="H18" i="6"/>
  <c r="I18" i="6"/>
  <c r="J18" i="6"/>
  <c r="G13" i="6"/>
  <c r="G14" i="6"/>
  <c r="G15" i="6"/>
  <c r="G16" i="6"/>
  <c r="G17" i="6"/>
  <c r="G12" i="6"/>
  <c r="D12" i="6"/>
  <c r="E12" i="6"/>
  <c r="D13" i="6"/>
  <c r="E13" i="6"/>
  <c r="D14" i="6"/>
  <c r="E14" i="6"/>
  <c r="D15" i="6"/>
  <c r="E15" i="6"/>
  <c r="D16" i="6"/>
  <c r="E16" i="6"/>
  <c r="D17" i="6"/>
  <c r="E17" i="6"/>
  <c r="F17" i="6" s="1"/>
  <c r="D18" i="6"/>
  <c r="E18" i="6"/>
  <c r="C13" i="6"/>
  <c r="C14" i="6"/>
  <c r="C15" i="6"/>
  <c r="C16" i="6"/>
  <c r="C17" i="6"/>
  <c r="C12" i="6"/>
  <c r="G35" i="8"/>
  <c r="H35" i="8"/>
  <c r="I35" i="8"/>
  <c r="G36" i="8"/>
  <c r="H36" i="8"/>
  <c r="I36" i="8"/>
  <c r="G37" i="8"/>
  <c r="H37" i="8"/>
  <c r="I37" i="8"/>
  <c r="G38" i="8"/>
  <c r="H38" i="8"/>
  <c r="I38" i="8"/>
  <c r="G39" i="8"/>
  <c r="H39" i="8"/>
  <c r="I39" i="8"/>
  <c r="G40" i="8"/>
  <c r="H40" i="8"/>
  <c r="I40" i="8"/>
  <c r="G41" i="8"/>
  <c r="H41" i="8"/>
  <c r="I41" i="8"/>
  <c r="G42" i="8"/>
  <c r="H42" i="8"/>
  <c r="I42" i="8"/>
  <c r="G43" i="8"/>
  <c r="H43" i="8"/>
  <c r="I43" i="8"/>
  <c r="F36" i="8"/>
  <c r="F37" i="8"/>
  <c r="F38" i="8"/>
  <c r="F39" i="8"/>
  <c r="F40" i="8"/>
  <c r="F41" i="8"/>
  <c r="F42" i="8"/>
  <c r="F43" i="8"/>
  <c r="F35" i="8"/>
  <c r="F13" i="6" l="1"/>
  <c r="F16" i="6"/>
  <c r="F15" i="6"/>
  <c r="F12" i="6"/>
  <c r="F18" i="6"/>
  <c r="F14" i="6"/>
</calcChain>
</file>

<file path=xl/sharedStrings.xml><?xml version="1.0" encoding="utf-8"?>
<sst xmlns="http://schemas.openxmlformats.org/spreadsheetml/2006/main" count="48317" uniqueCount="156">
  <si>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</si>
  <si>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</si>
  <si>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</si>
  <si>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</si>
  <si>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</si>
  <si>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</si>
  <si>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</si>
  <si>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</si>
  <si>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</si>
  <si>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</si>
  <si>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</si>
  <si>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</si>
  <si>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</si>
  <si>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</si>
  <si>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</si>
  <si>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</si>
  <si>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</si>
  <si>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</si>
  <si>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</si>
  <si>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</si>
  <si>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</si>
  <si>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</si>
  <si>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</si>
  <si>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</si>
  <si>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</si>
  <si>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</si>
  <si>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</si>
  <si>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</si>
  <si>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</si>
  <si>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</si>
  <si>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</si>
  <si>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</si>
  <si>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</si>
  <si>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</si>
  <si>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</si>
  <si>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</si>
  <si>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</si>
  <si>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</si>
  <si>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</si>
  <si>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</si>
  <si>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</si>
  <si>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</si>
  <si>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</si>
  <si>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</si>
  <si>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</si>
  <si>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</si>
  <si>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</si>
  <si>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</si>
  <si>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</si>
  <si>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</si>
  <si>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</si>
  <si>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</si>
  <si>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</si>
  <si>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</si>
  <si>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</si>
  <si>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</si>
  <si>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</si>
  <si>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</si>
  <si>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</si>
  <si>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</si>
  <si>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</si>
  <si>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</si>
  <si>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</si>
  <si>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</si>
  <si>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</si>
  <si>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</si>
  <si>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</si>
  <si>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</si>
  <si>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</si>
  <si>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</si>
  <si>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</si>
  <si>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</si>
  <si>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</si>
  <si>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</si>
  <si>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</si>
  <si>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</si>
  <si>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</si>
  <si>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</si>
  <si>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</si>
  <si>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</si>
  <si>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</si>
  <si>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</si>
  <si>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</si>
  <si>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</si>
  <si>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</si>
  <si>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</si>
  <si>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</si>
  <si>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</si>
  <si>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</si>
  <si>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</si>
  <si>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</si>
  <si>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</si>
  <si>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</si>
  <si>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</si>
  <si>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</si>
  <si>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</si>
  <si>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</si>
  <si>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</si>
  <si>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</si>
  <si>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</si>
  <si>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</si>
  <si>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</si>
  <si>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</si>
  <si>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</si>
  <si>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</si>
  <si>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</si>
  <si>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</si>
  <si>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</si>
  <si>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</si>
  <si>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</si>
  <si>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</si>
  <si>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</si>
  <si>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</si>
  <si>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</si>
  <si>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</si>
  <si>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</si>
  <si>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</si>
  <si>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</si>
  <si>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</si>
  <si>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</si>
  <si>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</si>
  <si>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</si>
  <si>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</si>
  <si>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</si>
  <si>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</si>
  <si>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</si>
  <si>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</si>
  <si>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</si>
  <si>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</si>
  <si>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</si>
  <si>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</si>
  <si>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 xml:space="preserve">                    Sales By Beverage Brands</t>
  </si>
  <si>
    <t>Brand</t>
  </si>
  <si>
    <t>Sales2022</t>
  </si>
  <si>
    <t>Sales2023</t>
  </si>
  <si>
    <t>Vairance</t>
  </si>
  <si>
    <t>Variance</t>
  </si>
  <si>
    <t xml:space="preserve">                             Sales By Retailer</t>
  </si>
  <si>
    <t xml:space="preserve">                                                  Sales and Operating Profit Margine by Quater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</si>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</sst>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7" formatCode="#,##0;[Red]#,##0"/>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
      <b/>
      <sz val="14"/>
      <color theme="0"/>
      <name val="Calibri"/>
      <family val="2"/>
      <scheme val="minor"/>
    </font>
    <font>
      <b/>
      <sz val="12"/>
      <color theme="1" tint="0.249977111117893"/>
      <name val="Calibri"/>
      <family val="2"/>
      <scheme val="minor"/>
    </font>
    <font>
      <b/>
      <sz val="14"/>
      <color theme="1"/>
      <name val="Calibri"/>
      <family val="2"/>
      <scheme val="minor"/>
    </font>
  </fonts>
  <fills count="10">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rgb="FF07367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0" fillId="4" borderId="0" xfId="0" applyFill="1"/>
    <xf numFmtId="0" fontId="6" fillId="4" borderId="0" xfId="0" applyFont="1" applyFill="1"/>
    <xf numFmtId="0" fontId="0" fillId="4" borderId="0" xfId="0" applyFill="1" applyAlignment="1">
      <alignment horizontal="centerContinuous"/>
    </xf>
    <xf numFmtId="0" fontId="0" fillId="5" borderId="0" xfId="0" applyFill="1"/>
    <xf numFmtId="0" fontId="6" fillId="5" borderId="0" xfId="0" applyFont="1" applyFill="1"/>
    <xf numFmtId="0" fontId="7" fillId="6" borderId="0" xfId="0" applyFont="1" applyFill="1"/>
    <xf numFmtId="0" fontId="7" fillId="7" borderId="0" xfId="0" applyFont="1" applyFill="1"/>
    <xf numFmtId="0" fontId="8" fillId="4" borderId="0" xfId="0" applyFont="1" applyFill="1" applyAlignment="1">
      <alignment horizontal="centerContinuous"/>
    </xf>
    <xf numFmtId="0" fontId="2" fillId="5" borderId="0" xfId="0" applyFont="1" applyFill="1"/>
    <xf numFmtId="0" fontId="0" fillId="5" borderId="0" xfId="0" applyFill="1" applyAlignment="1">
      <alignment horizontal="centerContinuous"/>
    </xf>
    <xf numFmtId="164" fontId="0" fillId="0" borderId="0" xfId="0" applyNumberFormat="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5" fillId="8" borderId="2" xfId="0" applyFont="1" applyFill="1" applyBorder="1"/>
    <xf numFmtId="3" fontId="5" fillId="8" borderId="2" xfId="0" applyNumberFormat="1" applyFont="1" applyFill="1" applyBorder="1"/>
    <xf numFmtId="0" fontId="5" fillId="9" borderId="2" xfId="0" applyFont="1" applyFill="1" applyBorder="1"/>
    <xf numFmtId="3" fontId="5" fillId="9" borderId="2" xfId="0" applyNumberFormat="1" applyFont="1" applyFill="1" applyBorder="1"/>
    <xf numFmtId="167" fontId="0" fillId="0" borderId="0" xfId="0" applyNumberFormat="1"/>
  </cellXfs>
  <cellStyles count="2">
    <cellStyle name="Hyperlink 2" xfId="1" xr:uid="{229837FD-7C70-47AC-B854-CBC5538B0B97}"/>
    <cellStyle name="Normal" xfId="0" builtinId="0"/>
  </cellStyles>
  <dxfs count="16">
    <dxf>
      <numFmt numFmtId="167" formatCode="#,##0;[Red]#,##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Analysis!$F$35:$G$42</c:f>
              <c:multiLvlStrCache>
                <c:ptCount val="8"/>
                <c:lvl>
                  <c:pt idx="0">
                    <c:v>Qtr1</c:v>
                  </c:pt>
                  <c:pt idx="1">
                    <c:v>Qtr2</c:v>
                  </c:pt>
                  <c:pt idx="2">
                    <c:v>Qtr3</c:v>
                  </c:pt>
                  <c:pt idx="3">
                    <c:v>Qtr4</c:v>
                  </c:pt>
                  <c:pt idx="4">
                    <c:v>Qtr1</c:v>
                  </c:pt>
                  <c:pt idx="5">
                    <c:v>Qtr2</c:v>
                  </c:pt>
                  <c:pt idx="6">
                    <c:v>Qtr3</c:v>
                  </c:pt>
                  <c:pt idx="7">
                    <c:v>Qtr4</c:v>
                  </c:pt>
                </c:lvl>
                <c:lvl>
                  <c:pt idx="0">
                    <c:v>2022</c:v>
                  </c:pt>
                  <c:pt idx="1">
                    <c:v>2022</c:v>
                  </c:pt>
                  <c:pt idx="2">
                    <c:v>2022</c:v>
                  </c:pt>
                  <c:pt idx="3">
                    <c:v>2022</c:v>
                  </c:pt>
                  <c:pt idx="4">
                    <c:v>2023</c:v>
                  </c:pt>
                  <c:pt idx="5">
                    <c:v>2023</c:v>
                  </c:pt>
                  <c:pt idx="6">
                    <c:v>2023</c:v>
                  </c:pt>
                  <c:pt idx="7">
                    <c:v>2023</c:v>
                  </c:pt>
                </c:lvl>
              </c:multiLvlStrCache>
            </c:multiLvlStrRef>
          </c:cat>
          <c:val>
            <c:numRef>
              <c:f>Analysis!$H$35:$H$42</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6526-4719-B9D4-FE4FC1112303}"/>
            </c:ext>
          </c:extLst>
        </c:ser>
        <c:dLbls>
          <c:showLegendKey val="0"/>
          <c:showVal val="0"/>
          <c:showCatName val="0"/>
          <c:showSerName val="0"/>
          <c:showPercent val="0"/>
          <c:showBubbleSize val="0"/>
        </c:dLbls>
        <c:gapWidth val="219"/>
        <c:axId val="1242268224"/>
        <c:axId val="1242269184"/>
      </c:barChart>
      <c:lineChart>
        <c:grouping val="standard"/>
        <c:varyColors val="0"/>
        <c:ser>
          <c:idx val="1"/>
          <c:order val="1"/>
          <c:tx>
            <c:v>Operating Profit Margine</c:v>
          </c:tx>
          <c:spPr>
            <a:ln w="28575" cap="rnd">
              <a:solidFill>
                <a:schemeClr val="accent2"/>
              </a:solidFill>
              <a:round/>
            </a:ln>
            <a:effectLst/>
          </c:spPr>
          <c:marker>
            <c:symbol val="none"/>
          </c:marker>
          <c:cat>
            <c:multiLvlStrRef>
              <c:f>Analysis!$F$35:$G$42</c:f>
              <c:multiLvlStrCache>
                <c:ptCount val="8"/>
                <c:lvl>
                  <c:pt idx="0">
                    <c:v>Qtr1</c:v>
                  </c:pt>
                  <c:pt idx="1">
                    <c:v>Qtr2</c:v>
                  </c:pt>
                  <c:pt idx="2">
                    <c:v>Qtr3</c:v>
                  </c:pt>
                  <c:pt idx="3">
                    <c:v>Qtr4</c:v>
                  </c:pt>
                  <c:pt idx="4">
                    <c:v>Qtr1</c:v>
                  </c:pt>
                  <c:pt idx="5">
                    <c:v>Qtr2</c:v>
                  </c:pt>
                  <c:pt idx="6">
                    <c:v>Qtr3</c:v>
                  </c:pt>
                  <c:pt idx="7">
                    <c:v>Qtr4</c:v>
                  </c:pt>
                </c:lvl>
                <c:lvl>
                  <c:pt idx="0">
                    <c:v>2022</c:v>
                  </c:pt>
                  <c:pt idx="1">
                    <c:v>2022</c:v>
                  </c:pt>
                  <c:pt idx="2">
                    <c:v>2022</c:v>
                  </c:pt>
                  <c:pt idx="3">
                    <c:v>2022</c:v>
                  </c:pt>
                  <c:pt idx="4">
                    <c:v>2023</c:v>
                  </c:pt>
                  <c:pt idx="5">
                    <c:v>2023</c:v>
                  </c:pt>
                  <c:pt idx="6">
                    <c:v>2023</c:v>
                  </c:pt>
                  <c:pt idx="7">
                    <c:v>2023</c:v>
                  </c:pt>
                </c:lvl>
              </c:multiLvlStrCache>
            </c:multiLvlStrRef>
          </c:cat>
          <c:val>
            <c:numRef>
              <c:f>Analysis!$I$35:$I$42</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6526-4719-B9D4-FE4FC1112303}"/>
            </c:ext>
          </c:extLst>
        </c:ser>
        <c:dLbls>
          <c:showLegendKey val="0"/>
          <c:showVal val="0"/>
          <c:showCatName val="0"/>
          <c:showSerName val="0"/>
          <c:showPercent val="0"/>
          <c:showBubbleSize val="0"/>
        </c:dLbls>
        <c:marker val="1"/>
        <c:smooth val="0"/>
        <c:axId val="1096619104"/>
        <c:axId val="1364905360"/>
      </c:lineChart>
      <c:catAx>
        <c:axId val="124226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69184"/>
        <c:crosses val="autoZero"/>
        <c:auto val="1"/>
        <c:lblAlgn val="ctr"/>
        <c:lblOffset val="100"/>
        <c:noMultiLvlLbl val="0"/>
      </c:catAx>
      <c:valAx>
        <c:axId val="12422691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68224"/>
        <c:crosses val="autoZero"/>
        <c:crossBetween val="between"/>
      </c:valAx>
      <c:valAx>
        <c:axId val="13649053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619104"/>
        <c:crosses val="max"/>
        <c:crossBetween val="between"/>
      </c:valAx>
      <c:catAx>
        <c:axId val="1096619104"/>
        <c:scaling>
          <c:orientation val="minMax"/>
        </c:scaling>
        <c:delete val="1"/>
        <c:axPos val="b"/>
        <c:numFmt formatCode="General" sourceLinked="1"/>
        <c:majorTickMark val="out"/>
        <c:minorTickMark val="none"/>
        <c:tickLblPos val="nextTo"/>
        <c:crossAx val="13649053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 Id="rId5" Type="http://schemas.microsoft.com/office/2007/relationships/hdphoto" Target="../media/hdphoto1.wdp"/><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236220</xdr:colOff>
      <xdr:row>0</xdr:row>
      <xdr:rowOff>121920</xdr:rowOff>
    </xdr:from>
    <xdr:to>
      <xdr:col>10</xdr:col>
      <xdr:colOff>152400</xdr:colOff>
      <xdr:row>3</xdr:row>
      <xdr:rowOff>167640</xdr:rowOff>
    </xdr:to>
    <xdr:sp macro="" textlink="">
      <xdr:nvSpPr>
        <xdr:cNvPr id="2" name="Rectangle 1">
          <a:extLst>
            <a:ext uri="{FF2B5EF4-FFF2-40B4-BE49-F238E27FC236}">
              <a16:creationId xmlns:a16="http://schemas.microsoft.com/office/drawing/2014/main" id="{D5E97A6F-3E21-F95A-D522-49D460575B0C}"/>
            </a:ext>
          </a:extLst>
        </xdr:cNvPr>
        <xdr:cNvSpPr/>
      </xdr:nvSpPr>
      <xdr:spPr>
        <a:xfrm>
          <a:off x="3009900" y="121920"/>
          <a:ext cx="7010400" cy="640080"/>
        </a:xfrm>
        <a:prstGeom prst="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baseline="0"/>
            <a:t> </a:t>
          </a:r>
          <a:r>
            <a:rPr lang="en-IN" sz="2000" b="1" kern="1200" baseline="0"/>
            <a:t>COCO-COLA USA RETAILER DASHBOARD</a:t>
          </a:r>
        </a:p>
        <a:p>
          <a:pPr algn="l"/>
          <a:r>
            <a:rPr lang="en-IN" sz="1200" i="1" kern="1200" baseline="0">
              <a:latin typeface="Baskerville Old Face" panose="02020602080505020303" pitchFamily="18" charset="0"/>
            </a:rPr>
            <a:t>  </a:t>
          </a:r>
        </a:p>
        <a:p>
          <a:pPr algn="l"/>
          <a:endParaRPr lang="en-IN" sz="1100" kern="1200" baseline="0"/>
        </a:p>
      </xdr:txBody>
    </xdr:sp>
    <xdr:clientData/>
  </xdr:twoCellAnchor>
  <xdr:twoCellAnchor>
    <xdr:from>
      <xdr:col>1</xdr:col>
      <xdr:colOff>297180</xdr:colOff>
      <xdr:row>4</xdr:row>
      <xdr:rowOff>137160</xdr:rowOff>
    </xdr:from>
    <xdr:to>
      <xdr:col>3</xdr:col>
      <xdr:colOff>518160</xdr:colOff>
      <xdr:row>7</xdr:row>
      <xdr:rowOff>182880</xdr:rowOff>
    </xdr:to>
    <xdr:sp macro="" textlink="">
      <xdr:nvSpPr>
        <xdr:cNvPr id="3" name="Rectangle 2">
          <a:extLst>
            <a:ext uri="{FF2B5EF4-FFF2-40B4-BE49-F238E27FC236}">
              <a16:creationId xmlns:a16="http://schemas.microsoft.com/office/drawing/2014/main" id="{3F10836E-8164-4FCB-AC82-A188B6855026}"/>
            </a:ext>
          </a:extLst>
        </xdr:cNvPr>
        <xdr:cNvSpPr/>
      </xdr:nvSpPr>
      <xdr:spPr>
        <a:xfrm>
          <a:off x="3070860" y="929640"/>
          <a:ext cx="1394460" cy="64008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chemeClr val="accent1">
                <a:lumMod val="60000"/>
                <a:lumOff val="40000"/>
              </a:schemeClr>
            </a:solidFill>
          </a:endParaRPr>
        </a:p>
      </xdr:txBody>
    </xdr:sp>
    <xdr:clientData/>
  </xdr:twoCellAnchor>
  <xdr:twoCellAnchor>
    <xdr:from>
      <xdr:col>3</xdr:col>
      <xdr:colOff>762000</xdr:colOff>
      <xdr:row>4</xdr:row>
      <xdr:rowOff>167640</xdr:rowOff>
    </xdr:from>
    <xdr:to>
      <xdr:col>5</xdr:col>
      <xdr:colOff>525780</xdr:colOff>
      <xdr:row>8</xdr:row>
      <xdr:rowOff>15240</xdr:rowOff>
    </xdr:to>
    <xdr:sp macro="" textlink="">
      <xdr:nvSpPr>
        <xdr:cNvPr id="4" name="Rectangle 3">
          <a:extLst>
            <a:ext uri="{FF2B5EF4-FFF2-40B4-BE49-F238E27FC236}">
              <a16:creationId xmlns:a16="http://schemas.microsoft.com/office/drawing/2014/main" id="{B1396F12-36F9-4D5E-ADF4-661176BF7F3D}"/>
            </a:ext>
          </a:extLst>
        </xdr:cNvPr>
        <xdr:cNvSpPr/>
      </xdr:nvSpPr>
      <xdr:spPr>
        <a:xfrm>
          <a:off x="4709160" y="960120"/>
          <a:ext cx="1470660" cy="64008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0</xdr:colOff>
      <xdr:row>4</xdr:row>
      <xdr:rowOff>167640</xdr:rowOff>
    </xdr:from>
    <xdr:to>
      <xdr:col>7</xdr:col>
      <xdr:colOff>754380</xdr:colOff>
      <xdr:row>8</xdr:row>
      <xdr:rowOff>15240</xdr:rowOff>
    </xdr:to>
    <xdr:sp macro="" textlink="">
      <xdr:nvSpPr>
        <xdr:cNvPr id="5" name="Rectangle 4">
          <a:extLst>
            <a:ext uri="{FF2B5EF4-FFF2-40B4-BE49-F238E27FC236}">
              <a16:creationId xmlns:a16="http://schemas.microsoft.com/office/drawing/2014/main" id="{CC2E7B1C-D717-424C-88F7-47E51058E15D}"/>
            </a:ext>
          </a:extLst>
        </xdr:cNvPr>
        <xdr:cNvSpPr/>
      </xdr:nvSpPr>
      <xdr:spPr>
        <a:xfrm>
          <a:off x="6454140" y="960120"/>
          <a:ext cx="1607820" cy="64008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8</xdr:col>
      <xdr:colOff>198120</xdr:colOff>
      <xdr:row>4</xdr:row>
      <xdr:rowOff>167640</xdr:rowOff>
    </xdr:from>
    <xdr:to>
      <xdr:col>10</xdr:col>
      <xdr:colOff>198120</xdr:colOff>
      <xdr:row>8</xdr:row>
      <xdr:rowOff>15240</xdr:rowOff>
    </xdr:to>
    <xdr:sp macro="" textlink="">
      <xdr:nvSpPr>
        <xdr:cNvPr id="6" name="Rectangle 5">
          <a:extLst>
            <a:ext uri="{FF2B5EF4-FFF2-40B4-BE49-F238E27FC236}">
              <a16:creationId xmlns:a16="http://schemas.microsoft.com/office/drawing/2014/main" id="{BF6F8A9C-60E1-4F7F-BE97-B83971C7FD01}"/>
            </a:ext>
          </a:extLst>
        </xdr:cNvPr>
        <xdr:cNvSpPr/>
      </xdr:nvSpPr>
      <xdr:spPr>
        <a:xfrm>
          <a:off x="8702040" y="960120"/>
          <a:ext cx="1706880" cy="64008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oneCellAnchor>
    <xdr:from>
      <xdr:col>1</xdr:col>
      <xdr:colOff>563880</xdr:colOff>
      <xdr:row>2</xdr:row>
      <xdr:rowOff>60960</xdr:rowOff>
    </xdr:from>
    <xdr:ext cx="1562100" cy="297133"/>
    <xdr:sp macro="" textlink="">
      <xdr:nvSpPr>
        <xdr:cNvPr id="7" name="TextBox 6">
          <a:extLst>
            <a:ext uri="{FF2B5EF4-FFF2-40B4-BE49-F238E27FC236}">
              <a16:creationId xmlns:a16="http://schemas.microsoft.com/office/drawing/2014/main" id="{A87DDF80-3048-A07F-70A9-69C02543E223}"/>
            </a:ext>
          </a:extLst>
        </xdr:cNvPr>
        <xdr:cNvSpPr txBox="1"/>
      </xdr:nvSpPr>
      <xdr:spPr>
        <a:xfrm>
          <a:off x="3093720" y="457200"/>
          <a:ext cx="1562100" cy="2971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i="1" kern="1200">
              <a:solidFill>
                <a:schemeClr val="bg1"/>
              </a:solidFill>
              <a:latin typeface="Baskerville Old Face" panose="02020602080505020303" pitchFamily="18" charset="0"/>
            </a:rPr>
            <a:t>Figures</a:t>
          </a:r>
          <a:r>
            <a:rPr lang="en-IN" sz="1400" i="1" kern="1200" baseline="0">
              <a:solidFill>
                <a:schemeClr val="bg1"/>
              </a:solidFill>
              <a:latin typeface="Baskerville Old Face" panose="02020602080505020303" pitchFamily="18" charset="0"/>
            </a:rPr>
            <a:t> in USD </a:t>
          </a:r>
          <a:endParaRPr lang="en-IN" sz="1400" i="1" kern="1200">
            <a:solidFill>
              <a:schemeClr val="bg1"/>
            </a:solidFill>
            <a:latin typeface="Baskerville Old Face" panose="02020602080505020303" pitchFamily="18" charset="0"/>
          </a:endParaRPr>
        </a:p>
      </xdr:txBody>
    </xdr:sp>
    <xdr:clientData/>
  </xdr:oneCellAnchor>
  <xdr:oneCellAnchor>
    <xdr:from>
      <xdr:col>2</xdr:col>
      <xdr:colOff>91440</xdr:colOff>
      <xdr:row>5</xdr:row>
      <xdr:rowOff>175260</xdr:rowOff>
    </xdr:from>
    <xdr:ext cx="1272540" cy="533400"/>
    <xdr:sp macro="" textlink="Analysis!A4">
      <xdr:nvSpPr>
        <xdr:cNvPr id="8" name="TextBox 7">
          <a:extLst>
            <a:ext uri="{FF2B5EF4-FFF2-40B4-BE49-F238E27FC236}">
              <a16:creationId xmlns:a16="http://schemas.microsoft.com/office/drawing/2014/main" id="{B1B9C253-56DB-914A-2481-1FC4AAE311AE}"/>
            </a:ext>
          </a:extLst>
        </xdr:cNvPr>
        <xdr:cNvSpPr txBox="1"/>
      </xdr:nvSpPr>
      <xdr:spPr>
        <a:xfrm>
          <a:off x="3185160" y="1165860"/>
          <a:ext cx="1272540" cy="5334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9818D094-7BC0-4323-8E8D-412B12A01313}" type="TxLink">
            <a:rPr lang="en-US" sz="1600" b="1" i="0" u="none" strike="noStrike" kern="1200">
              <a:solidFill>
                <a:schemeClr val="bg1"/>
              </a:solidFill>
              <a:latin typeface="Calibri"/>
              <a:ea typeface="Calibri"/>
              <a:cs typeface="Calibri"/>
            </a:rPr>
            <a:t>1,20,16,665</a:t>
          </a:fld>
          <a:endParaRPr lang="en-IN" sz="1400" b="1" kern="1200">
            <a:solidFill>
              <a:schemeClr val="bg1"/>
            </a:solidFill>
          </a:endParaRPr>
        </a:p>
      </xdr:txBody>
    </xdr:sp>
    <xdr:clientData/>
  </xdr:oneCellAnchor>
  <xdr:oneCellAnchor>
    <xdr:from>
      <xdr:col>4</xdr:col>
      <xdr:colOff>99060</xdr:colOff>
      <xdr:row>5</xdr:row>
      <xdr:rowOff>167640</xdr:rowOff>
    </xdr:from>
    <xdr:ext cx="1272540" cy="640080"/>
    <xdr:sp macro="" textlink="Analysis!B4">
      <xdr:nvSpPr>
        <xdr:cNvPr id="9" name="TextBox 8">
          <a:extLst>
            <a:ext uri="{FF2B5EF4-FFF2-40B4-BE49-F238E27FC236}">
              <a16:creationId xmlns:a16="http://schemas.microsoft.com/office/drawing/2014/main" id="{E0895BCE-6828-4B53-BD3C-E34B9AA1AA2C}"/>
            </a:ext>
          </a:extLst>
        </xdr:cNvPr>
        <xdr:cNvSpPr txBox="1"/>
      </xdr:nvSpPr>
      <xdr:spPr>
        <a:xfrm>
          <a:off x="4899660" y="1158240"/>
          <a:ext cx="1272540" cy="64008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2BD275A-E935-449C-A60D-D1584C654DE7}" type="TxLink">
            <a:rPr lang="en-US" sz="1600" b="1" i="0" u="none" strike="noStrike" kern="1200">
              <a:solidFill>
                <a:schemeClr val="bg1"/>
              </a:solidFill>
              <a:latin typeface="Calibri"/>
              <a:ea typeface="Calibri"/>
              <a:cs typeface="Calibri"/>
            </a:rPr>
            <a:t>2,47,88,610</a:t>
          </a:fld>
          <a:endParaRPr lang="en-IN" sz="1800" b="1" kern="1200">
            <a:solidFill>
              <a:schemeClr val="bg1"/>
            </a:solidFill>
          </a:endParaRPr>
        </a:p>
      </xdr:txBody>
    </xdr:sp>
    <xdr:clientData/>
  </xdr:oneCellAnchor>
  <xdr:oneCellAnchor>
    <xdr:from>
      <xdr:col>6</xdr:col>
      <xdr:colOff>441960</xdr:colOff>
      <xdr:row>5</xdr:row>
      <xdr:rowOff>137160</xdr:rowOff>
    </xdr:from>
    <xdr:ext cx="1272540" cy="640080"/>
    <xdr:sp macro="" textlink="Analysis!C4">
      <xdr:nvSpPr>
        <xdr:cNvPr id="10" name="TextBox 9">
          <a:extLst>
            <a:ext uri="{FF2B5EF4-FFF2-40B4-BE49-F238E27FC236}">
              <a16:creationId xmlns:a16="http://schemas.microsoft.com/office/drawing/2014/main" id="{F160B345-7638-43A2-9CDC-255979369D44}"/>
            </a:ext>
          </a:extLst>
        </xdr:cNvPr>
        <xdr:cNvSpPr txBox="1"/>
      </xdr:nvSpPr>
      <xdr:spPr>
        <a:xfrm>
          <a:off x="6896100" y="1127760"/>
          <a:ext cx="1272540" cy="64008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8B4D2CE-8832-4ADB-A232-8DC3D72503A9}" type="TxLink">
            <a:rPr lang="en-US" sz="1800" b="1" i="0" u="none" strike="noStrike" kern="1200">
              <a:solidFill>
                <a:schemeClr val="bg1"/>
              </a:solidFill>
              <a:latin typeface="Calibri"/>
              <a:ea typeface="Calibri"/>
              <a:cs typeface="Calibri"/>
            </a:rPr>
            <a:t>$0.45 </a:t>
          </a:fld>
          <a:endParaRPr lang="en-IN" sz="2000" b="1" kern="1200">
            <a:solidFill>
              <a:schemeClr val="bg1"/>
            </a:solidFill>
          </a:endParaRPr>
        </a:p>
      </xdr:txBody>
    </xdr:sp>
    <xdr:clientData/>
  </xdr:oneCellAnchor>
  <xdr:oneCellAnchor>
    <xdr:from>
      <xdr:col>8</xdr:col>
      <xdr:colOff>533400</xdr:colOff>
      <xdr:row>5</xdr:row>
      <xdr:rowOff>190500</xdr:rowOff>
    </xdr:from>
    <xdr:ext cx="1272540" cy="640080"/>
    <xdr:sp macro="" textlink="Analysis!D4">
      <xdr:nvSpPr>
        <xdr:cNvPr id="11" name="TextBox 10">
          <a:extLst>
            <a:ext uri="{FF2B5EF4-FFF2-40B4-BE49-F238E27FC236}">
              <a16:creationId xmlns:a16="http://schemas.microsoft.com/office/drawing/2014/main" id="{371D00B2-65B8-409A-8ACF-027AD249FC80}"/>
            </a:ext>
          </a:extLst>
        </xdr:cNvPr>
        <xdr:cNvSpPr txBox="1"/>
      </xdr:nvSpPr>
      <xdr:spPr>
        <a:xfrm>
          <a:off x="8694420" y="1181100"/>
          <a:ext cx="1272540" cy="64008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E6E1975-531D-4144-A07D-DDEAA7FB4841}" type="TxLink">
            <a:rPr lang="en-US" sz="1600" b="1" i="0" u="none" strike="noStrike" kern="1200">
              <a:solidFill>
                <a:schemeClr val="bg1"/>
              </a:solidFill>
              <a:latin typeface="Calibri"/>
              <a:ea typeface="Calibri"/>
              <a:cs typeface="Calibri"/>
            </a:rPr>
            <a:t>$47,22,497 </a:t>
          </a:fld>
          <a:endParaRPr lang="en-IN" sz="1800" b="1" kern="1200">
            <a:solidFill>
              <a:schemeClr val="bg1"/>
            </a:solidFill>
          </a:endParaRPr>
        </a:p>
      </xdr:txBody>
    </xdr:sp>
    <xdr:clientData/>
  </xdr:oneCellAnchor>
  <xdr:twoCellAnchor>
    <xdr:from>
      <xdr:col>2</xdr:col>
      <xdr:colOff>232410</xdr:colOff>
      <xdr:row>4</xdr:row>
      <xdr:rowOff>156210</xdr:rowOff>
    </xdr:from>
    <xdr:to>
      <xdr:col>3</xdr:col>
      <xdr:colOff>293370</xdr:colOff>
      <xdr:row>6</xdr:row>
      <xdr:rowOff>45720</xdr:rowOff>
    </xdr:to>
    <xdr:sp macro="" textlink="">
      <xdr:nvSpPr>
        <xdr:cNvPr id="12" name="TextBox 11">
          <a:extLst>
            <a:ext uri="{FF2B5EF4-FFF2-40B4-BE49-F238E27FC236}">
              <a16:creationId xmlns:a16="http://schemas.microsoft.com/office/drawing/2014/main" id="{576816BB-3284-6DBF-9C5D-24C30C9D07C6}"/>
            </a:ext>
          </a:extLst>
        </xdr:cNvPr>
        <xdr:cNvSpPr txBox="1"/>
      </xdr:nvSpPr>
      <xdr:spPr>
        <a:xfrm>
          <a:off x="3326130" y="948690"/>
          <a:ext cx="9144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bg2">
                  <a:lumMod val="25000"/>
                </a:schemeClr>
              </a:solidFill>
            </a:rPr>
            <a:t>Total Sales </a:t>
          </a:r>
        </a:p>
      </xdr:txBody>
    </xdr:sp>
    <xdr:clientData/>
  </xdr:twoCellAnchor>
  <xdr:oneCellAnchor>
    <xdr:from>
      <xdr:col>9</xdr:col>
      <xdr:colOff>708660</xdr:colOff>
      <xdr:row>13</xdr:row>
      <xdr:rowOff>53340</xdr:rowOff>
    </xdr:from>
    <xdr:ext cx="184731" cy="264560"/>
    <xdr:sp macro="" textlink="">
      <xdr:nvSpPr>
        <xdr:cNvPr id="13" name="TextBox 12">
          <a:extLst>
            <a:ext uri="{FF2B5EF4-FFF2-40B4-BE49-F238E27FC236}">
              <a16:creationId xmlns:a16="http://schemas.microsoft.com/office/drawing/2014/main" id="{864D1199-E090-92AA-78CE-143A6E11C23B}"/>
            </a:ext>
          </a:extLst>
        </xdr:cNvPr>
        <xdr:cNvSpPr txBox="1"/>
      </xdr:nvSpPr>
      <xdr:spPr>
        <a:xfrm>
          <a:off x="9723120" y="26593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4</xdr:col>
      <xdr:colOff>259080</xdr:colOff>
      <xdr:row>4</xdr:row>
      <xdr:rowOff>160020</xdr:rowOff>
    </xdr:from>
    <xdr:ext cx="1226820" cy="280205"/>
    <xdr:sp macro="" textlink="">
      <xdr:nvSpPr>
        <xdr:cNvPr id="16" name="TextBox 15">
          <a:extLst>
            <a:ext uri="{FF2B5EF4-FFF2-40B4-BE49-F238E27FC236}">
              <a16:creationId xmlns:a16="http://schemas.microsoft.com/office/drawing/2014/main" id="{8684FF9C-8F9F-86B5-29B4-0BA2CAED42B3}"/>
            </a:ext>
          </a:extLst>
        </xdr:cNvPr>
        <xdr:cNvSpPr txBox="1"/>
      </xdr:nvSpPr>
      <xdr:spPr>
        <a:xfrm>
          <a:off x="5059680" y="952500"/>
          <a:ext cx="1226820"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IN" sz="1200" b="1" kern="1200">
              <a:solidFill>
                <a:schemeClr val="bg2">
                  <a:lumMod val="25000"/>
                </a:schemeClr>
              </a:solidFill>
            </a:rPr>
            <a:t>Units</a:t>
          </a:r>
          <a:r>
            <a:rPr lang="en-IN" sz="1200" b="1" kern="1200" baseline="0">
              <a:solidFill>
                <a:schemeClr val="bg2">
                  <a:lumMod val="25000"/>
                </a:schemeClr>
              </a:solidFill>
            </a:rPr>
            <a:t> Sold</a:t>
          </a:r>
          <a:endParaRPr lang="en-IN" sz="1200" b="1" kern="1200">
            <a:solidFill>
              <a:schemeClr val="bg2">
                <a:lumMod val="25000"/>
              </a:schemeClr>
            </a:solidFill>
          </a:endParaRPr>
        </a:p>
      </xdr:txBody>
    </xdr:sp>
    <xdr:clientData/>
  </xdr:oneCellAnchor>
  <xdr:oneCellAnchor>
    <xdr:from>
      <xdr:col>6</xdr:col>
      <xdr:colOff>281940</xdr:colOff>
      <xdr:row>4</xdr:row>
      <xdr:rowOff>152400</xdr:rowOff>
    </xdr:from>
    <xdr:ext cx="1333500" cy="280205"/>
    <xdr:sp macro="" textlink="">
      <xdr:nvSpPr>
        <xdr:cNvPr id="17" name="TextBox 16">
          <a:extLst>
            <a:ext uri="{FF2B5EF4-FFF2-40B4-BE49-F238E27FC236}">
              <a16:creationId xmlns:a16="http://schemas.microsoft.com/office/drawing/2014/main" id="{78E01901-206D-932D-D3E6-F02C1D267543}"/>
            </a:ext>
          </a:extLst>
        </xdr:cNvPr>
        <xdr:cNvSpPr txBox="1"/>
      </xdr:nvSpPr>
      <xdr:spPr>
        <a:xfrm>
          <a:off x="6736080" y="944880"/>
          <a:ext cx="13335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kern="1200">
              <a:solidFill>
                <a:schemeClr val="bg2">
                  <a:lumMod val="25000"/>
                </a:schemeClr>
              </a:solidFill>
            </a:rPr>
            <a:t>Average</a:t>
          </a:r>
          <a:r>
            <a:rPr lang="en-IN" sz="1200" b="1" kern="1200" baseline="0">
              <a:solidFill>
                <a:schemeClr val="bg2">
                  <a:lumMod val="25000"/>
                </a:schemeClr>
              </a:solidFill>
            </a:rPr>
            <a:t> Price</a:t>
          </a:r>
          <a:endParaRPr lang="en-IN" sz="1200" b="1" kern="1200">
            <a:solidFill>
              <a:schemeClr val="bg2">
                <a:lumMod val="25000"/>
              </a:schemeClr>
            </a:solidFill>
          </a:endParaRPr>
        </a:p>
      </xdr:txBody>
    </xdr:sp>
    <xdr:clientData/>
  </xdr:oneCellAnchor>
  <xdr:oneCellAnchor>
    <xdr:from>
      <xdr:col>8</xdr:col>
      <xdr:colOff>274320</xdr:colOff>
      <xdr:row>4</xdr:row>
      <xdr:rowOff>182880</xdr:rowOff>
    </xdr:from>
    <xdr:ext cx="1950720" cy="280205"/>
    <xdr:sp macro="" textlink="">
      <xdr:nvSpPr>
        <xdr:cNvPr id="18" name="TextBox 17">
          <a:extLst>
            <a:ext uri="{FF2B5EF4-FFF2-40B4-BE49-F238E27FC236}">
              <a16:creationId xmlns:a16="http://schemas.microsoft.com/office/drawing/2014/main" id="{97C5DFC2-26AD-6E3C-0F65-809220943A4E}"/>
            </a:ext>
          </a:extLst>
        </xdr:cNvPr>
        <xdr:cNvSpPr txBox="1"/>
      </xdr:nvSpPr>
      <xdr:spPr>
        <a:xfrm>
          <a:off x="8435340" y="975360"/>
          <a:ext cx="195072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kern="1200">
              <a:solidFill>
                <a:schemeClr val="bg2">
                  <a:lumMod val="25000"/>
                </a:schemeClr>
              </a:solidFill>
            </a:rPr>
            <a:t>Total Operating Profit</a:t>
          </a:r>
        </a:p>
      </xdr:txBody>
    </xdr:sp>
    <xdr:clientData/>
  </xdr:oneCellAnchor>
  <xdr:twoCellAnchor>
    <xdr:from>
      <xdr:col>1</xdr:col>
      <xdr:colOff>274320</xdr:colOff>
      <xdr:row>21</xdr:row>
      <xdr:rowOff>0</xdr:rowOff>
    </xdr:from>
    <xdr:to>
      <xdr:col>10</xdr:col>
      <xdr:colOff>0</xdr:colOff>
      <xdr:row>34</xdr:row>
      <xdr:rowOff>167640</xdr:rowOff>
    </xdr:to>
    <xdr:graphicFrame macro="">
      <xdr:nvGraphicFramePr>
        <xdr:cNvPr id="19" name="Chart 18">
          <a:extLst>
            <a:ext uri="{FF2B5EF4-FFF2-40B4-BE49-F238E27FC236}">
              <a16:creationId xmlns:a16="http://schemas.microsoft.com/office/drawing/2014/main" id="{AA3A4E6F-47D6-45CD-889E-56A39FFF6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190836</xdr:colOff>
      <xdr:row>0</xdr:row>
      <xdr:rowOff>104614</xdr:rowOff>
    </xdr:from>
    <xdr:to>
      <xdr:col>0</xdr:col>
      <xdr:colOff>1927860</xdr:colOff>
      <xdr:row>5</xdr:row>
      <xdr:rowOff>27745</xdr:rowOff>
    </xdr:to>
    <xdr:pic>
      <xdr:nvPicPr>
        <xdr:cNvPr id="21" name="Picture 20">
          <a:extLst>
            <a:ext uri="{FF2B5EF4-FFF2-40B4-BE49-F238E27FC236}">
              <a16:creationId xmlns:a16="http://schemas.microsoft.com/office/drawing/2014/main" id="{ED341478-DFA9-1823-0C12-48BF741272C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836" y="104614"/>
          <a:ext cx="1737024" cy="913731"/>
        </a:xfrm>
        <a:prstGeom prst="rect">
          <a:avLst/>
        </a:prstGeom>
        <a:effectLst>
          <a:outerShdw blurRad="50800" dist="38100" dir="2700000" algn="tl" rotWithShape="0">
            <a:prstClr val="black">
              <a:alpha val="40000"/>
            </a:prstClr>
          </a:outerShdw>
        </a:effectLst>
      </xdr:spPr>
    </xdr:pic>
    <xdr:clientData/>
  </xdr:twoCellAnchor>
  <xdr:twoCellAnchor editAs="oneCell">
    <xdr:from>
      <xdr:col>0</xdr:col>
      <xdr:colOff>2026920</xdr:colOff>
      <xdr:row>0</xdr:row>
      <xdr:rowOff>114383</xdr:rowOff>
    </xdr:from>
    <xdr:to>
      <xdr:col>0</xdr:col>
      <xdr:colOff>2346960</xdr:colOff>
      <xdr:row>5</xdr:row>
      <xdr:rowOff>20954</xdr:rowOff>
    </xdr:to>
    <xdr:pic>
      <xdr:nvPicPr>
        <xdr:cNvPr id="26" name="Picture 25">
          <a:extLst>
            <a:ext uri="{FF2B5EF4-FFF2-40B4-BE49-F238E27FC236}">
              <a16:creationId xmlns:a16="http://schemas.microsoft.com/office/drawing/2014/main" id="{BE1A7460-7CAC-3EF7-7170-CA6C9A354B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933819">
          <a:off x="2026920" y="114383"/>
          <a:ext cx="320040" cy="897171"/>
        </a:xfrm>
        <a:prstGeom prst="rect">
          <a:avLst/>
        </a:prstGeom>
      </xdr:spPr>
    </xdr:pic>
    <xdr:clientData/>
  </xdr:twoCellAnchor>
  <xdr:twoCellAnchor editAs="oneCell">
    <xdr:from>
      <xdr:col>8</xdr:col>
      <xdr:colOff>788505</xdr:colOff>
      <xdr:row>0</xdr:row>
      <xdr:rowOff>92766</xdr:rowOff>
    </xdr:from>
    <xdr:to>
      <xdr:col>10</xdr:col>
      <xdr:colOff>152399</xdr:colOff>
      <xdr:row>4</xdr:row>
      <xdr:rowOff>13252</xdr:rowOff>
    </xdr:to>
    <xdr:pic>
      <xdr:nvPicPr>
        <xdr:cNvPr id="32" name="Picture 31">
          <a:extLst>
            <a:ext uri="{FF2B5EF4-FFF2-40B4-BE49-F238E27FC236}">
              <a16:creationId xmlns:a16="http://schemas.microsoft.com/office/drawing/2014/main" id="{502E4A58-C9E2-A389-EB5F-F79B1EFFC83E}"/>
            </a:ext>
          </a:extLst>
        </xdr:cNvPr>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saturation sat="400000"/>
                  </a14:imgEffect>
                </a14:imgLayer>
              </a14:imgProps>
            </a:ext>
            <a:ext uri="{28A0092B-C50C-407E-A947-70E740481C1C}">
              <a14:useLocalDpi xmlns:a14="http://schemas.microsoft.com/office/drawing/2010/main" val="0"/>
            </a:ext>
          </a:extLst>
        </a:blip>
        <a:stretch>
          <a:fillRect/>
        </a:stretch>
      </xdr:blipFill>
      <xdr:spPr>
        <a:xfrm>
          <a:off x="8958470" y="92766"/>
          <a:ext cx="1073425" cy="715616"/>
        </a:xfrm>
        <a:prstGeom prst="rect">
          <a:avLst/>
        </a:prstGeom>
      </xdr:spPr>
    </xdr:pic>
    <xdr:clientData/>
  </xdr:twoCellAnchor>
  <xdr:twoCellAnchor editAs="oneCell">
    <xdr:from>
      <xdr:col>0</xdr:col>
      <xdr:colOff>194094</xdr:colOff>
      <xdr:row>6</xdr:row>
      <xdr:rowOff>30756</xdr:rowOff>
    </xdr:from>
    <xdr:to>
      <xdr:col>0</xdr:col>
      <xdr:colOff>2516038</xdr:colOff>
      <xdr:row>16</xdr:row>
      <xdr:rowOff>158151</xdr:rowOff>
    </xdr:to>
    <mc:AlternateContent xmlns:mc="http://schemas.openxmlformats.org/markup-compatibility/2006">
      <mc:Choice xmlns:a14="http://schemas.microsoft.com/office/drawing/2010/main" Requires="a14">
        <xdr:graphicFrame macro="">
          <xdr:nvGraphicFramePr>
            <xdr:cNvPr id="35" name="Region">
              <a:extLst>
                <a:ext uri="{FF2B5EF4-FFF2-40B4-BE49-F238E27FC236}">
                  <a16:creationId xmlns:a16="http://schemas.microsoft.com/office/drawing/2014/main" id="{E4BA8648-5560-40A9-97CD-ED5D40DBAA8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94094" y="1223452"/>
              <a:ext cx="2321944" cy="21483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208472</xdr:colOff>
      <xdr:row>17</xdr:row>
      <xdr:rowOff>79076</xdr:rowOff>
    </xdr:from>
    <xdr:to>
      <xdr:col>0</xdr:col>
      <xdr:colOff>2501661</xdr:colOff>
      <xdr:row>23</xdr:row>
      <xdr:rowOff>60098</xdr:rowOff>
    </xdr:to>
    <mc:AlternateContent xmlns:mc="http://schemas.openxmlformats.org/markup-compatibility/2006">
      <mc:Choice xmlns:a14="http://schemas.microsoft.com/office/drawing/2010/main" Requires="a14">
        <xdr:graphicFrame macro="">
          <xdr:nvGraphicFramePr>
            <xdr:cNvPr id="36" name="Years (Invoice Date)">
              <a:extLst>
                <a:ext uri="{FF2B5EF4-FFF2-40B4-BE49-F238E27FC236}">
                  <a16:creationId xmlns:a16="http://schemas.microsoft.com/office/drawing/2014/main" id="{377654CD-50B2-4EB6-88A3-6F9D560D1E8C}"/>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208472" y="3491511"/>
              <a:ext cx="2293189" cy="11737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352244</xdr:colOff>
      <xdr:row>24</xdr:row>
      <xdr:rowOff>22861</xdr:rowOff>
    </xdr:from>
    <xdr:ext cx="2214113" cy="533400"/>
    <xdr:sp macro="" textlink="Analysis!A4">
      <xdr:nvSpPr>
        <xdr:cNvPr id="37" name="TextBox 36">
          <a:extLst>
            <a:ext uri="{FF2B5EF4-FFF2-40B4-BE49-F238E27FC236}">
              <a16:creationId xmlns:a16="http://schemas.microsoft.com/office/drawing/2014/main" id="{A6AF9F0F-2E78-4B05-8832-58ACC01570AB}"/>
            </a:ext>
          </a:extLst>
        </xdr:cNvPr>
        <xdr:cNvSpPr txBox="1"/>
      </xdr:nvSpPr>
      <xdr:spPr>
        <a:xfrm>
          <a:off x="352244" y="4882408"/>
          <a:ext cx="2214113" cy="5334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b="1" kern="1200">
              <a:solidFill>
                <a:schemeClr val="bg1"/>
              </a:solidFill>
            </a:rPr>
            <a:t>Last</a:t>
          </a:r>
          <a:r>
            <a:rPr lang="en-IN" sz="1400" b="1" kern="1200" baseline="0">
              <a:solidFill>
                <a:schemeClr val="bg1"/>
              </a:solidFill>
            </a:rPr>
            <a:t> Update Jan 2025</a:t>
          </a:r>
          <a:endParaRPr lang="en-IN" sz="1400" b="1" kern="1200">
            <a:solidFill>
              <a:schemeClr val="bg1"/>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refreshedDate="45681.99553414352" createdVersion="8" refreshedVersion="8" minRefreshableVersion="3" recordCount="9648" xr:uid="{3859E373-5788-4B0E-A56E-0D1AE81F8F89}">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5399089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49DDC7-41B6-4B2C-89E7-070F125520CB}" name="PivotTable7"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4:D43" firstHeaderRow="0" firstDataRow="1" firstDataCol="2"/>
  <pivotFields count="15">
    <pivotField compact="0" outline="0" showAll="0" defaultSubtotal="0">
      <items count="6">
        <item x="1"/>
        <item x="0"/>
        <item x="2"/>
        <item x="5"/>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6">
        <item x="0"/>
        <item x="5"/>
        <item x="1"/>
        <item x="3"/>
        <item x="4"/>
        <item x="2"/>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3" outline="0" showAll="0" defaultSubtotal="0">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dataField="1" compact="0" numFmtId="9" outline="0" showAll="0" defaultSubtotal="0">
      <extLst>
        <ext xmlns:x14="http://schemas.microsoft.com/office/spreadsheetml/2009/9/main" uri="{2946ED86-A175-432a-8AC1-64E0C546D7DE}">
          <x14:pivotField fillDownLabels="1"/>
        </ext>
      </extLst>
    </pivotField>
    <pivotField compact="0" outline="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axis="axisRow"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axis="axisRow" compact="0" outline="0" showAll="0" defaultSubtotal="0">
      <items count="5">
        <item sd="0" x="0"/>
        <item x="1"/>
        <item x="2"/>
        <item sd="0" x="3"/>
        <item sd="0" x="4"/>
      </items>
      <extLst>
        <ext xmlns:x14="http://schemas.microsoft.com/office/spreadsheetml/2009/9/main" uri="{2946ED86-A175-432a-8AC1-64E0C546D7DE}">
          <x14:pivotField fillDownLabels="1"/>
        </ext>
      </extLst>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164"/>
    <dataField name="Average of Operating Margin" fld="11" subtotal="average"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802CEA-1B19-4BE2-A4A5-732189542192}"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D26"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2F52AD-3D83-480A-B45D-1A57FA551BAE}"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D16"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x="1"/>
        <item h="1" x="4"/>
        <item h="1"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8F8AAF-4473-4B71-B260-5AEC68F8D22C}"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167"/>
    <dataField name="Sum of Units Sold" fld="8" baseField="0" baseItem="0" numFmtId="3"/>
    <dataField name="Average of Price per Unit" fld="7" subtotal="average" baseField="0" baseItem="1" numFmtId="165"/>
    <dataField name="Sum of Operating Profit" fld="10" baseField="0" baseItem="0" numFmtId="164"/>
  </dataFields>
  <formats count="1">
    <format dxfId="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671B9E1-2B9E-40C6-84FB-5BA71367C726}" sourceName="Region">
  <pivotTables>
    <pivotTable tabId="8" name="PivotTable3"/>
  </pivotTables>
  <data>
    <tabular pivotCacheId="1539908913">
      <items count="5">
        <i x="3"/>
        <i x="0"/>
        <i x="1" s="1"/>
        <i x="4"/>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5B4BF240-4777-40BA-B5A5-05B948ADB02D}" sourceName="Years (Invoice Date)">
  <pivotTables>
    <pivotTable tabId="8" name="PivotTable3"/>
  </pivotTables>
  <data>
    <tabular pivotCacheId="1539908913">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47FF487-1A55-41CA-878A-099A98E123F7}" cache="Slicer_Region" caption="Region" rowHeight="260350"/>
  <slicer name="Years (Invoice Date)" xr10:uid="{9C345118-6B06-4FA5-8341-096F5BD7200F}"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5" dataDxfId="14" tableBorderDxfId="13">
  <autoFilter ref="B4:M9652" xr:uid="{241C6583-A395-494F-B34A-BA98EEB4132C}"/>
  <tableColumns count="12">
    <tableColumn id="1" xr3:uid="{72C602C4-76C4-4A75-933A-FDC9591C1526}" name="Retailer" dataDxfId="12"/>
    <tableColumn id="2" xr3:uid="{725FD838-82AA-427A-9CE2-6C04110A316D}" name="Retailer ID" dataDxfId="11"/>
    <tableColumn id="3" xr3:uid="{9C123582-20EA-467F-A5ED-8224D6001C00}" name="Invoice Date" dataDxfId="10"/>
    <tableColumn id="4" xr3:uid="{134DBAE7-3279-40E6-98D9-CBECFFFB85D5}" name="Region" dataDxfId="9"/>
    <tableColumn id="5" xr3:uid="{C2E2A540-5264-40E1-8C95-F5F8159FEF6D}" name="State" dataDxfId="8"/>
    <tableColumn id="6" xr3:uid="{6DD89386-635C-40C8-9606-F930BAB18D98}" name="City" dataDxfId="7"/>
    <tableColumn id="7" xr3:uid="{79044A14-8C29-4B84-AA06-8282B70BA02E}" name="Beverage Brand" dataDxfId="6"/>
    <tableColumn id="8" xr3:uid="{A75130C6-6732-4DA3-A42A-8ECCD7E66F61}" name="Price per Unit" dataDxfId="5"/>
    <tableColumn id="9" xr3:uid="{3E7FDD09-C8F4-41A0-8B3E-09F0A7E4D8AD}" name="Units Sold" dataDxfId="4"/>
    <tableColumn id="10" xr3:uid="{521D1DF4-DD00-4778-9BB1-91E31DADFF87}" name="Total Sales" dataDxfId="3"/>
    <tableColumn id="11" xr3:uid="{94400550-7002-4F21-A27B-497430EA373F}" name="Operating Profit" dataDxfId="2"/>
    <tableColumn id="12" xr3:uid="{2526BB74-C8C1-4549-9ED9-43B205AA3AC6}" name="Operating Margi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M4" sqref="M4"/>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0:J21"/>
  <sheetViews>
    <sheetView tabSelected="1" zoomScale="115" zoomScaleNormal="115" workbookViewId="0">
      <selection activeCell="M9" sqref="M9"/>
    </sheetView>
  </sheetViews>
  <sheetFormatPr defaultColWidth="11.19921875" defaultRowHeight="15.6" x14ac:dyDescent="0.3"/>
  <cols>
    <col min="1" max="1" width="36.3984375" style="10" customWidth="1"/>
    <col min="2" max="2" width="4.19921875" customWidth="1"/>
    <col min="6" max="6" width="10.5" customWidth="1"/>
    <col min="10" max="10" width="11.19921875" customWidth="1"/>
  </cols>
  <sheetData>
    <row r="10" spans="3:10" ht="18" x14ac:dyDescent="0.35">
      <c r="C10" s="12" t="s">
        <v>131</v>
      </c>
      <c r="D10" s="18"/>
      <c r="E10" s="13"/>
      <c r="F10" s="11"/>
      <c r="G10" s="15" t="s">
        <v>137</v>
      </c>
      <c r="H10" s="14"/>
      <c r="I10" s="14"/>
      <c r="J10" s="14"/>
    </row>
    <row r="11" spans="3:10" x14ac:dyDescent="0.3">
      <c r="C11" s="16" t="s">
        <v>132</v>
      </c>
      <c r="D11" s="16" t="s">
        <v>133</v>
      </c>
      <c r="E11" s="16" t="s">
        <v>134</v>
      </c>
      <c r="F11" s="16" t="s">
        <v>136</v>
      </c>
      <c r="G11" s="17" t="s">
        <v>0</v>
      </c>
      <c r="H11" s="17" t="s">
        <v>133</v>
      </c>
      <c r="I11" s="17" t="s">
        <v>134</v>
      </c>
      <c r="J11" s="17" t="s">
        <v>135</v>
      </c>
    </row>
    <row r="12" spans="3:10" x14ac:dyDescent="0.3">
      <c r="C12" t="str">
        <f>Analysis!A10</f>
        <v>Coca-Cola</v>
      </c>
      <c r="D12" s="22">
        <f>Analysis!B10</f>
        <v>60320.999999999993</v>
      </c>
      <c r="E12" s="22">
        <f>Analysis!C10</f>
        <v>344505.1</v>
      </c>
      <c r="F12" s="22">
        <f>E12-D12</f>
        <v>284184.09999999998</v>
      </c>
      <c r="G12" t="str">
        <f>Analysis!A20</f>
        <v>Amazon</v>
      </c>
      <c r="H12" s="22">
        <f>Analysis!B20</f>
        <v>276210</v>
      </c>
      <c r="I12" s="22">
        <f>Analysis!C20</f>
        <v>1009698.7</v>
      </c>
      <c r="J12" s="22">
        <f>Analysis!D20</f>
        <v>1285908.7</v>
      </c>
    </row>
    <row r="13" spans="3:10" x14ac:dyDescent="0.3">
      <c r="C13" t="str">
        <f>Analysis!A11</f>
        <v>Dasani Water</v>
      </c>
      <c r="D13" s="22">
        <f>Analysis!B11</f>
        <v>71477.899999999994</v>
      </c>
      <c r="E13" s="22">
        <f>Analysis!C11</f>
        <v>351015.79999999993</v>
      </c>
      <c r="F13" s="22">
        <f t="shared" ref="F13:F18" si="0">E13-D13</f>
        <v>279537.89999999991</v>
      </c>
      <c r="G13" t="str">
        <f>Analysis!A21</f>
        <v>BevCo</v>
      </c>
      <c r="H13" s="22">
        <f>Analysis!B21</f>
        <v>466787.99999999994</v>
      </c>
      <c r="I13" s="22">
        <f>Analysis!C21</f>
        <v>2327606.5000000019</v>
      </c>
      <c r="J13" s="22">
        <f>Analysis!D21</f>
        <v>2794394.5000000019</v>
      </c>
    </row>
    <row r="14" spans="3:10" x14ac:dyDescent="0.3">
      <c r="C14" t="str">
        <f>Analysis!A12</f>
        <v>Diet Coke</v>
      </c>
      <c r="D14" s="22">
        <f>Analysis!B12</f>
        <v>68447.199999999997</v>
      </c>
      <c r="E14" s="22">
        <f>Analysis!C12</f>
        <v>296257.30000000005</v>
      </c>
      <c r="F14" s="22">
        <f t="shared" si="0"/>
        <v>227810.10000000003</v>
      </c>
      <c r="G14" t="str">
        <f>Analysis!A22</f>
        <v>FizzyCo</v>
      </c>
      <c r="H14" s="22">
        <f>Analysis!B22</f>
        <v>161210.1</v>
      </c>
      <c r="I14" s="22">
        <f>Analysis!C22</f>
        <v>2262827.0999999978</v>
      </c>
      <c r="J14" s="22">
        <f>Analysis!D22</f>
        <v>2424037.1999999979</v>
      </c>
    </row>
    <row r="15" spans="3:10" x14ac:dyDescent="0.3">
      <c r="C15" t="str">
        <f>Analysis!A13</f>
        <v>Fanta</v>
      </c>
      <c r="D15" s="22">
        <f>Analysis!B13</f>
        <v>51799.900000000009</v>
      </c>
      <c r="E15" s="22">
        <f>Analysis!C13</f>
        <v>211109.80000000005</v>
      </c>
      <c r="F15" s="22">
        <f t="shared" si="0"/>
        <v>159309.90000000002</v>
      </c>
      <c r="G15" t="str">
        <f>Analysis!A23</f>
        <v>Target</v>
      </c>
      <c r="H15" s="22">
        <f>Analysis!B23</f>
        <v>9250.3000000000011</v>
      </c>
      <c r="I15" s="22">
        <f>Analysis!C23</f>
        <v>1341994.9999999998</v>
      </c>
      <c r="J15" s="22">
        <f>Analysis!D23</f>
        <v>1351245.2999999998</v>
      </c>
    </row>
    <row r="16" spans="3:10" x14ac:dyDescent="0.3">
      <c r="C16" t="str">
        <f>Analysis!A14</f>
        <v>Powerade</v>
      </c>
      <c r="D16" s="22">
        <f>Analysis!B14</f>
        <v>47181.9</v>
      </c>
      <c r="E16" s="22">
        <f>Analysis!C14</f>
        <v>233937.49999999997</v>
      </c>
      <c r="F16" s="22">
        <f t="shared" si="0"/>
        <v>186755.59999999998</v>
      </c>
      <c r="G16" t="str">
        <f>Analysis!A24</f>
        <v>Walmart</v>
      </c>
      <c r="H16" s="22">
        <f>Analysis!B24</f>
        <v>339912.5</v>
      </c>
      <c r="I16" s="22">
        <f>Analysis!C24</f>
        <v>580211.00000000023</v>
      </c>
      <c r="J16" s="22">
        <f>Analysis!D24</f>
        <v>920123.50000000023</v>
      </c>
    </row>
    <row r="17" spans="3:10" x14ac:dyDescent="0.3">
      <c r="C17" t="str">
        <f>Analysis!A15</f>
        <v>Sprite</v>
      </c>
      <c r="D17" s="22">
        <f>Analysis!B15</f>
        <v>63735.3</v>
      </c>
      <c r="E17" s="22">
        <f>Analysis!C15</f>
        <v>260546.89999999997</v>
      </c>
      <c r="F17" s="22">
        <f t="shared" si="0"/>
        <v>196811.59999999998</v>
      </c>
      <c r="G17" t="str">
        <f>Analysis!A25</f>
        <v>West Soda</v>
      </c>
      <c r="H17" s="22">
        <f>Analysis!B25</f>
        <v>1170361.5999999996</v>
      </c>
      <c r="I17" s="22">
        <f>Analysis!C25</f>
        <v>2070594.1999999993</v>
      </c>
      <c r="J17" s="22">
        <f>Analysis!D25</f>
        <v>3240955.7999999989</v>
      </c>
    </row>
    <row r="18" spans="3:10" x14ac:dyDescent="0.3">
      <c r="C18" s="29" t="s">
        <v>155</v>
      </c>
      <c r="D18" s="30">
        <f>Analysis!B16</f>
        <v>362963.20000000001</v>
      </c>
      <c r="E18" s="30">
        <f>Analysis!C16</f>
        <v>1697372.4</v>
      </c>
      <c r="F18" s="30">
        <f t="shared" si="0"/>
        <v>1334409.2</v>
      </c>
      <c r="G18" s="27" t="s">
        <v>155</v>
      </c>
      <c r="H18" s="28">
        <f>Analysis!B26</f>
        <v>2423732.4999999995</v>
      </c>
      <c r="I18" s="28">
        <f>Analysis!C26</f>
        <v>9592932.5</v>
      </c>
      <c r="J18" s="28">
        <f>Analysis!D26</f>
        <v>12016665</v>
      </c>
    </row>
    <row r="19" spans="3:10" x14ac:dyDescent="0.3">
      <c r="G19" s="2"/>
    </row>
    <row r="21" spans="3:10" x14ac:dyDescent="0.3">
      <c r="C21" s="19" t="s">
        <v>138</v>
      </c>
      <c r="D21" s="14"/>
      <c r="E21" s="14"/>
      <c r="F21" s="20"/>
      <c r="G21" s="14"/>
      <c r="H21" s="14"/>
      <c r="I21" s="14"/>
      <c r="J21" s="14"/>
    </row>
  </sheetData>
  <conditionalFormatting sqref="F11:F17">
    <cfRule type="dataBar" priority="2">
      <dataBar>
        <cfvo type="min"/>
        <cfvo type="max"/>
        <color rgb="FF638EC6"/>
      </dataBar>
      <extLst>
        <ext xmlns:x14="http://schemas.microsoft.com/office/spreadsheetml/2009/9/main" uri="{B025F937-C7B1-47D3-B67F-A62EFF666E3E}">
          <x14:id>{A1506F7A-D64D-4982-AB9B-7A7AA3C37C64}</x14:id>
        </ext>
      </extLst>
    </cfRule>
  </conditionalFormatting>
  <conditionalFormatting sqref="J12:J17">
    <cfRule type="dataBar" priority="1">
      <dataBar>
        <cfvo type="min"/>
        <cfvo type="max"/>
        <color rgb="FF638EC6"/>
      </dataBar>
      <extLst>
        <ext xmlns:x14="http://schemas.microsoft.com/office/spreadsheetml/2009/9/main" uri="{B025F937-C7B1-47D3-B67F-A62EFF666E3E}">
          <x14:id>{418F07D4-6D16-43C6-9F99-359194CF93FB}</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1506F7A-D64D-4982-AB9B-7A7AA3C37C64}">
            <x14:dataBar minLength="0" maxLength="100" border="1" negativeBarBorderColorSameAsPositive="0">
              <x14:cfvo type="autoMin"/>
              <x14:cfvo type="autoMax"/>
              <x14:borderColor rgb="FF638EC6"/>
              <x14:negativeFillColor rgb="FFFF0000"/>
              <x14:negativeBorderColor rgb="FFFF0000"/>
              <x14:axisColor rgb="FF000000"/>
            </x14:dataBar>
          </x14:cfRule>
          <xm:sqref>F11:F17</xm:sqref>
        </x14:conditionalFormatting>
        <x14:conditionalFormatting xmlns:xm="http://schemas.microsoft.com/office/excel/2006/main">
          <x14:cfRule type="dataBar" id="{418F07D4-6D16-43C6-9F99-359194CF93FB}">
            <x14:dataBar minLength="0" maxLength="100" border="1" negativeBarBorderColorSameAsPositive="0">
              <x14:cfvo type="autoMin"/>
              <x14:cfvo type="autoMax"/>
              <x14:borderColor rgb="FF638EC6"/>
              <x14:negativeFillColor rgb="FFFF0000"/>
              <x14:negativeBorderColor rgb="FFFF0000"/>
              <x14:axisColor rgb="FF000000"/>
            </x14:dataBar>
          </x14:cfRule>
          <xm:sqref>J12:J17</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A832-9972-4D87-BC50-6C37FFCC4E0A}">
  <dimension ref="A3:I43"/>
  <sheetViews>
    <sheetView topLeftCell="A13" workbookViewId="0">
      <selection activeCell="S20" sqref="S20"/>
    </sheetView>
  </sheetViews>
  <sheetFormatPr defaultRowHeight="15.6" x14ac:dyDescent="0.3"/>
  <cols>
    <col min="1" max="1" width="16.296875" bestFit="1" customWidth="1"/>
    <col min="2" max="2" width="15.19921875" bestFit="1" customWidth="1"/>
    <col min="3" max="3" width="10.5" bestFit="1" customWidth="1"/>
    <col min="4" max="4" width="10.8984375" bestFit="1" customWidth="1"/>
    <col min="5" max="5" width="4.8984375" bestFit="1" customWidth="1"/>
    <col min="6" max="6" width="21.296875" bestFit="1" customWidth="1"/>
    <col min="7" max="7" width="30.3984375" bestFit="1" customWidth="1"/>
    <col min="8" max="725" width="10.09765625" bestFit="1" customWidth="1"/>
    <col min="726" max="726" width="12" bestFit="1" customWidth="1"/>
  </cols>
  <sheetData>
    <row r="3" spans="1:4" x14ac:dyDescent="0.3">
      <c r="A3" t="s">
        <v>139</v>
      </c>
      <c r="B3" t="s">
        <v>140</v>
      </c>
      <c r="C3" t="s">
        <v>141</v>
      </c>
      <c r="D3" t="s">
        <v>142</v>
      </c>
    </row>
    <row r="4" spans="1:4" x14ac:dyDescent="0.3">
      <c r="A4" s="31">
        <v>12016664.999999965</v>
      </c>
      <c r="B4" s="22">
        <v>24788610</v>
      </c>
      <c r="C4" s="23">
        <v>0.45216625207296596</v>
      </c>
      <c r="D4" s="21">
        <v>4722496.7700000061</v>
      </c>
    </row>
    <row r="8" spans="1:4" x14ac:dyDescent="0.3">
      <c r="A8" s="24" t="s">
        <v>139</v>
      </c>
      <c r="B8" s="24" t="s">
        <v>145</v>
      </c>
    </row>
    <row r="9" spans="1:4" x14ac:dyDescent="0.3">
      <c r="A9" s="24" t="s">
        <v>143</v>
      </c>
      <c r="B9" t="s">
        <v>146</v>
      </c>
      <c r="C9" t="s">
        <v>147</v>
      </c>
      <c r="D9" t="s">
        <v>144</v>
      </c>
    </row>
    <row r="10" spans="1:4" x14ac:dyDescent="0.3">
      <c r="A10" s="25" t="s">
        <v>14</v>
      </c>
      <c r="B10" s="21">
        <v>60320.999999999993</v>
      </c>
      <c r="C10" s="21">
        <v>344505.1</v>
      </c>
      <c r="D10" s="21">
        <v>404826.1</v>
      </c>
    </row>
    <row r="11" spans="1:4" x14ac:dyDescent="0.3">
      <c r="A11" s="25" t="s">
        <v>19</v>
      </c>
      <c r="B11" s="21">
        <v>71477.899999999994</v>
      </c>
      <c r="C11" s="21">
        <v>351015.79999999993</v>
      </c>
      <c r="D11" s="21">
        <v>422493.69999999995</v>
      </c>
    </row>
    <row r="12" spans="1:4" x14ac:dyDescent="0.3">
      <c r="A12" s="25" t="s">
        <v>15</v>
      </c>
      <c r="B12" s="21">
        <v>68447.199999999997</v>
      </c>
      <c r="C12" s="21">
        <v>296257.30000000005</v>
      </c>
      <c r="D12" s="21">
        <v>364704.50000000006</v>
      </c>
    </row>
    <row r="13" spans="1:4" x14ac:dyDescent="0.3">
      <c r="A13" s="25" t="s">
        <v>17</v>
      </c>
      <c r="B13" s="21">
        <v>51799.900000000009</v>
      </c>
      <c r="C13" s="21">
        <v>211109.80000000005</v>
      </c>
      <c r="D13" s="21">
        <v>262909.70000000007</v>
      </c>
    </row>
    <row r="14" spans="1:4" x14ac:dyDescent="0.3">
      <c r="A14" s="25" t="s">
        <v>18</v>
      </c>
      <c r="B14" s="21">
        <v>47181.9</v>
      </c>
      <c r="C14" s="21">
        <v>233937.49999999997</v>
      </c>
      <c r="D14" s="21">
        <v>281119.39999999997</v>
      </c>
    </row>
    <row r="15" spans="1:4" x14ac:dyDescent="0.3">
      <c r="A15" s="25" t="s">
        <v>16</v>
      </c>
      <c r="B15" s="21">
        <v>63735.3</v>
      </c>
      <c r="C15" s="21">
        <v>260546.89999999997</v>
      </c>
      <c r="D15" s="21">
        <v>324282.19999999995</v>
      </c>
    </row>
    <row r="16" spans="1:4" x14ac:dyDescent="0.3">
      <c r="A16" s="25" t="s">
        <v>144</v>
      </c>
      <c r="B16" s="21">
        <v>362963.20000000001</v>
      </c>
      <c r="C16" s="21">
        <v>1697372.4</v>
      </c>
      <c r="D16" s="21">
        <v>2060335.5999999999</v>
      </c>
    </row>
    <row r="18" spans="1:4" x14ac:dyDescent="0.3">
      <c r="A18" s="24" t="s">
        <v>139</v>
      </c>
      <c r="B18" s="24" t="s">
        <v>145</v>
      </c>
    </row>
    <row r="19" spans="1:4" x14ac:dyDescent="0.3">
      <c r="A19" s="24" t="s">
        <v>143</v>
      </c>
      <c r="B19" t="s">
        <v>146</v>
      </c>
      <c r="C19" t="s">
        <v>147</v>
      </c>
      <c r="D19" t="s">
        <v>144</v>
      </c>
    </row>
    <row r="20" spans="1:4" x14ac:dyDescent="0.3">
      <c r="A20" s="25" t="s">
        <v>130</v>
      </c>
      <c r="B20" s="21">
        <v>276210</v>
      </c>
      <c r="C20" s="21">
        <v>1009698.7</v>
      </c>
      <c r="D20" s="21">
        <v>1285908.7</v>
      </c>
    </row>
    <row r="21" spans="1:4" x14ac:dyDescent="0.3">
      <c r="A21" s="25" t="s">
        <v>20</v>
      </c>
      <c r="B21" s="21">
        <v>466787.99999999994</v>
      </c>
      <c r="C21" s="21">
        <v>2327606.5000000019</v>
      </c>
      <c r="D21" s="21">
        <v>2794394.5000000019</v>
      </c>
    </row>
    <row r="22" spans="1:4" x14ac:dyDescent="0.3">
      <c r="A22" s="25" t="s">
        <v>127</v>
      </c>
      <c r="B22" s="21">
        <v>161210.1</v>
      </c>
      <c r="C22" s="21">
        <v>2262827.0999999978</v>
      </c>
      <c r="D22" s="21">
        <v>2424037.1999999979</v>
      </c>
    </row>
    <row r="23" spans="1:4" x14ac:dyDescent="0.3">
      <c r="A23" s="25" t="s">
        <v>129</v>
      </c>
      <c r="B23" s="21">
        <v>9250.3000000000011</v>
      </c>
      <c r="C23" s="21">
        <v>1341994.9999999998</v>
      </c>
      <c r="D23" s="21">
        <v>1351245.2999999998</v>
      </c>
    </row>
    <row r="24" spans="1:4" x14ac:dyDescent="0.3">
      <c r="A24" s="25" t="s">
        <v>126</v>
      </c>
      <c r="B24" s="21">
        <v>339912.5</v>
      </c>
      <c r="C24" s="21">
        <v>580211.00000000023</v>
      </c>
      <c r="D24" s="21">
        <v>920123.50000000023</v>
      </c>
    </row>
    <row r="25" spans="1:4" x14ac:dyDescent="0.3">
      <c r="A25" s="25" t="s">
        <v>128</v>
      </c>
      <c r="B25" s="21">
        <v>1170361.5999999996</v>
      </c>
      <c r="C25" s="21">
        <v>2070594.1999999993</v>
      </c>
      <c r="D25" s="21">
        <v>3240955.7999999989</v>
      </c>
    </row>
    <row r="26" spans="1:4" x14ac:dyDescent="0.3">
      <c r="A26" s="25" t="s">
        <v>144</v>
      </c>
      <c r="B26" s="21">
        <v>2423732.4999999995</v>
      </c>
      <c r="C26" s="21">
        <v>9592932.5</v>
      </c>
      <c r="D26" s="21">
        <v>12016665</v>
      </c>
    </row>
    <row r="34" spans="1:9" x14ac:dyDescent="0.3">
      <c r="A34" s="24" t="s">
        <v>153</v>
      </c>
      <c r="B34" s="24" t="s">
        <v>154</v>
      </c>
      <c r="C34" t="s">
        <v>139</v>
      </c>
      <c r="D34" t="s">
        <v>148</v>
      </c>
    </row>
    <row r="35" spans="1:9" x14ac:dyDescent="0.3">
      <c r="A35" t="s">
        <v>146</v>
      </c>
      <c r="B35" t="s">
        <v>149</v>
      </c>
      <c r="C35" s="21">
        <v>692776.09999999986</v>
      </c>
      <c r="D35" s="26">
        <v>0.40174683544303763</v>
      </c>
      <c r="F35" t="str">
        <f>A35</f>
        <v>2022</v>
      </c>
      <c r="G35" t="str">
        <f t="shared" ref="G35:K43" si="0">B35</f>
        <v>Qtr1</v>
      </c>
      <c r="H35">
        <f t="shared" si="0"/>
        <v>692776.09999999986</v>
      </c>
      <c r="I35">
        <f t="shared" si="0"/>
        <v>0.40174683544303763</v>
      </c>
    </row>
    <row r="36" spans="1:9" x14ac:dyDescent="0.3">
      <c r="A36" t="s">
        <v>146</v>
      </c>
      <c r="B36" t="s">
        <v>150</v>
      </c>
      <c r="C36" s="21">
        <v>644203.89999999932</v>
      </c>
      <c r="D36" s="26">
        <v>0.40000000000000013</v>
      </c>
      <c r="F36" t="str">
        <f t="shared" ref="F36:F43" si="1">A36</f>
        <v>2022</v>
      </c>
      <c r="G36" t="str">
        <f t="shared" si="0"/>
        <v>Qtr2</v>
      </c>
      <c r="H36">
        <f t="shared" si="0"/>
        <v>644203.89999999932</v>
      </c>
      <c r="I36">
        <f t="shared" si="0"/>
        <v>0.40000000000000013</v>
      </c>
    </row>
    <row r="37" spans="1:9" x14ac:dyDescent="0.3">
      <c r="A37" t="s">
        <v>146</v>
      </c>
      <c r="B37" t="s">
        <v>151</v>
      </c>
      <c r="C37" s="21">
        <v>719170.39999999979</v>
      </c>
      <c r="D37" s="26">
        <v>0.41026548672566376</v>
      </c>
      <c r="F37" t="str">
        <f t="shared" si="1"/>
        <v>2022</v>
      </c>
      <c r="G37" t="str">
        <f t="shared" si="0"/>
        <v>Qtr3</v>
      </c>
      <c r="H37">
        <f t="shared" si="0"/>
        <v>719170.39999999979</v>
      </c>
      <c r="I37">
        <f t="shared" si="0"/>
        <v>0.41026548672566376</v>
      </c>
    </row>
    <row r="38" spans="1:9" x14ac:dyDescent="0.3">
      <c r="A38" t="s">
        <v>146</v>
      </c>
      <c r="B38" t="s">
        <v>152</v>
      </c>
      <c r="C38" s="21">
        <v>367582.10000000015</v>
      </c>
      <c r="D38" s="26">
        <v>0.40243816254416953</v>
      </c>
      <c r="F38" t="str">
        <f t="shared" si="1"/>
        <v>2022</v>
      </c>
      <c r="G38" t="str">
        <f t="shared" si="0"/>
        <v>Qtr4</v>
      </c>
      <c r="H38">
        <f t="shared" si="0"/>
        <v>367582.10000000015</v>
      </c>
      <c r="I38">
        <f t="shared" si="0"/>
        <v>0.40243816254416953</v>
      </c>
    </row>
    <row r="39" spans="1:9" x14ac:dyDescent="0.3">
      <c r="A39" t="s">
        <v>147</v>
      </c>
      <c r="B39" t="s">
        <v>149</v>
      </c>
      <c r="C39" s="21">
        <v>1877584.300000001</v>
      </c>
      <c r="D39" s="26">
        <v>0.41657045009784782</v>
      </c>
      <c r="F39" t="str">
        <f t="shared" si="1"/>
        <v>2023</v>
      </c>
      <c r="G39" t="str">
        <f t="shared" si="0"/>
        <v>Qtr1</v>
      </c>
      <c r="H39">
        <f t="shared" si="0"/>
        <v>1877584.300000001</v>
      </c>
      <c r="I39">
        <f t="shared" si="0"/>
        <v>0.41657045009784782</v>
      </c>
    </row>
    <row r="40" spans="1:9" x14ac:dyDescent="0.3">
      <c r="A40" t="s">
        <v>147</v>
      </c>
      <c r="B40" t="s">
        <v>150</v>
      </c>
      <c r="C40" s="21">
        <v>2379424.800000004</v>
      </c>
      <c r="D40" s="26">
        <v>0.42755819477434692</v>
      </c>
      <c r="F40" t="str">
        <f t="shared" si="1"/>
        <v>2023</v>
      </c>
      <c r="G40" t="str">
        <f t="shared" si="0"/>
        <v>Qtr2</v>
      </c>
      <c r="H40">
        <f t="shared" si="0"/>
        <v>2379424.800000004</v>
      </c>
      <c r="I40">
        <f t="shared" si="0"/>
        <v>0.42755819477434692</v>
      </c>
    </row>
    <row r="41" spans="1:9" x14ac:dyDescent="0.3">
      <c r="A41" t="s">
        <v>147</v>
      </c>
      <c r="B41" t="s">
        <v>151</v>
      </c>
      <c r="C41" s="21">
        <v>2805752.5000000005</v>
      </c>
      <c r="D41" s="26">
        <v>0.4347017045454537</v>
      </c>
      <c r="F41" t="str">
        <f t="shared" si="1"/>
        <v>2023</v>
      </c>
      <c r="G41" t="str">
        <f t="shared" si="0"/>
        <v>Qtr3</v>
      </c>
      <c r="H41">
        <f t="shared" si="0"/>
        <v>2805752.5000000005</v>
      </c>
      <c r="I41">
        <f t="shared" si="0"/>
        <v>0.4347017045454537</v>
      </c>
    </row>
    <row r="42" spans="1:9" x14ac:dyDescent="0.3">
      <c r="A42" t="s">
        <v>147</v>
      </c>
      <c r="B42" t="s">
        <v>152</v>
      </c>
      <c r="C42" s="21">
        <v>2530170.899999999</v>
      </c>
      <c r="D42" s="26">
        <v>0.42483932853717082</v>
      </c>
      <c r="F42" t="str">
        <f t="shared" si="1"/>
        <v>2023</v>
      </c>
      <c r="G42" t="str">
        <f t="shared" si="0"/>
        <v>Qtr4</v>
      </c>
      <c r="H42">
        <f t="shared" si="0"/>
        <v>2530170.899999999</v>
      </c>
      <c r="I42">
        <f t="shared" si="0"/>
        <v>0.42483932853717082</v>
      </c>
    </row>
    <row r="43" spans="1:9" x14ac:dyDescent="0.3">
      <c r="A43" t="s">
        <v>144</v>
      </c>
      <c r="C43" s="21">
        <v>12016664.999999991</v>
      </c>
      <c r="D43" s="26">
        <v>0.42299129353233944</v>
      </c>
      <c r="F43" t="str">
        <f t="shared" si="1"/>
        <v>Grand Total</v>
      </c>
      <c r="G43">
        <f t="shared" si="0"/>
        <v>0</v>
      </c>
      <c r="H43">
        <f t="shared" si="0"/>
        <v>12016664.999999991</v>
      </c>
      <c r="I43">
        <f t="shared" si="0"/>
        <v>0.42299129353233944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Akash Singh Rautela</cp:lastModifiedBy>
  <dcterms:created xsi:type="dcterms:W3CDTF">2023-12-18T11:08:00Z</dcterms:created>
  <dcterms:modified xsi:type="dcterms:W3CDTF">2025-01-25T12:42:30Z</dcterms:modified>
</cp:coreProperties>
</file>