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lb" ContentType="model/gltf.binary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electrocomponents-my.sharepoint.com/personal/abhinav_kumar_rsgroup_com/Documents/SAP GRC/Audit Tool/"/>
    </mc:Choice>
  </mc:AlternateContent>
  <xr:revisionPtr revIDLastSave="1311" documentId="13_ncr:1_{B345F2CF-9E20-41C7-9A42-3E488D87A77E}" xr6:coauthVersionLast="47" xr6:coauthVersionMax="47" xr10:uidLastSave="{F25CBF18-CC6B-49FC-AF7B-23453B8BF04E}"/>
  <bookViews>
    <workbookView xWindow="-108" yWindow="-108" windowWidth="23256" windowHeight="12576" firstSheet="4" activeTab="4" xr2:uid="{711EAE02-1C71-44EE-A0A1-B50C1A09C727}"/>
  </bookViews>
  <sheets>
    <sheet name="Requirement" sheetId="2" state="hidden" r:id="rId1"/>
    <sheet name="Step Description" sheetId="4" state="hidden" r:id="rId2"/>
    <sheet name="Master Data Sheet" sheetId="5" state="hidden" r:id="rId3"/>
    <sheet name="ITGC AUDIT DASHBOARD" sheetId="3" state="hidden" r:id="rId4"/>
    <sheet name="HOME" sheetId="12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3" l="1"/>
  <c r="C9" i="3"/>
  <c r="B13" i="3"/>
  <c r="B11" i="3"/>
  <c r="B12" i="3" s="1"/>
  <c r="B10" i="3" l="1"/>
  <c r="B14" i="3"/>
  <c r="R8" i="4" l="1"/>
  <c r="F11" i="4"/>
  <c r="B14" i="4"/>
  <c r="B8" i="4" s="1"/>
  <c r="H9" i="4"/>
  <c r="F23" i="4"/>
  <c r="D13" i="4" l="1"/>
  <c r="D6" i="4" s="1"/>
  <c r="F6" i="4"/>
  <c r="D14" i="4" l="1"/>
  <c r="H6" i="4" s="1"/>
  <c r="B5" i="4" l="1"/>
  <c r="D5" i="4"/>
</calcChain>
</file>

<file path=xl/sharedStrings.xml><?xml version="1.0" encoding="utf-8"?>
<sst xmlns="http://schemas.openxmlformats.org/spreadsheetml/2006/main" count="589" uniqueCount="334">
  <si>
    <t>Folder Path</t>
  </si>
  <si>
    <t>User can select the system which is required to run.</t>
  </si>
  <si>
    <t>Login screen should be pop-out.</t>
  </si>
  <si>
    <t>Step should be mention with System name in the document</t>
  </si>
  <si>
    <t>001. ERP Production</t>
  </si>
  <si>
    <t>Description</t>
  </si>
  <si>
    <t>Done</t>
  </si>
  <si>
    <t>Step number</t>
  </si>
  <si>
    <t>Control Ref.</t>
  </si>
  <si>
    <t>Control Definition</t>
  </si>
  <si>
    <t>ERP</t>
  </si>
  <si>
    <t>GRC</t>
  </si>
  <si>
    <t>CRM</t>
  </si>
  <si>
    <t>BW</t>
  </si>
  <si>
    <t>HANA</t>
  </si>
  <si>
    <t>Non-SAP</t>
  </si>
  <si>
    <t>CEP</t>
  </si>
  <si>
    <t>ITGC01</t>
  </si>
  <si>
    <t>High level of Privilege Access Control</t>
  </si>
  <si>
    <t>✓</t>
  </si>
  <si>
    <t>N/A</t>
  </si>
  <si>
    <t>ITGC02</t>
  </si>
  <si>
    <t>Client ‘Opening’ Audit</t>
  </si>
  <si>
    <t>ITGC03</t>
  </si>
  <si>
    <t>Firefighter Audit</t>
  </si>
  <si>
    <t>ITGC04</t>
  </si>
  <si>
    <t>Joiner, Mover &amp; Leavers Control (Business Users)</t>
  </si>
  <si>
    <t>Joiner, Mover &amp; Leavers Control (IT Users)</t>
  </si>
  <si>
    <t>ITGC05</t>
  </si>
  <si>
    <t>SAP Transport and Change (AC)</t>
  </si>
  <si>
    <t>ITGC06</t>
  </si>
  <si>
    <t>Developer Key/Access in Production</t>
  </si>
  <si>
    <t>ITGC07</t>
  </si>
  <si>
    <t>List of Users Having SAP_ALL and SAP_NEW Access for User type A(Dialog) and S(Service)</t>
  </si>
  <si>
    <t>ITGC08</t>
  </si>
  <si>
    <t>List of Users having Table Maintenance Access in Production</t>
  </si>
  <si>
    <t>ITGC09</t>
  </si>
  <si>
    <t>HANA DB Privilege Users</t>
  </si>
  <si>
    <t>ITGC10</t>
  </si>
  <si>
    <t>Ability to alter security configuration settings</t>
  </si>
  <si>
    <t>ITGC11</t>
  </si>
  <si>
    <t>Ability to import transports to production environment</t>
  </si>
  <si>
    <t>ITGC12</t>
  </si>
  <si>
    <t>Ability to perform job administration functions (Maintenance) - SM37 with Admin Access</t>
  </si>
  <si>
    <t>ITGC13</t>
  </si>
  <si>
    <t>Ability to change password configuration settings - RZ10/RZ11 Change access</t>
  </si>
  <si>
    <t>ITGC14</t>
  </si>
  <si>
    <t>Annual Review of GRC controls data evidence</t>
  </si>
  <si>
    <t>ITGC15</t>
  </si>
  <si>
    <t>Annual Review of Password Parameters for application and database</t>
  </si>
  <si>
    <t>ITGC16</t>
  </si>
  <si>
    <t>Annual Process of User Attestation Review (UAR) by Role Owner</t>
  </si>
  <si>
    <t>SELECT SAP SYSTEM</t>
  </si>
  <si>
    <t>SELECT AUDIT CONTROL</t>
  </si>
  <si>
    <t>CRITERIA</t>
  </si>
  <si>
    <t>SELECTION</t>
  </si>
  <si>
    <t>Short Description</t>
  </si>
  <si>
    <t>SYSTEM ID</t>
  </si>
  <si>
    <t>SYSTEM NAME</t>
  </si>
  <si>
    <t>Report of Month Name</t>
  </si>
  <si>
    <t>Today's Date</t>
  </si>
  <si>
    <t>Report Start Date</t>
  </si>
  <si>
    <t>Report End Date</t>
  </si>
  <si>
    <t>Report End Time</t>
  </si>
  <si>
    <t>Script should run based on selected controls</t>
  </si>
  <si>
    <t>Status</t>
  </si>
  <si>
    <t>Report Start Time</t>
  </si>
  <si>
    <t>00:00:00</t>
  </si>
  <si>
    <t xml:space="preserve">User ID: </t>
  </si>
  <si>
    <t>GRC MONTHLY ITGC AUDIT</t>
  </si>
  <si>
    <r>
      <t xml:space="preserve">Check 1: To check the number of entries in DEVACCESS table. </t>
    </r>
    <r>
      <rPr>
        <sz val="10"/>
        <color rgb="FF000000"/>
        <rFont val="Calibri"/>
        <family val="2"/>
        <scheme val="minor"/>
      </rPr>
      <t>T-Code: SE16 and Table: DEVACCESS</t>
    </r>
  </si>
  <si>
    <t>1: Execute SE16 Transaction</t>
  </si>
  <si>
    <t xml:space="preserve">2: Open table : DEVACCESS </t>
  </si>
  <si>
    <t>3: Keep User Name &amp; Maximum No. of Hits as Blank and Click on execute button</t>
  </si>
  <si>
    <t>1: Execute Transaction "SUIM"</t>
  </si>
  <si>
    <t>2: Go to Role by Complex selection Criteria</t>
  </si>
  <si>
    <t xml:space="preserve">1: Execute the Transaction SCC4 to check if the client is opened or closed currently </t>
  </si>
  <si>
    <t>2: Select Utilities and then select change logs</t>
  </si>
  <si>
    <t>1: Execute SUIM Transaction</t>
  </si>
  <si>
    <t>2: Select Role by Complex Selection Criteria</t>
  </si>
  <si>
    <t>4: Enter the Authorization Object S_TCODE with TCD Value = SM37 &amp; S_BTCH_ADM with BTCADMIN  Value = Y, then Execute it.</t>
  </si>
  <si>
    <t>Check: Find the user having access to SM37 with Auth object: S_BTCH_ADM AND BTCADMIN: Y</t>
  </si>
  <si>
    <t>3: Keep checked Single Role only</t>
  </si>
  <si>
    <t>7: Continue</t>
  </si>
  <si>
    <t>Username</t>
  </si>
  <si>
    <t>SAPUILandscape.xml</t>
  </si>
  <si>
    <t>User Profile Settings</t>
  </si>
  <si>
    <t>2: Go to Change Documents and select For Users</t>
  </si>
  <si>
    <t>4: Click on User Attributes Tab and select All</t>
  </si>
  <si>
    <t>5: Click on Roles /Profiles Tab and select All and Click on Execute</t>
  </si>
  <si>
    <t>6: Comment: Please find the below SAP OSS ID's change document</t>
  </si>
  <si>
    <t>Control</t>
  </si>
  <si>
    <t>Tool Requirement</t>
  </si>
  <si>
    <t>Code Execution</t>
  </si>
  <si>
    <t>Export File</t>
  </si>
  <si>
    <t xml:space="preserve">Message Retrive </t>
  </si>
  <si>
    <t>Additional Commnet</t>
  </si>
  <si>
    <t>Yes</t>
  </si>
  <si>
    <t>No</t>
  </si>
  <si>
    <t>Completed</t>
  </si>
  <si>
    <t>In Progress</t>
  </si>
  <si>
    <t xml:space="preserve">Completed </t>
  </si>
  <si>
    <t>NA</t>
  </si>
  <si>
    <t>3: Give Authorization Object as S_DEVELOP{ OBJTYPE = DEBUG &amp; ACTVT= 2 }, Then execute it.</t>
  </si>
  <si>
    <t>4: Below role have the Developer access</t>
  </si>
  <si>
    <t xml:space="preserve">Check 2: Number of roles with S_DEVELOP &amp; Change Capability </t>
  </si>
  <si>
    <t>Check 1: To check if there are any changes done for SAP* and DDIC Users during Aug 2024</t>
  </si>
  <si>
    <t>Check 2: To see if there any Dialog(A) and Service(S) User Having SAP_ALL and SAP_NEW Profile Check during Aug Month</t>
  </si>
  <si>
    <t>1: Execute Transaction SUIM</t>
  </si>
  <si>
    <t>2: Select Change Document for Users</t>
  </si>
  <si>
    <t xml:space="preserve">3: Select User DDIC and SAP* </t>
  </si>
  <si>
    <t>No change documents found to match the specified criteria</t>
  </si>
  <si>
    <t>2: Select User by Complex Selection Criteria</t>
  </si>
  <si>
    <t>3: Select User Type as Dialog(A) and Service(S) in Logon Data Tab</t>
  </si>
  <si>
    <t>4: Select Profile SAP_ALL and SAP_NEW in Role/Profiles Tab</t>
  </si>
  <si>
    <t>5: Comment: Please find the below User having Profile SAP_ALL and SAP_NEW</t>
  </si>
  <si>
    <t>5: Comment: Please find the Below listed user having this access</t>
  </si>
  <si>
    <t>6: Continue</t>
  </si>
  <si>
    <t>Check 1: List of users (Dialog and Service) having access to S_TABU_NAM ACVT 02 and S_TCODE: SM30, SM31</t>
  </si>
  <si>
    <t>Check 2: : List of users (dialog and service) having access to S_TABU_DIS ACVT 02 and S_TCODE: SM30, SM31</t>
  </si>
  <si>
    <t>4:  Select Authorization Tab and provide the value: Object S_TCODE {TCD: SM30 or SM31},  Object S_TABU_DIS {ACTVT: 02, DICBERCLS: *}</t>
  </si>
  <si>
    <t>4:  Select Authorization Tab and provide the value: Object S_TCODE {TCD: SM30 or SM31}, Object S_TABU_NAM {ACTVT: 02, Table: *}</t>
  </si>
  <si>
    <t>Add setting button to import SAPLandscapeUI XML file</t>
  </si>
  <si>
    <t>Need to discuss</t>
  </si>
  <si>
    <t>2: Select Users By Complex Selection Criteria</t>
  </si>
  <si>
    <t>3: Select User type Dialog (A) and Service (S) in Logon Tab</t>
  </si>
  <si>
    <t>4: Select Authorization Tab and provide the Object: S_TCODE{TCD=STMS or STMS_TRANSPORT}, Object: S_CTS_ADMI{CTS_ADMFCT = IMPA and IMPS}, Object: S_TRANSPRT{TType = *, ACTVT = 03}</t>
  </si>
  <si>
    <t>2: Select Roles By Complex Selection Criteria</t>
  </si>
  <si>
    <t>3: Select Single and Composite roles and All Roles Regardless of User Assignment</t>
  </si>
  <si>
    <t>4: Go to Authorization Section and provide the Object: S_TCODE{TCD=RZ10}, Object: S_RZL_ADM{ACTVT = 01 Or 07}, Object: S_TABU_DIS{DICBERCLS = *, ACTVT = 01 Or 02 and 03}, Object: S_DATASET{PROGRAM = *, ACTVT = *, FILENAME =* }</t>
  </si>
  <si>
    <t xml:space="preserve">Continue: </t>
  </si>
  <si>
    <t>6: Select All Roles and click on User Assignment button
Comment: Please find the Below listed User having this access</t>
  </si>
  <si>
    <t>ITGC06: Developer Key/Access in Production</t>
  </si>
  <si>
    <t>ITGC12: Ability to perform job administration functions (Maintenance) - SM37 with Admin Access</t>
  </si>
  <si>
    <t>ITGC13: Ability to change password configuration settings - RZ10/RZ11 Change access</t>
  </si>
  <si>
    <t>ITGC07: List of Users Having SAP_ALL and SAP_NEW Access for User type A(Dialog) and S(Service)</t>
  </si>
  <si>
    <t>ITGC08: List of Users having Table Maintenance Access in Production</t>
  </si>
  <si>
    <t>ITGC11: Ability to import transports to production environment</t>
  </si>
  <si>
    <t>ITGC Control</t>
  </si>
  <si>
    <t>ITGC01: High level of Privilege Access Control</t>
  </si>
  <si>
    <t>ITGC02 : Client ‘Opening’ Audit</t>
  </si>
  <si>
    <t>2: Select Role by Complex Selection Criteria.</t>
  </si>
  <si>
    <t>3: Select only Single Role check box.</t>
  </si>
  <si>
    <t>4: In Authorization Tab, Use the Conditions: Object: S_TCODE, {TCD: SU01 or SU10}, Object : S_USER_GRP {Class = *, ACTVT = 02 and 05}, Object: S_USER_AUT {OBJECT = *, AUTH = *, ACTVT = 01 and 02} ,Object:  S_USER_PRO { Profile = *, ACTVT = 22} then Execute</t>
  </si>
  <si>
    <t>6: Select All roles, and click on User assignment.</t>
  </si>
  <si>
    <t>4: In Authorization Tab, Use the Conditions: Object: S_TCODE, {TCD: SU01 or SU10}, Object : S_USER_GRP {Class = *, ACTVT = 02 and 05} then Execute</t>
  </si>
  <si>
    <t>4: In Authorization Tab, Use the Conditions: Object: S_TCODE, {TCD: SU01 or SU10}, Object : S_USER_PRO {Profile = SAP_ALL Or SAP_NEW, ACTVT = 22} then Execute</t>
  </si>
  <si>
    <t>4: In Authorization Tab, Use the Conditions: Object: S_TCODE, {TCD: SU01 or SU10}, Object : S_USER_AGR {ACT_GROUP = *, ACTVT = 22} then Execute</t>
  </si>
  <si>
    <t>4: In Authorization Tab, Use the Conditions: Object: S_TCODE, {TCD: PFCG}, Object : S_USER_AGR {ACT_GROUP = *, ACTVT = 01 and 02} then Execute</t>
  </si>
  <si>
    <t>Check 1: Ability to create user ID</t>
  </si>
  <si>
    <t>Check 2: Ability to lock and unlock user ID</t>
  </si>
  <si>
    <t>Check 3: Ability to modify roles in production environment</t>
  </si>
  <si>
    <t>Check 4: Ability to perform role assignments to users.</t>
  </si>
  <si>
    <t>Check 5: Ability to SAP_ALL and SAP_NEW Profile Assignment.</t>
  </si>
  <si>
    <t>ITGC10: Ability to alter security configuration settings</t>
  </si>
  <si>
    <t>RP1</t>
  </si>
  <si>
    <t>1: Execute Transaction SUIM.</t>
  </si>
  <si>
    <t>5: Continue</t>
  </si>
  <si>
    <t>5: Below listed Roles having the Ability to lock and unlock user ID.</t>
  </si>
  <si>
    <t>5: Below listed roles having the Ability to modify roles in production environment.</t>
  </si>
  <si>
    <t>5: Below listed roles having the Ability to perform role assignments to users.</t>
  </si>
  <si>
    <t>5: Below listed roles having the Ability to SAP_ALL and SAP_NEW Profile Assignment.</t>
  </si>
  <si>
    <t>Production Client</t>
  </si>
  <si>
    <t>18.07.2023</t>
  </si>
  <si>
    <t>XXX</t>
  </si>
  <si>
    <t>0400 --------------- Systems Brenntag France ---------------</t>
  </si>
  <si>
    <t>0401 - FBP - BW           - Production       - 001</t>
  </si>
  <si>
    <t>FBP</t>
  </si>
  <si>
    <t>0402 - FEP - ERP (ECC)  - Production      - 100</t>
  </si>
  <si>
    <t>FEP</t>
  </si>
  <si>
    <t>0403 - F2Q - ERP (ECC)  - Quality           - 100</t>
  </si>
  <si>
    <t>F2Q</t>
  </si>
  <si>
    <t>0404 - FBD - BW           - Development   - 001</t>
  </si>
  <si>
    <t>FBD</t>
  </si>
  <si>
    <t>0405 - F2D - ERP (ECC)  - Development   - 100</t>
  </si>
  <si>
    <t>F2D</t>
  </si>
  <si>
    <t>0406 - FET - ERP (ECC)  - Sandbox         - 100</t>
  </si>
  <si>
    <t>FET</t>
  </si>
  <si>
    <t>0407 - FGP - GRC          - Production       - 001</t>
  </si>
  <si>
    <t>FGP</t>
  </si>
  <si>
    <t>0408 - F2S - SolMan      - Production       - 999</t>
  </si>
  <si>
    <t>F2S</t>
  </si>
  <si>
    <t>0409 - FBP - BW           - Production       - 100 - (Non-SSO)</t>
  </si>
  <si>
    <t>0410 - FEP - ERP (ECC)  - Production       - 100 - (Non-SSO)</t>
  </si>
  <si>
    <t>0500 --------------- Systems Brenntag CEE Central ---------------</t>
  </si>
  <si>
    <t>0500 - NAP  - CEE Central ERP (ECC) - Production    - 010 - (SSO)</t>
  </si>
  <si>
    <t>NAP</t>
  </si>
  <si>
    <t>0501 - NAI   - CEE Central ERP (ECC) - Quality         - 010 - (SSO)</t>
  </si>
  <si>
    <t>NAI</t>
  </si>
  <si>
    <t>0502 - NAT  - CEE Central ERP (ECC) - Development - 010 - (SSO)</t>
  </si>
  <si>
    <t>NAT</t>
  </si>
  <si>
    <t>0503 - NAS  - CEE Central ERP (ECC) - Sandbox       - 010 - (SSO)</t>
  </si>
  <si>
    <t>NAS</t>
  </si>
  <si>
    <t>0504 - NAP  - CEE Central ERP (ECC) - Production    - 010 - (Non-SSO)</t>
  </si>
  <si>
    <t>0505 - NAI   - CEE Central ERP (ECC) - Quality         - 010 - (Non-SSO)</t>
  </si>
  <si>
    <t>0506 - NAT  - CEE Central ERP (ECC) - Development - 010 - (Non-SSO)</t>
  </si>
  <si>
    <t>0507 - NAS  - CEE Central ERP (ECC) - Sandbox       - 010 - (Non-SSO)</t>
  </si>
  <si>
    <t>0508 - NAW - CEE Central BW - Production    - 010 - (SSO)</t>
  </si>
  <si>
    <t>NAW</t>
  </si>
  <si>
    <t>0509 - NAV  - CEE Central BW - Development - 010 - (SSO)</t>
  </si>
  <si>
    <t>NAV</t>
  </si>
  <si>
    <t>0510 - NAW - CEE Central BW - Production    - 010 - (Non-SSO)</t>
  </si>
  <si>
    <t>0511 - NAV  - CEE Central BW - Development - 010 - (Non-SSO)</t>
  </si>
  <si>
    <t>0550 --------------- Systems Brenntag CEE North ---------------</t>
  </si>
  <si>
    <t>0551 - OLP - ERP (ECC)  - Production (DI)  - 100</t>
  </si>
  <si>
    <t>OLP</t>
  </si>
  <si>
    <t>0552 - OLP - ERP (ECC)  - Production (CI)  - 100</t>
  </si>
  <si>
    <t>0553 - OLT - ERP (ECC)  - Development     - 100</t>
  </si>
  <si>
    <t>OLT</t>
  </si>
  <si>
    <t>0561 - CNP - ERP (SoH)  - Production        - 100</t>
  </si>
  <si>
    <t>CNP</t>
  </si>
  <si>
    <t>0562 - CNT - ERP (SoH)  - Quality             - 100</t>
  </si>
  <si>
    <t>CNT</t>
  </si>
  <si>
    <t>0563 - CNI - ERP (SoH)  - Development      - 100</t>
  </si>
  <si>
    <t>CNI</t>
  </si>
  <si>
    <t>0564 - CNX - ERP (SoH)  - Sandbox           - 100</t>
  </si>
  <si>
    <t>CNX</t>
  </si>
  <si>
    <t>0600 --------------- Systems Brenntag free to use the number range---------------</t>
  </si>
  <si>
    <t>0700 --------------- Systems Brenntag Canada ---------------</t>
  </si>
  <si>
    <t>0701 - PRD - ERP (ECC)   - Production      - 010</t>
  </si>
  <si>
    <t>PRD</t>
  </si>
  <si>
    <t>0702 - PBW - BW            - Production      - 010</t>
  </si>
  <si>
    <t>PBW</t>
  </si>
  <si>
    <t>0703 - QAS - ERP (ECC)   - Quality           - 010</t>
  </si>
  <si>
    <t>QAS</t>
  </si>
  <si>
    <t>0704 - DEV - ERP (ECC)   - Development   - 010</t>
  </si>
  <si>
    <t>DEV</t>
  </si>
  <si>
    <t>0705 - DBW - BW           - Development   - 010</t>
  </si>
  <si>
    <t>DBW</t>
  </si>
  <si>
    <t>0706 - SBX - ERP (ECC)   - Sandbox         - 010</t>
  </si>
  <si>
    <t>SBX</t>
  </si>
  <si>
    <t>0707 - PSM - SolMan       - Production      - 001</t>
  </si>
  <si>
    <t>PSM</t>
  </si>
  <si>
    <t>0800 --------------- Systems Brenntag Switzerland ---------------</t>
  </si>
  <si>
    <t>0801 - P01 - ERP (ECC) - Production    - 200 - (SSO)</t>
  </si>
  <si>
    <t>P01</t>
  </si>
  <si>
    <t>0802 - Q01 - ERP (ECC) - Quality         - 200 - (SSO)</t>
  </si>
  <si>
    <t>Q01</t>
  </si>
  <si>
    <t>0803 - T01 - ERP (ECC) - Development - 100 - (SSO)</t>
  </si>
  <si>
    <t>T01</t>
  </si>
  <si>
    <t>0804 - S01 - ERP (ECC) - Sandbox       - 200 - (SSO)</t>
  </si>
  <si>
    <t>S01</t>
  </si>
  <si>
    <t>0805 - P01 - ERP (ECC) - Production    - 200 - (Non-SSO)</t>
  </si>
  <si>
    <t>0806 - Q01 - ERP (ECC) - Quality         - 200 - (Non-SSO)</t>
  </si>
  <si>
    <t>0807 - T01 - ERP (ECC) - Development - 100 - (Non-SSO)</t>
  </si>
  <si>
    <t>0808 - S01 - ERP (ECC) - Sandbox       - 200 - (Non-SSO)</t>
  </si>
  <si>
    <t>0809 - GWP - Neatweaver Gateway (NGW) - Production    - 100 - (SSO)</t>
  </si>
  <si>
    <t>GWP</t>
  </si>
  <si>
    <t>0810 - GWD - Neatweaver Gateway (NGW) - Development - 100 - (SSO)</t>
  </si>
  <si>
    <t>GWD</t>
  </si>
  <si>
    <t>0811 - GWP - Neatweaver Gateway (NGW) - Production    - 100 - (Non-SSO)</t>
  </si>
  <si>
    <t>0812 - GWD - Neatweaver Gateway (NGW) - Development - 100 - (Non-SSO)</t>
  </si>
  <si>
    <t>0804 M01 Solution Manager</t>
  </si>
  <si>
    <t>M01</t>
  </si>
  <si>
    <t>0900 --------------- Systems Brenntag Benelux ---------------</t>
  </si>
  <si>
    <t>0901 - RP1 - ERP (ECC) - Production      - 101 - (SSO)</t>
  </si>
  <si>
    <t>0902 - RQ1 - ERP (ECC) - Quality           - 101 - (SSO)</t>
  </si>
  <si>
    <t>RQ1</t>
  </si>
  <si>
    <t>0903 - RD1 - ERP (ECC) - Development   - 101 - (SSO)</t>
  </si>
  <si>
    <t>RD1</t>
  </si>
  <si>
    <t>0904 - RP1 - ERP (ECC) - Production      - 101 - (Non-SSO)</t>
  </si>
  <si>
    <t>0905 - RQ1 - ERP (ECC) - Quality           - 101 - (Non-SSO)</t>
  </si>
  <si>
    <t>0906 - RD1 - ERP (ECC) - Development   - 101 - (Non-SSO)</t>
  </si>
  <si>
    <t>0907 - BP1 - BW - Production      - 101 - (SSO)</t>
  </si>
  <si>
    <t>BP1</t>
  </si>
  <si>
    <t>0908 - BD1 - BW - Development   - 101 - (SSO)</t>
  </si>
  <si>
    <t>BD1</t>
  </si>
  <si>
    <t>0909 - BP1 - BW - Production      - 101 - (Non-SSO)</t>
  </si>
  <si>
    <t>0910 - BD1 - BW - Development   - 101 - (Non-SSO)</t>
  </si>
  <si>
    <t>0911 - EW1 - EWM - Production     - 100 - (SSO)</t>
  </si>
  <si>
    <t>EW1</t>
  </si>
  <si>
    <t>0912 - EWQ - EWM - Quality          - 100 - (SSO)</t>
  </si>
  <si>
    <t>EWQ</t>
  </si>
  <si>
    <t>0913 - EWD - EWM - Development  - 100 - (SSO)</t>
  </si>
  <si>
    <t>EWD</t>
  </si>
  <si>
    <t>0914 - EW1 - EWM - Production     - 100 - (Non-SSO)</t>
  </si>
  <si>
    <t>0915 - EWQ - EWM - Quality          - 100 - (Non-SSO)</t>
  </si>
  <si>
    <t>0916 - EWD - EWM - Development  - 100 - (Non-SSO)</t>
  </si>
  <si>
    <t>1000 --------------- Systems Brenntag Asia ---------------</t>
  </si>
  <si>
    <t>1001 - V12 - BW           - Production                   - 100</t>
  </si>
  <si>
    <t>V12</t>
  </si>
  <si>
    <t>1002 - V72 - BW           - Quality                        - 100</t>
  </si>
  <si>
    <t>V72</t>
  </si>
  <si>
    <t>1003 - V52 - BW           - Development                - 100</t>
  </si>
  <si>
    <t>V52</t>
  </si>
  <si>
    <t>1004 - V11 - ERP (ECC)  - Production (Legacy)      - 100</t>
  </si>
  <si>
    <t>V11</t>
  </si>
  <si>
    <t>1005 - V31 - ERP (ECC)  - Pre-Production             - 100</t>
  </si>
  <si>
    <t>V31</t>
  </si>
  <si>
    <t>1006 - V51 - ERP (ECC)  - Development (Legacy)   - 100</t>
  </si>
  <si>
    <t>V51</t>
  </si>
  <si>
    <t>1007 - V32 - ERP (ECC)  - Quality                        - 100</t>
  </si>
  <si>
    <t>V32</t>
  </si>
  <si>
    <t>1008 - V59 - ERP (ECC)  - Development                - 100</t>
  </si>
  <si>
    <t>V59</t>
  </si>
  <si>
    <t>1009 - V33 - ERP (ECC)  - Production                   - 100</t>
  </si>
  <si>
    <t>V33</t>
  </si>
  <si>
    <t>1010 - V77 - ERP (ECC)  - Sandbox                      - 100</t>
  </si>
  <si>
    <t>V77</t>
  </si>
  <si>
    <t>1011 - V77 - ERP (ECC)  - Sandbox                      - 100 - (SSO)</t>
  </si>
  <si>
    <t>1012 - V59 - ERP (ECC)  - Development                - 100 - (SSO)</t>
  </si>
  <si>
    <t>1100 --------------- Systems Brenntag Italy ---------------</t>
  </si>
  <si>
    <t>1101 - IWD - EWM Development  - 200</t>
  </si>
  <si>
    <t>IWD</t>
  </si>
  <si>
    <t>1102 - IWQ - EWM Quality          - 200</t>
  </si>
  <si>
    <t>IWQ</t>
  </si>
  <si>
    <t>1103 - IWP - EWM Production     - 200</t>
  </si>
  <si>
    <t>IWP</t>
  </si>
  <si>
    <t>1200 --------------- Systems Brenntag North America ---------------</t>
  </si>
  <si>
    <t>1201 - BNA - MDG (S4H) - Production     - 010</t>
  </si>
  <si>
    <t>NM1</t>
  </si>
  <si>
    <t>1202 - BNA - MDG (S4H) - Quality          - 010</t>
  </si>
  <si>
    <t>NMQ</t>
  </si>
  <si>
    <t>1203 - BNA - MDG (S4H) - Development  - 010</t>
  </si>
  <si>
    <t>NMD</t>
  </si>
  <si>
    <t>-------------NWBC------------------------</t>
  </si>
  <si>
    <t>SBC - P30</t>
  </si>
  <si>
    <t>5: Continue:</t>
  </si>
  <si>
    <t>7: Continue:</t>
  </si>
  <si>
    <t>6: Continue:</t>
  </si>
  <si>
    <t>C0964098</t>
  </si>
  <si>
    <t>Abhinav Kumar</t>
  </si>
  <si>
    <t>C:\Users\C0964098\OneDrive - RS Group plc\SAP GRC\Audit Tool\SAPUILandscape.xml</t>
  </si>
  <si>
    <t>002. CRM Production</t>
  </si>
  <si>
    <t>CP1</t>
  </si>
  <si>
    <t>003. BW Production</t>
  </si>
  <si>
    <t>BP5</t>
  </si>
  <si>
    <t>GP1_600 - GRC Production</t>
  </si>
  <si>
    <t>GP1</t>
  </si>
  <si>
    <t>No logs found for the selected period</t>
  </si>
  <si>
    <t>No table entries found for specified key</t>
  </si>
  <si>
    <t>5: Select All Roles and Click on User Assignment_x000D_
Comment: The above roles are not assigned to any user.</t>
  </si>
  <si>
    <t>Password</t>
  </si>
  <si>
    <t>5: Comment: No Role having this access.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</si>
</sst>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.mm\.yyyy"/>
    <numFmt numFmtId="165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1"/>
      <name val="Algerian"/>
      <family val="5"/>
    </font>
    <font>
      <sz val="11"/>
      <color rgb="FF00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2" borderId="0" xfId="0" applyFill="1"/>
    <xf numFmtId="0" fontId="1" fillId="0" borderId="1" xfId="0" applyFont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vertical="center"/>
    </xf>
    <xf numFmtId="0" fontId="2" fillId="0" borderId="0" xfId="0" applyFont="1" applyAlignment="1">
      <alignment vertical="center" wrapText="1"/>
    </xf>
    <xf numFmtId="0" fontId="1" fillId="0" borderId="1" xfId="0" applyFont="1" applyBorder="1"/>
    <xf numFmtId="0" fontId="0" fillId="0" borderId="1" xfId="0" applyBorder="1" applyAlignment="1">
      <alignment horizontal="left" vertical="center"/>
    </xf>
    <xf numFmtId="0" fontId="1" fillId="0" borderId="2" xfId="0" applyFont="1" applyBorder="1" applyAlignment="1">
      <alignment horizontal="left" vertical="top" wrapText="1"/>
    </xf>
    <xf numFmtId="0" fontId="1" fillId="0" borderId="3" xfId="0" applyFont="1" applyBorder="1" applyAlignment="1">
      <alignment horizontal="left" vertical="top" wrapText="1"/>
    </xf>
    <xf numFmtId="0" fontId="1" fillId="0" borderId="4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1" fillId="0" borderId="5" xfId="0" applyFont="1" applyBorder="1" applyAlignment="1">
      <alignment horizontal="left" vertical="top" wrapText="1"/>
    </xf>
    <xf numFmtId="0" fontId="0" fillId="0" borderId="5" xfId="0" applyBorder="1"/>
    <xf numFmtId="0" fontId="1" fillId="0" borderId="0" xfId="0" applyFont="1"/>
    <xf numFmtId="165" fontId="0" fillId="0" borderId="1" xfId="0" applyNumberFormat="1" applyBorder="1"/>
    <xf numFmtId="0" fontId="3" fillId="0" borderId="1" xfId="0" applyFont="1" applyBorder="1" applyAlignment="1">
      <alignment wrapText="1"/>
    </xf>
    <xf numFmtId="0" fontId="3" fillId="0" borderId="1" xfId="0" applyFont="1" applyBorder="1"/>
    <xf numFmtId="0" fontId="0" fillId="2" borderId="1" xfId="0" applyFill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1" fillId="0" borderId="1" xfId="0" applyFont="1" applyBorder="1" applyAlignment="1">
      <alignment wrapText="1"/>
    </xf>
    <xf numFmtId="0" fontId="7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wrapText="1"/>
    </xf>
    <xf numFmtId="0" fontId="0" fillId="5" borderId="1" xfId="0" applyFill="1" applyBorder="1" applyAlignment="1">
      <alignment vertical="center"/>
    </xf>
    <xf numFmtId="20" fontId="0" fillId="0" borderId="1" xfId="0" applyNumberFormat="1" applyBorder="1" applyAlignment="1">
      <alignment wrapText="1"/>
    </xf>
    <xf numFmtId="0" fontId="8" fillId="4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wrapText="1"/>
    </xf>
    <xf numFmtId="0" fontId="0" fillId="2" borderId="1" xfId="0" applyFill="1" applyBorder="1"/>
    <xf numFmtId="20" fontId="0" fillId="0" borderId="1" xfId="0" applyNumberFormat="1" applyBorder="1"/>
    <xf numFmtId="0" fontId="5" fillId="0" borderId="1" xfId="0" applyFont="1" applyBorder="1" applyAlignment="1">
      <alignment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6" xfId="0" applyBorder="1" applyAlignment="1" applyProtection="1">
      <alignment horizontal="left" vertical="top" wrapText="1"/>
      <protection locked="0"/>
    </xf>
    <xf numFmtId="14" fontId="0" fillId="0" borderId="1" xfId="0" applyNumberFormat="1" applyBorder="1" applyAlignment="1" applyProtection="1">
      <alignment horizontal="left" vertical="top" wrapText="1"/>
      <protection locked="0"/>
    </xf>
    <xf numFmtId="164" fontId="0" fillId="0" borderId="1" xfId="0" applyNumberFormat="1" applyBorder="1" applyAlignment="1" applyProtection="1">
      <alignment horizontal="left" vertical="top"/>
      <protection locked="0"/>
    </xf>
    <xf numFmtId="0" fontId="0" fillId="0" borderId="6" xfId="0" applyBorder="1" applyAlignment="1" applyProtection="1">
      <alignment wrapText="1"/>
      <protection locked="0"/>
    </xf>
    <xf numFmtId="0" fontId="0" fillId="0" borderId="6" xfId="0" applyBorder="1" applyProtection="1">
      <protection locked="0"/>
    </xf>
    <xf numFmtId="21" fontId="0" fillId="0" borderId="1" xfId="0" applyNumberFormat="1" applyBorder="1" applyAlignment="1" applyProtection="1">
      <alignment horizontal="left" vertical="top"/>
      <protection locked="0"/>
    </xf>
    <xf numFmtId="49" fontId="0" fillId="0" borderId="8" xfId="0" applyNumberFormat="1" applyBorder="1" applyAlignment="1" applyProtection="1">
      <alignment horizontal="left" vertical="top"/>
      <protection locked="0"/>
    </xf>
    <xf numFmtId="0" fontId="0" fillId="0" borderId="7" xfId="0" applyBorder="1" applyAlignment="1" applyProtection="1">
      <alignment wrapText="1"/>
      <protection locked="0"/>
    </xf>
    <xf numFmtId="0" fontId="1" fillId="0" borderId="10" xfId="0" applyFont="1" applyFill="1" applyBorder="1" applyAlignment="1">
      <alignment horizontal="center" vertical="center"/>
    </xf>
    <xf numFmtId="0" fontId="0" fillId="0" borderId="5" xfId="0" applyFill="1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0" xfId="0" applyFill="1"/>
    <xf numFmtId="0" fontId="1" fillId="0" borderId="1" xfId="0" applyFont="1" applyBorder="1" applyAlignment="1">
      <alignment horizont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Border="1" applyAlignment="1">
      <alignment horizontal="center" vertical="center" wrapText="1"/>
    </xf>
  </cellXfs>
  <cellStyles count="1">
    <cellStyle name="Normal" xfId="0" builtinId="0"/>
  </cellStyles>
  <dxfs count="25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7/06/relationships/model3d" Target="../media/model3d1.glb"/><Relationship Id="rId1" Type="http://schemas.openxmlformats.org/officeDocument/2006/relationships/image" Target="../media/image1.png"/><Relationship Id="rId5" Type="http://schemas.openxmlformats.org/officeDocument/2006/relationships/image" Target="../media/image4.sv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image" Target="../media/image5.jpeg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11" Type="http://schemas.openxmlformats.org/officeDocument/2006/relationships/image" Target="../media/image14.svg"/><Relationship Id="rId5" Type="http://schemas.openxmlformats.org/officeDocument/2006/relationships/image" Target="../media/image8.sv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60960</xdr:colOff>
      <xdr:row>5</xdr:row>
      <xdr:rowOff>60960</xdr:rowOff>
    </xdr:from>
    <xdr:to>
      <xdr:col>13</xdr:col>
      <xdr:colOff>274320</xdr:colOff>
      <xdr:row>26</xdr:row>
      <xdr:rowOff>144779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7749540" y="982980"/>
          <a:ext cx="6309360" cy="4739639"/>
          <a:chOff x="7749540" y="982980"/>
          <a:chExt cx="6309360" cy="4927658"/>
        </a:xfrm>
      </xdr:grpSpPr>
      <xdr:sp macro="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7749540" y="982980"/>
            <a:ext cx="4831080" cy="3710940"/>
          </a:xfrm>
          <a:prstGeom prst="roundRect">
            <a:avLst>
              <a:gd name="adj" fmla="val 7837"/>
            </a:avLst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400" b="1"/>
              <a:t>Important</a:t>
            </a:r>
            <a:r>
              <a:rPr lang="en-GB" sz="1400" b="1" baseline="0"/>
              <a:t> Instructions:</a:t>
            </a:r>
          </a:p>
          <a:p>
            <a:pPr algn="l"/>
            <a:r>
              <a:rPr lang="en-GB" sz="1200" b="1" baseline="0">
                <a:solidFill>
                  <a:srgbClr val="FFC000"/>
                </a:solidFill>
              </a:rPr>
              <a:t>-------------------------------------------------------------------------------------------</a:t>
            </a:r>
          </a:p>
          <a:p>
            <a:pPr algn="l"/>
            <a:endParaRPr lang="en-GB" sz="1200" b="1" baseline="0"/>
          </a:p>
          <a:p>
            <a:pPr algn="l"/>
            <a:r>
              <a:rPr lang="en-GB" sz="1200" b="0" baseline="0"/>
              <a:t>1. Cllick on </a:t>
            </a:r>
            <a:r>
              <a:rPr lang="en-GB" sz="1200" b="1" baseline="0"/>
              <a:t>SETTING</a:t>
            </a:r>
            <a:r>
              <a:rPr lang="en-GB" sz="1200" b="0" baseline="0"/>
              <a:t> button to Load SAPUILandscape.XML file.</a:t>
            </a:r>
          </a:p>
          <a:p>
            <a:pPr algn="l"/>
            <a:r>
              <a:rPr lang="en-GB" sz="1200" b="0" baseline="0"/>
              <a:t>2. Click on </a:t>
            </a:r>
            <a:r>
              <a:rPr lang="en-GB" sz="1200" b="1" baseline="0"/>
              <a:t>OPEN LOGS </a:t>
            </a:r>
            <a:r>
              <a:rPr lang="en-GB" sz="1200" b="0" baseline="0"/>
              <a:t>button to see logs.</a:t>
            </a:r>
          </a:p>
          <a:p>
            <a:pPr algn="l"/>
            <a:r>
              <a:rPr lang="en-GB" sz="1200" b="0" baseline="0"/>
              <a:t>3. Click on </a:t>
            </a:r>
            <a:r>
              <a:rPr lang="en-GB" sz="1200" b="1" baseline="0"/>
              <a:t>RUN AUDIT </a:t>
            </a:r>
            <a:r>
              <a:rPr lang="en-GB" sz="1200" b="0" baseline="0"/>
              <a:t>button to execute the control.</a:t>
            </a:r>
          </a:p>
          <a:p>
            <a:pPr algn="l"/>
            <a:endParaRPr lang="en-GB" sz="1200" b="0" baseline="0"/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GB" sz="1100" b="1" baseline="0">
                <a:solidFill>
                  <a:srgbClr val="FFC000"/>
                </a:solidFill>
                <a:effectLst/>
                <a:latin typeface="+mn-lt"/>
                <a:ea typeface="+mn-ea"/>
                <a:cs typeface="+mn-cs"/>
              </a:rPr>
              <a:t>----------------------------------------------------------------------------------------------------</a:t>
            </a:r>
            <a:endParaRPr lang="en-GB" sz="1200">
              <a:solidFill>
                <a:srgbClr val="FFC000"/>
              </a:solidFill>
              <a:effectLst/>
            </a:endParaRPr>
          </a:p>
          <a:p>
            <a:pPr algn="l"/>
            <a:endParaRPr lang="en-GB" sz="1200" b="0" baseline="0"/>
          </a:p>
        </xdr:txBody>
      </xdr:sp>
      <xdr:pic>
        <xdr:nvPicPr>
          <xdr:cNvPr id="3" name="Picture 2" descr="Like Panda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58400" y="1910138"/>
            <a:ext cx="4000500" cy="40005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1876017</xdr:colOff>
      <xdr:row>0</xdr:row>
      <xdr:rowOff>0</xdr:rowOff>
    </xdr:from>
    <xdr:to>
      <xdr:col>2</xdr:col>
      <xdr:colOff>413716</xdr:colOff>
      <xdr:row>4</xdr:row>
      <xdr:rowOff>121919</xdr:rowOff>
    </xdr:to>
    <mc:AlternateContent xmlns:mc="http://schemas.openxmlformats.org/markup-compatibility/2006">
      <mc:Choice xmlns:am3d="http://schemas.microsoft.com/office/drawing/2017/model3d" Requires="am3d">
        <xdr:graphicFrame macro="">
          <xdr:nvGraphicFramePr>
            <xdr:cNvPr id="7" name="3D Model 6" descr="File folder with contents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7/model3d">
              <am3d:model3d xmlns:r="http://schemas.openxmlformats.org/officeDocument/2006/relationships" r:embed="rId2">
                <am3d:spPr>
                  <a:xfrm>
                    <a:off x="0" y="0"/>
                    <a:ext cx="877039" cy="853439"/>
                  </a:xfrm>
                  <a:prstGeom prst="rect">
                    <a:avLst/>
                  </a:prstGeom>
                </am3d:spPr>
                <am3d:camera>
                  <am3d:pos x="0" y="0" z="61547015"/>
                  <am3d:up dx="0" dy="36000000" dz="0"/>
                  <am3d:lookAt x="0" y="0" z="0"/>
                  <am3d:perspective fov="2700000"/>
                </am3d:camera>
                <am3d:trans>
                  <am3d:meterPerModelUnit n="5746901" d="1000000"/>
                  <am3d:preTrans dx="0" dy="-13710234" dz="362805"/>
                  <am3d:scale>
                    <am3d:sx n="1000000" d="1000000"/>
                    <am3d:sy n="1000000" d="1000000"/>
                    <am3d:sz n="1000000" d="1000000"/>
                  </am3d:scale>
                  <am3d:rot ax="1469358" ay="2387519" az="975123"/>
                  <am3d:postTrans dx="0" dy="0" dz="0"/>
                </am3d:trans>
                <am3d:raster rName="Office3DRenderer" rVer="16.0.8326">
                  <am3d:blip r:embed="rId3"/>
                </am3d:raster>
                <am3d:objViewport viewportSz="1022251"/>
                <am3d:ambientLight>
                  <am3d:clr>
                    <a:scrgbClr r="50000" g="50000" b="50000"/>
                  </am3d:clr>
                  <am3d:illuminance n="500000" d="1000000"/>
                </am3d:ambientLight>
                <am3d:ptLight rad="0">
                  <am3d:clr>
                    <a:scrgbClr r="100000" g="75000" b="50000"/>
                  </am3d:clr>
                  <am3d:intensity n="9765625" d="1000000"/>
                  <am3d:pos x="21959998" y="70920001" z="16344003"/>
                </am3d:ptLight>
                <am3d:ptLight rad="0">
                  <am3d:clr>
                    <a:scrgbClr r="40000" g="60000" b="95000"/>
                  </am3d:clr>
                  <am3d:intensity n="12250000" d="1000000"/>
                  <am3d:pos x="-37964106" y="51130435" z="57631972"/>
                </am3d:ptLight>
                <am3d:ptLight rad="0">
                  <am3d:clr>
                    <a:scrgbClr r="86837" g="72700" b="100000"/>
                  </am3d:clr>
                  <am3d:intensity n="3125000" d="1000000"/>
                  <am3d:pos x="-37739122" y="58056624" z="-34769649"/>
                </am3d:ptLight>
              </am3d:model3d>
            </a:graphicData>
          </a:graphic>
        </xdr:graphicFrame>
      </mc:Choice>
      <mc:Fallback>
        <xdr:pic>
          <xdr:nvPicPr>
            <xdr:cNvPr id="7" name="3D Model 6" descr="File folder with contents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PicPr>
              <a:picLocks noGrp="1" noRot="1" noChangeAspect="1" noMove="1" noResize="1" noEditPoints="1" noAdjustHandles="1" noChangeArrowheads="1" noChangeShapeType="1" noCrop="1"/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3346677" y="0"/>
              <a:ext cx="877039" cy="853439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5</xdr:col>
      <xdr:colOff>240008</xdr:colOff>
      <xdr:row>14</xdr:row>
      <xdr:rowOff>175260</xdr:rowOff>
    </xdr:from>
    <xdr:to>
      <xdr:col>7</xdr:col>
      <xdr:colOff>250136</xdr:colOff>
      <xdr:row>17</xdr:row>
      <xdr:rowOff>99060</xdr:rowOff>
    </xdr:to>
    <xdr:sp macro="[0]!OpenLogFile" textlink="">
      <xdr:nvSpPr>
        <xdr:cNvPr id="10" name="Scroll: Vertical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9147788" y="3741420"/>
          <a:ext cx="1229328" cy="472440"/>
        </a:xfrm>
        <a:prstGeom prst="verticalScroll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scene3d>
          <a:camera prst="orthographicFront"/>
          <a:lightRig rig="threePt" dir="t"/>
        </a:scene3d>
        <a:sp3d prstMaterial="flat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/>
            <a:t>OPEN LOGS</a:t>
          </a:r>
        </a:p>
      </xdr:txBody>
    </xdr:sp>
    <xdr:clientData/>
  </xdr:twoCellAnchor>
  <xdr:twoCellAnchor>
    <xdr:from>
      <xdr:col>3</xdr:col>
      <xdr:colOff>164313</xdr:colOff>
      <xdr:row>15</xdr:row>
      <xdr:rowOff>0</xdr:rowOff>
    </xdr:from>
    <xdr:to>
      <xdr:col>5</xdr:col>
      <xdr:colOff>174441</xdr:colOff>
      <xdr:row>17</xdr:row>
      <xdr:rowOff>106680</xdr:rowOff>
    </xdr:to>
    <xdr:sp macro="[0]!XMLSetting" textlink="">
      <xdr:nvSpPr>
        <xdr:cNvPr id="5" name="Scroll: Vertical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7852893" y="3749040"/>
          <a:ext cx="1229328" cy="472440"/>
        </a:xfrm>
        <a:prstGeom prst="verticalScroll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solidFill>
            <a:schemeClr val="accent1">
              <a:shade val="50000"/>
            </a:schemeClr>
          </a:solidFill>
        </a:ln>
        <a:scene3d>
          <a:camera prst="orthographicFront"/>
          <a:lightRig rig="threePt" dir="t"/>
        </a:scene3d>
        <a:sp3d prstMaterial="flat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/>
            <a:t>SETTING</a:t>
          </a:r>
        </a:p>
      </xdr:txBody>
    </xdr:sp>
    <xdr:clientData/>
  </xdr:twoCellAnchor>
  <xdr:twoCellAnchor>
    <xdr:from>
      <xdr:col>3</xdr:col>
      <xdr:colOff>299296</xdr:colOff>
      <xdr:row>9</xdr:row>
      <xdr:rowOff>396236</xdr:rowOff>
    </xdr:from>
    <xdr:to>
      <xdr:col>5</xdr:col>
      <xdr:colOff>462300</xdr:colOff>
      <xdr:row>12</xdr:row>
      <xdr:rowOff>129540</xdr:rowOff>
    </xdr:to>
    <xdr:sp macro="[0]!ExecuteSAPScripts" textlink="">
      <xdr:nvSpPr>
        <xdr:cNvPr id="4" name="Rectangle: Beveled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Aspect="1"/>
        </xdr:cNvSpPr>
      </xdr:nvSpPr>
      <xdr:spPr>
        <a:xfrm>
          <a:off x="7987876" y="2682236"/>
          <a:ext cx="1382204" cy="647704"/>
        </a:xfrm>
        <a:prstGeom prst="bevel">
          <a:avLst>
            <a:gd name="adj" fmla="val 10408"/>
          </a:avLst>
        </a:prstGeom>
        <a:gradFill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</a:gra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/>
        <a:scene3d>
          <a:camera prst="orthographicFront"/>
          <a:lightRig rig="threePt" dir="t"/>
        </a:scene3d>
        <a:sp3d prstMaterial="matte"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lvl="0" algn="ctr"/>
          <a:r>
            <a:rPr lang="en-GB" sz="1400" b="1"/>
            <a:t>RUN AUDIT</a:t>
          </a:r>
        </a:p>
      </xdr:txBody>
    </xdr:sp>
    <xdr:clientData/>
  </xdr:twoCellAnchor>
  <xdr:twoCellAnchor>
    <xdr:from>
      <xdr:col>8</xdr:col>
      <xdr:colOff>426721</xdr:colOff>
      <xdr:row>2</xdr:row>
      <xdr:rowOff>45720</xdr:rowOff>
    </xdr:from>
    <xdr:to>
      <xdr:col>11</xdr:col>
      <xdr:colOff>60960</xdr:colOff>
      <xdr:row>5</xdr:row>
      <xdr:rowOff>38100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pSpPr/>
      </xdr:nvGrpSpPr>
      <xdr:grpSpPr>
        <a:xfrm>
          <a:off x="11163301" y="411480"/>
          <a:ext cx="1463039" cy="548640"/>
          <a:chOff x="83821" y="2331720"/>
          <a:chExt cx="2445877" cy="548640"/>
        </a:xfrm>
      </xdr:grpSpPr>
      <xdr:sp macro="[0]!ShowInterfaceElements" textlink="">
        <xdr:nvSpPr>
          <xdr:cNvPr id="16" name="Scroll: Vertical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83821" y="2331720"/>
            <a:ext cx="2445877" cy="548640"/>
          </a:xfrm>
          <a:prstGeom prst="verticalScroll">
            <a:avLst/>
          </a:prstGeom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solidFill>
              <a:schemeClr val="accent1">
                <a:shade val="50000"/>
              </a:schemeClr>
            </a:solidFill>
          </a:ln>
          <a:scene3d>
            <a:camera prst="orthographicFront"/>
            <a:lightRig rig="threePt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2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Developer</a:t>
            </a:r>
          </a:p>
        </xdr:txBody>
      </xdr:sp>
      <xdr:pic>
        <xdr:nvPicPr>
          <xdr:cNvPr id="17" name="Graphic 16" descr="Web design outline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13360" y="2369820"/>
            <a:ext cx="800402" cy="4953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426720</xdr:colOff>
      <xdr:row>9</xdr:row>
      <xdr:rowOff>144780</xdr:rowOff>
    </xdr:from>
    <xdr:ext cx="184731" cy="26456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 txBox="1"/>
      </xdr:nvSpPr>
      <xdr:spPr>
        <a:xfrm>
          <a:off x="530352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twoCellAnchor>
    <xdr:from>
      <xdr:col>16</xdr:col>
      <xdr:colOff>110401</xdr:colOff>
      <xdr:row>4</xdr:row>
      <xdr:rowOff>60960</xdr:rowOff>
    </xdr:from>
    <xdr:to>
      <xdr:col>23</xdr:col>
      <xdr:colOff>365760</xdr:colOff>
      <xdr:row>25</xdr:row>
      <xdr:rowOff>68338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EE2D3700-B969-4537-B239-A6D4994DE8F9}"/>
            </a:ext>
          </a:extLst>
        </xdr:cNvPr>
        <xdr:cNvGrpSpPr/>
      </xdr:nvGrpSpPr>
      <xdr:grpSpPr>
        <a:xfrm>
          <a:off x="9864001" y="792480"/>
          <a:ext cx="4522559" cy="3847858"/>
          <a:chOff x="9643021" y="807961"/>
          <a:chExt cx="4522559" cy="3847858"/>
        </a:xfrm>
      </xdr:grpSpPr>
      <xdr:pic>
        <xdr:nvPicPr>
          <xdr:cNvPr id="8" name="Picture 7" descr="Like Panda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643021" y="807961"/>
            <a:ext cx="4522559" cy="3847858"/>
          </a:xfrm>
          <a:prstGeom prst="rect">
            <a:avLst/>
          </a:prstGeom>
        </xdr:spPr>
      </xdr:pic>
      <xdr:sp macro="[0]!ExecuteSAPScripts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7D1DBB1-9249-4168-B1B3-837413FBA11E}"/>
              </a:ext>
            </a:extLst>
          </xdr:cNvPr>
          <xdr:cNvSpPr/>
        </xdr:nvSpPr>
        <xdr:spPr>
          <a:xfrm>
            <a:off x="10165080" y="3169920"/>
            <a:ext cx="2057400" cy="634754"/>
          </a:xfrm>
          <a:prstGeom prst="roundRect">
            <a:avLst/>
          </a:prstGeom>
          <a:gradFill flip="none" rotWithShape="1">
            <a:gsLst>
              <a:gs pos="0">
                <a:schemeClr val="accent2">
                  <a:lumMod val="67000"/>
                </a:schemeClr>
              </a:gs>
              <a:gs pos="48000">
                <a:schemeClr val="accent2">
                  <a:lumMod val="97000"/>
                  <a:lumOff val="3000"/>
                </a:schemeClr>
              </a:gs>
              <a:gs pos="100000">
                <a:schemeClr val="accent2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14100000"/>
            </a:lightRig>
          </a:scene3d>
          <a:sp3d prstMaterial="softEdge">
            <a:bevelT w="127000" prst="artDeco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IN" b="1" cap="all" normalizeH="1">
                <a:latin typeface="Aptos" panose="020B0004020202020204" pitchFamily="34" charset="0"/>
              </a:rPr>
              <a:t>RUN AUDIT</a:t>
            </a:r>
            <a:endParaRPr lang="en-GB" b="1" cap="all" normalizeH="1">
              <a:latin typeface="Aptos" panose="020B0004020202020204" pitchFamily="34" charset="0"/>
            </a:endParaRPr>
          </a:p>
        </xdr:txBody>
      </xdr:sp>
    </xdr:grpSp>
    <xdr:clientData/>
  </xdr:twoCellAnchor>
  <xdr:twoCellAnchor editAs="oneCell">
    <xdr:from>
      <xdr:col>6</xdr:col>
      <xdr:colOff>281940</xdr:colOff>
      <xdr:row>0</xdr:row>
      <xdr:rowOff>38100</xdr:rowOff>
    </xdr:from>
    <xdr:to>
      <xdr:col>8</xdr:col>
      <xdr:colOff>190500</xdr:colOff>
      <xdr:row>5</xdr:row>
      <xdr:rowOff>22860</xdr:rowOff>
    </xdr:to>
    <xdr:pic>
      <xdr:nvPicPr>
        <xdr:cNvPr id="18" name="Picture 17" descr="Cartoon checklist and pencil">
          <a:extLst>
            <a:ext uri="{FF2B5EF4-FFF2-40B4-BE49-F238E27FC236}">
              <a16:creationId xmlns:a16="http://schemas.microsoft.com/office/drawing/2014/main" id="{37E58BAD-747D-4C9E-A8E7-B3EE6D38DA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39540" y="38100"/>
          <a:ext cx="1127760" cy="899160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3</xdr:col>
      <xdr:colOff>121919</xdr:colOff>
      <xdr:row>6</xdr:row>
      <xdr:rowOff>30480</xdr:rowOff>
    </xdr:from>
    <xdr:to>
      <xdr:col>16</xdr:col>
      <xdr:colOff>259080</xdr:colOff>
      <xdr:row>34</xdr:row>
      <xdr:rowOff>45720</xdr:rowOff>
    </xdr:to>
    <xdr:grpSp>
      <xdr:nvGrpSpPr>
        <xdr:cNvPr id="59" name="Group 58">
          <a:extLst>
            <a:ext uri="{FF2B5EF4-FFF2-40B4-BE49-F238E27FC236}">
              <a16:creationId xmlns:a16="http://schemas.microsoft.com/office/drawing/2014/main" id="{A66C313E-FF4A-4B82-9366-DEB14F3C291D}"/>
            </a:ext>
          </a:extLst>
        </xdr:cNvPr>
        <xdr:cNvGrpSpPr/>
      </xdr:nvGrpSpPr>
      <xdr:grpSpPr>
        <a:xfrm>
          <a:off x="1950719" y="1127760"/>
          <a:ext cx="8061961" cy="5135880"/>
          <a:chOff x="1973579" y="1127760"/>
          <a:chExt cx="8061961" cy="5135880"/>
        </a:xfrm>
      </xdr:grpSpPr>
      <xdr:sp macro="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1973580" y="1127760"/>
            <a:ext cx="8046720" cy="1958340"/>
          </a:xfrm>
          <a:prstGeom prst="roundRect">
            <a:avLst>
              <a:gd name="adj" fmla="val 7837"/>
            </a:avLst>
          </a:prstGeom>
          <a:noFill/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400" b="1"/>
              <a:t>Important</a:t>
            </a:r>
            <a:r>
              <a:rPr lang="en-GB" sz="1400" b="1" baseline="0"/>
              <a:t> Instructions:</a:t>
            </a:r>
          </a:p>
          <a:p>
            <a:pPr algn="l"/>
            <a:r>
              <a:rPr lang="en-GB" sz="1200" b="1" baseline="0">
                <a:solidFill>
                  <a:srgbClr val="FFC000"/>
                </a:solidFill>
              </a:rPr>
              <a:t>------------------------------------------------------------------------------------------------------------------------------------------------------------------------------</a:t>
            </a:r>
            <a:endParaRPr lang="en-GB" sz="1200" b="1" baseline="0"/>
          </a:p>
          <a:p>
            <a:pPr algn="l"/>
            <a:r>
              <a:rPr lang="en-GB" sz="1200" b="1" baseline="0"/>
              <a:t>1. Load SAPUILandscape.XML File: </a:t>
            </a:r>
            <a:r>
              <a:rPr lang="en-GB" sz="1200" b="0" baseline="0"/>
              <a:t>Click the "XML SETTING" button to load the SAPUILandscape.XML file. This file contains the configuration settings for the SAP system.</a:t>
            </a:r>
          </a:p>
          <a:p>
            <a:pPr algn="l"/>
            <a:r>
              <a:rPr lang="en-GB" sz="1200" b="1" baseline="0"/>
              <a:t>2. View Logs: </a:t>
            </a:r>
            <a:r>
              <a:rPr lang="en-GB" sz="1200" b="0" baseline="0"/>
              <a:t>Click the "OPEN LOGS" button to access and review the logs. This helps in monitoring and troubleshooting any issues that may arise during the automation process.</a:t>
            </a:r>
          </a:p>
          <a:p>
            <a:pPr algn="l"/>
            <a:r>
              <a:rPr lang="en-GB" sz="1200" b="1" baseline="0"/>
              <a:t>3. Execute Control: </a:t>
            </a:r>
            <a:r>
              <a:rPr lang="en-GB" sz="1200" b="0" baseline="0"/>
              <a:t>Click the "RUN AUDIT" button to execute the control. This step initiates the audit process, allowing the tool to perform checks and generate reports on IT General Controls (ITGC).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GB" sz="1200">
              <a:solidFill>
                <a:srgbClr val="FFC000"/>
              </a:solidFill>
              <a:effectLst/>
            </a:endParaRPr>
          </a:p>
          <a:p>
            <a:pPr algn="l"/>
            <a:endParaRPr lang="en-GB" sz="1200" b="0" baseline="0"/>
          </a:p>
        </xdr:txBody>
      </xdr:sp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EC179A2E-ACFF-47C3-BA2C-7E600407D6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973579" y="3147060"/>
            <a:ext cx="8061961" cy="3116580"/>
          </a:xfrm>
          <a:prstGeom prst="roundRect">
            <a:avLst>
              <a:gd name="adj" fmla="val 243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</xdr:spPr>
      </xdr:pic>
    </xdr:grpSp>
    <xdr:clientData/>
  </xdr:twoCellAnchor>
  <xdr:twoCellAnchor>
    <xdr:from>
      <xdr:col>0</xdr:col>
      <xdr:colOff>53339</xdr:colOff>
      <xdr:row>6</xdr:row>
      <xdr:rowOff>0</xdr:rowOff>
    </xdr:from>
    <xdr:to>
      <xdr:col>3</xdr:col>
      <xdr:colOff>45720</xdr:colOff>
      <xdr:row>34</xdr:row>
      <xdr:rowOff>68580</xdr:rowOff>
    </xdr:to>
    <xdr:sp macro="" textlink="">
      <xdr:nvSpPr>
        <xdr:cNvPr id="34" name="Rectangle: Diagonal Corners Rounded 33">
          <a:extLst>
            <a:ext uri="{FF2B5EF4-FFF2-40B4-BE49-F238E27FC236}">
              <a16:creationId xmlns:a16="http://schemas.microsoft.com/office/drawing/2014/main" id="{9AEC008D-38CD-4503-B8E7-5CBAF6B0502D}"/>
            </a:ext>
          </a:extLst>
        </xdr:cNvPr>
        <xdr:cNvSpPr/>
      </xdr:nvSpPr>
      <xdr:spPr>
        <a:xfrm>
          <a:off x="53339" y="1097280"/>
          <a:ext cx="1821181" cy="5189220"/>
        </a:xfrm>
        <a:prstGeom prst="round2Diag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lIns="91440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114300</xdr:colOff>
      <xdr:row>27</xdr:row>
      <xdr:rowOff>91440</xdr:rowOff>
    </xdr:from>
    <xdr:to>
      <xdr:col>2</xdr:col>
      <xdr:colOff>533400</xdr:colOff>
      <xdr:row>30</xdr:row>
      <xdr:rowOff>22860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114300" y="5029200"/>
          <a:ext cx="1638300" cy="480060"/>
          <a:chOff x="83821" y="2331720"/>
          <a:chExt cx="2445877" cy="548640"/>
        </a:xfrm>
      </xdr:grpSpPr>
      <xdr:sp macro="[0]!ShowInterfaceElements" textlink="">
        <xdr:nvSpPr>
          <xdr:cNvPr id="4" name="Scroll: Vertical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83821" y="2331720"/>
            <a:ext cx="2445877" cy="548640"/>
          </a:xfrm>
          <a:prstGeom prst="verticalScroll">
            <a:avLst/>
          </a:prstGeom>
          <a:ln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2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DEVELOPER</a:t>
            </a:r>
          </a:p>
        </xdr:txBody>
      </xdr:sp>
      <xdr:pic>
        <xdr:nvPicPr>
          <xdr:cNvPr id="5" name="Graphic 4" descr="Web design outline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13360" y="2369820"/>
            <a:ext cx="800402" cy="4953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114300</xdr:colOff>
      <xdr:row>26</xdr:row>
      <xdr:rowOff>152400</xdr:rowOff>
    </xdr:from>
    <xdr:to>
      <xdr:col>2</xdr:col>
      <xdr:colOff>586740</xdr:colOff>
      <xdr:row>26</xdr:row>
      <xdr:rowOff>160020</xdr:rowOff>
    </xdr:to>
    <xdr:cxnSp macro="">
      <xdr:nvCxnSpPr>
        <xdr:cNvPr id="36" name="Straight Connector 35">
          <a:extLst>
            <a:ext uri="{FF2B5EF4-FFF2-40B4-BE49-F238E27FC236}">
              <a16:creationId xmlns:a16="http://schemas.microsoft.com/office/drawing/2014/main" id="{BFCAF8A0-3AC5-4F1E-B4A6-6CF6B48E616C}"/>
            </a:ext>
          </a:extLst>
        </xdr:cNvPr>
        <xdr:cNvCxnSpPr/>
      </xdr:nvCxnSpPr>
      <xdr:spPr>
        <a:xfrm>
          <a:off x="114300" y="4907280"/>
          <a:ext cx="1691640" cy="762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198120</xdr:colOff>
      <xdr:row>18</xdr:row>
      <xdr:rowOff>22860</xdr:rowOff>
    </xdr:from>
    <xdr:to>
      <xdr:col>2</xdr:col>
      <xdr:colOff>563880</xdr:colOff>
      <xdr:row>20</xdr:row>
      <xdr:rowOff>137164</xdr:rowOff>
    </xdr:to>
    <xdr:grpSp>
      <xdr:nvGrpSpPr>
        <xdr:cNvPr id="41" name="Group 40">
          <a:extLst>
            <a:ext uri="{FF2B5EF4-FFF2-40B4-BE49-F238E27FC236}">
              <a16:creationId xmlns:a16="http://schemas.microsoft.com/office/drawing/2014/main" id="{167D95D1-D240-43C9-9213-12EA66891D2B}"/>
            </a:ext>
          </a:extLst>
        </xdr:cNvPr>
        <xdr:cNvGrpSpPr/>
      </xdr:nvGrpSpPr>
      <xdr:grpSpPr>
        <a:xfrm>
          <a:off x="198120" y="3314700"/>
          <a:ext cx="1584960" cy="480064"/>
          <a:chOff x="198120" y="3314700"/>
          <a:chExt cx="1584960" cy="480064"/>
        </a:xfrm>
      </xdr:grpSpPr>
      <xdr:sp macro="[0]!XMLSetting" textlink="">
        <xdr:nvSpPr>
          <xdr:cNvPr id="10" name="Scroll: Vertical 9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SpPr/>
        </xdr:nvSpPr>
        <xdr:spPr>
          <a:xfrm>
            <a:off x="198120" y="3322324"/>
            <a:ext cx="1584960" cy="472440"/>
          </a:xfrm>
          <a:prstGeom prst="verticalScroll">
            <a:avLst>
              <a:gd name="adj" fmla="val 0"/>
            </a:avLst>
          </a:prstGeom>
          <a:gradFill flip="none" rotWithShape="1">
            <a:gsLst>
              <a:gs pos="0">
                <a:schemeClr val="accent5">
                  <a:lumMod val="67000"/>
                </a:schemeClr>
              </a:gs>
              <a:gs pos="48000">
                <a:schemeClr val="accent5">
                  <a:lumMod val="97000"/>
                  <a:lumOff val="3000"/>
                </a:schemeClr>
              </a:gs>
              <a:gs pos="100000">
                <a:schemeClr val="accent5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lIns="457200" rtlCol="0" anchor="ctr" anchorCtr="1"/>
          <a:lstStyle/>
          <a:p>
            <a:pPr algn="ctr"/>
            <a:r>
              <a:rPr lang="en-GB" sz="1200" b="1" u="none">
                <a:solidFill>
                  <a:schemeClr val="tx1"/>
                </a:solidFill>
                <a:latin typeface="Aptos" panose="020B0004020202020204" pitchFamily="34" charset="0"/>
              </a:rPr>
              <a:t>XML SETTING</a:t>
            </a:r>
          </a:p>
        </xdr:txBody>
      </xdr:sp>
      <xdr:pic>
        <xdr:nvPicPr>
          <xdr:cNvPr id="38" name="Graphic 37" descr="Single gear outline">
            <a:extLst>
              <a:ext uri="{FF2B5EF4-FFF2-40B4-BE49-F238E27FC236}">
                <a16:creationId xmlns:a16="http://schemas.microsoft.com/office/drawing/2014/main" id="{29B939EA-C92B-4F57-A85B-441848F28C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36220" y="3314700"/>
            <a:ext cx="480060" cy="4800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175260</xdr:colOff>
      <xdr:row>21</xdr:row>
      <xdr:rowOff>137164</xdr:rowOff>
    </xdr:from>
    <xdr:to>
      <xdr:col>2</xdr:col>
      <xdr:colOff>548639</xdr:colOff>
      <xdr:row>24</xdr:row>
      <xdr:rowOff>76200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E1F2EFEC-A76D-4E7F-83F9-99E5C7817603}"/>
            </a:ext>
          </a:extLst>
        </xdr:cNvPr>
        <xdr:cNvGrpSpPr/>
      </xdr:nvGrpSpPr>
      <xdr:grpSpPr>
        <a:xfrm>
          <a:off x="175260" y="3977644"/>
          <a:ext cx="1592579" cy="487676"/>
          <a:chOff x="175260" y="3977644"/>
          <a:chExt cx="1592579" cy="487676"/>
        </a:xfrm>
      </xdr:grpSpPr>
      <xdr:sp macro="[0]!OpenLogFile" textlink="">
        <xdr:nvSpPr>
          <xdr:cNvPr id="9" name="Scroll: Vertical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/>
        </xdr:nvSpPr>
        <xdr:spPr>
          <a:xfrm>
            <a:off x="175260" y="3977644"/>
            <a:ext cx="1592579" cy="472440"/>
          </a:xfrm>
          <a:prstGeom prst="verticalScroll">
            <a:avLst>
              <a:gd name="adj" fmla="val 0"/>
            </a:avLst>
          </a:prstGeom>
          <a:gradFill flip="none" rotWithShape="1">
            <a:gsLst>
              <a:gs pos="0">
                <a:schemeClr val="accent5">
                  <a:lumMod val="67000"/>
                </a:schemeClr>
              </a:gs>
              <a:gs pos="48000">
                <a:schemeClr val="accent5">
                  <a:lumMod val="97000"/>
                  <a:lumOff val="3000"/>
                </a:schemeClr>
              </a:gs>
              <a:gs pos="100000">
                <a:schemeClr val="accent5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lIns="457200" rtlCol="0" anchor="ctr"/>
          <a:lstStyle/>
          <a:p>
            <a:pPr algn="ctr"/>
            <a:r>
              <a:rPr lang="en-GB" sz="1200" b="1">
                <a:solidFill>
                  <a:schemeClr val="tx1"/>
                </a:solidFill>
              </a:rPr>
              <a:t>OPEN LOGS</a:t>
            </a:r>
          </a:p>
        </xdr:txBody>
      </xdr:sp>
      <xdr:pic>
        <xdr:nvPicPr>
          <xdr:cNvPr id="46" name="Graphic 45" descr="Folder Search outline">
            <a:extLst>
              <a:ext uri="{FF2B5EF4-FFF2-40B4-BE49-F238E27FC236}">
                <a16:creationId xmlns:a16="http://schemas.microsoft.com/office/drawing/2014/main" id="{AEDD0466-6236-4743-AC9B-98C428D6E3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236220" y="3985260"/>
            <a:ext cx="457200" cy="480060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0</xdr:colOff>
      <xdr:row>5</xdr:row>
      <xdr:rowOff>99060</xdr:rowOff>
    </xdr:from>
    <xdr:to>
      <xdr:col>3</xdr:col>
      <xdr:colOff>281940</xdr:colOff>
      <xdr:row>17</xdr:row>
      <xdr:rowOff>15240</xdr:rowOff>
    </xdr:to>
    <xdr:pic>
      <xdr:nvPicPr>
        <xdr:cNvPr id="58" name="Graphic 57" descr="Backpack with calculator">
          <a:extLst>
            <a:ext uri="{FF2B5EF4-FFF2-40B4-BE49-F238E27FC236}">
              <a16:creationId xmlns:a16="http://schemas.microsoft.com/office/drawing/2014/main" id="{6D7A6159-9944-4C35-9E54-27A7DA69FF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0" y="1013460"/>
          <a:ext cx="2110740" cy="2110740"/>
        </a:xfrm>
        <a:prstGeom prst="rect">
          <a:avLst/>
        </a:prstGeom>
      </xdr:spPr>
    </xdr:pic>
    <xdr:clientData/>
  </xdr:twoCellAnchor>
  <xdr:twoCellAnchor>
    <xdr:from>
      <xdr:col>0</xdr:col>
      <xdr:colOff>106680</xdr:colOff>
      <xdr:row>30</xdr:row>
      <xdr:rowOff>137160</xdr:rowOff>
    </xdr:from>
    <xdr:to>
      <xdr:col>2</xdr:col>
      <xdr:colOff>579120</xdr:colOff>
      <xdr:row>30</xdr:row>
      <xdr:rowOff>144780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D2647C7C-20DE-4733-95D5-A3B761CBCC34}"/>
            </a:ext>
          </a:extLst>
        </xdr:cNvPr>
        <xdr:cNvCxnSpPr/>
      </xdr:nvCxnSpPr>
      <xdr:spPr>
        <a:xfrm>
          <a:off x="106680" y="5623560"/>
          <a:ext cx="1691640" cy="762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E152320-CB00-43C8-92C3-9160005589E6}" name="Table2" displayName="Table2" ref="A1:I18" totalsRowShown="0" headerRowDxfId="20" dataDxfId="18" headerRowBorderDxfId="19" tableBorderDxfId="17" totalsRowBorderDxfId="16">
  <autoFilter ref="A1:I18" xr:uid="{FE152320-CB00-43C8-92C3-9160005589E6}">
    <filterColumn colId="0">
      <filters>
        <filter val="ITGC01"/>
        <filter val="ITGC02"/>
        <filter val="ITGC06"/>
        <filter val="ITGC07"/>
        <filter val="ITGC08"/>
        <filter val="ITGC10"/>
        <filter val="ITGC11"/>
        <filter val="ITGC12"/>
        <filter val="ITGC13"/>
      </filters>
    </filterColumn>
  </autoFilter>
  <tableColumns count="9">
    <tableColumn id="1" xr3:uid="{99BCBB7E-21D0-4FEB-A8A1-9859C9EEDFDE}" name="Control Ref." dataDxfId="15"/>
    <tableColumn id="2" xr3:uid="{E43DBBFC-33AF-4C80-813C-A8CF67AA2A4D}" name="Control Definition" dataDxfId="14"/>
    <tableColumn id="3" xr3:uid="{9B912595-4054-4925-840C-CA83BC4ADA5B}" name="ERP" dataDxfId="13"/>
    <tableColumn id="4" xr3:uid="{A0AA4250-BE51-4A70-9AD5-B440440FB609}" name="GRC" dataDxfId="12"/>
    <tableColumn id="5" xr3:uid="{C94068DB-22E2-443A-A3DC-A18861540701}" name="CRM" dataDxfId="11"/>
    <tableColumn id="6" xr3:uid="{BCC96767-679C-4F13-A3BF-0D677B5872EC}" name="BW" dataDxfId="10"/>
    <tableColumn id="7" xr3:uid="{6A741418-550A-41E5-AC73-FEE8F925E5B6}" name="HANA" dataDxfId="9"/>
    <tableColumn id="8" xr3:uid="{7B004CB9-3622-463F-9C54-23AECEEAD236}" name="Non-SAP" dataDxfId="8"/>
    <tableColumn id="9" xr3:uid="{23EF42DF-8A3B-43CB-9318-ABD2678C2376}" name="CEP" dataDxfId="7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15598C-799B-432A-8EA7-339067B18042}" name="Table1" displayName="Table1" ref="A7:C16" totalsRowShown="0" headerRowDxfId="6" headerRowBorderDxfId="5" tableBorderDxfId="4" totalsRowBorderDxfId="3">
  <tableColumns count="3">
    <tableColumn id="1" xr3:uid="{8D998D3D-D4BD-47E3-9495-AFF16B1F9B34}" name="CRITERIA" dataDxfId="2"/>
    <tableColumn id="2" xr3:uid="{594121BE-13E6-40B7-9733-1FA010351EF8}" name="SELECTION" dataDxfId="1"/>
    <tableColumn id="3" xr3:uid="{C052F7F5-7BDC-4C97-858C-0F13F1F1C740}" name="Short Description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B0152-9F60-4401-AA44-0FB93D57B1C6}">
  <sheetPr codeName="Sheet2"/>
  <dimension ref="A1:I18"/>
  <sheetViews>
    <sheetView workbookViewId="0">
      <selection activeCell="D26" sqref="D26"/>
    </sheetView>
  </sheetViews>
  <sheetFormatPr defaultRowHeight="14.4" x14ac:dyDescent="0.3"/>
  <cols>
    <col min="1" max="1" width="49.88671875" bestFit="1" customWidth="1"/>
    <col min="2" max="2" width="9.88671875" bestFit="1" customWidth="1"/>
    <col min="5" max="5" width="5" customWidth="1"/>
    <col min="6" max="6" width="9.6640625" bestFit="1" customWidth="1"/>
    <col min="7" max="7" width="5" customWidth="1"/>
    <col min="8" max="8" width="18.6640625" bestFit="1" customWidth="1"/>
    <col min="9" max="9" width="13.77734375" bestFit="1" customWidth="1"/>
  </cols>
  <sheetData>
    <row r="1" spans="1:9" x14ac:dyDescent="0.3">
      <c r="A1" s="14" t="s">
        <v>92</v>
      </c>
      <c r="B1" s="14" t="s">
        <v>65</v>
      </c>
      <c r="D1" s="6" t="s">
        <v>91</v>
      </c>
      <c r="E1" s="6" t="s">
        <v>93</v>
      </c>
      <c r="F1" s="6" t="s">
        <v>94</v>
      </c>
      <c r="G1" s="6" t="s">
        <v>95</v>
      </c>
      <c r="H1" s="6" t="s">
        <v>96</v>
      </c>
    </row>
    <row r="2" spans="1:9" x14ac:dyDescent="0.3">
      <c r="A2" t="s">
        <v>1</v>
      </c>
      <c r="B2" t="s">
        <v>6</v>
      </c>
      <c r="D2" s="24" t="s">
        <v>17</v>
      </c>
      <c r="E2" s="3" t="s">
        <v>97</v>
      </c>
      <c r="F2" s="3" t="s">
        <v>97</v>
      </c>
      <c r="G2" s="3" t="s">
        <v>98</v>
      </c>
      <c r="H2" s="3" t="s">
        <v>99</v>
      </c>
    </row>
    <row r="3" spans="1:9" x14ac:dyDescent="0.3">
      <c r="A3" t="s">
        <v>2</v>
      </c>
      <c r="B3" t="s">
        <v>6</v>
      </c>
      <c r="D3" s="24" t="s">
        <v>21</v>
      </c>
      <c r="E3" s="3" t="s">
        <v>97</v>
      </c>
      <c r="F3" s="3" t="s">
        <v>98</v>
      </c>
      <c r="G3" s="3" t="s">
        <v>97</v>
      </c>
      <c r="H3" s="3" t="s">
        <v>101</v>
      </c>
    </row>
    <row r="4" spans="1:9" x14ac:dyDescent="0.3">
      <c r="A4" t="s">
        <v>3</v>
      </c>
      <c r="B4" t="s">
        <v>6</v>
      </c>
      <c r="D4" s="4" t="s">
        <v>23</v>
      </c>
      <c r="E4" s="3"/>
      <c r="F4" s="3"/>
      <c r="G4" s="3"/>
      <c r="H4" s="3" t="s">
        <v>102</v>
      </c>
    </row>
    <row r="5" spans="1:9" x14ac:dyDescent="0.3">
      <c r="A5" t="s">
        <v>64</v>
      </c>
      <c r="B5" t="s">
        <v>6</v>
      </c>
      <c r="D5" s="4" t="s">
        <v>25</v>
      </c>
      <c r="E5" s="3"/>
      <c r="F5" s="3"/>
      <c r="G5" s="3"/>
      <c r="H5" s="3" t="s">
        <v>102</v>
      </c>
    </row>
    <row r="6" spans="1:9" x14ac:dyDescent="0.3">
      <c r="A6" t="s">
        <v>122</v>
      </c>
      <c r="B6" t="s">
        <v>6</v>
      </c>
      <c r="D6" s="4" t="s">
        <v>25</v>
      </c>
      <c r="E6" s="3"/>
      <c r="F6" s="3"/>
      <c r="G6" s="3"/>
      <c r="H6" s="3" t="s">
        <v>102</v>
      </c>
    </row>
    <row r="7" spans="1:9" x14ac:dyDescent="0.3">
      <c r="D7" s="4" t="s">
        <v>28</v>
      </c>
      <c r="E7" s="3"/>
      <c r="F7" s="3"/>
      <c r="G7" s="3"/>
      <c r="H7" s="3" t="s">
        <v>102</v>
      </c>
    </row>
    <row r="8" spans="1:9" x14ac:dyDescent="0.3">
      <c r="D8" s="24" t="s">
        <v>30</v>
      </c>
      <c r="E8" s="3" t="s">
        <v>97</v>
      </c>
      <c r="F8" s="3" t="s">
        <v>97</v>
      </c>
      <c r="G8" s="3" t="s">
        <v>97</v>
      </c>
      <c r="H8" s="3" t="s">
        <v>101</v>
      </c>
    </row>
    <row r="9" spans="1:9" x14ac:dyDescent="0.3">
      <c r="D9" s="24" t="s">
        <v>32</v>
      </c>
      <c r="E9" s="3" t="s">
        <v>97</v>
      </c>
      <c r="F9" s="3" t="s">
        <v>98</v>
      </c>
      <c r="G9" s="3" t="s">
        <v>97</v>
      </c>
      <c r="H9" s="3" t="s">
        <v>101</v>
      </c>
    </row>
    <row r="10" spans="1:9" x14ac:dyDescent="0.3">
      <c r="D10" s="24" t="s">
        <v>34</v>
      </c>
      <c r="E10" s="3" t="s">
        <v>97</v>
      </c>
      <c r="F10" s="3" t="s">
        <v>97</v>
      </c>
      <c r="G10" s="3" t="s">
        <v>98</v>
      </c>
      <c r="H10" s="3" t="s">
        <v>101</v>
      </c>
    </row>
    <row r="11" spans="1:9" x14ac:dyDescent="0.3">
      <c r="D11" s="4" t="s">
        <v>36</v>
      </c>
      <c r="E11" s="3"/>
      <c r="F11" s="3"/>
      <c r="G11" s="3"/>
      <c r="H11" s="3" t="s">
        <v>102</v>
      </c>
    </row>
    <row r="12" spans="1:9" x14ac:dyDescent="0.3">
      <c r="D12" s="18" t="s">
        <v>38</v>
      </c>
      <c r="E12" s="3"/>
      <c r="F12" s="3"/>
      <c r="G12" s="3"/>
      <c r="H12" s="3" t="s">
        <v>100</v>
      </c>
      <c r="I12" t="s">
        <v>123</v>
      </c>
    </row>
    <row r="13" spans="1:9" x14ac:dyDescent="0.3">
      <c r="D13" s="24" t="s">
        <v>40</v>
      </c>
      <c r="E13" s="3" t="s">
        <v>97</v>
      </c>
      <c r="F13" s="3" t="s">
        <v>97</v>
      </c>
      <c r="G13" s="3" t="s">
        <v>98</v>
      </c>
      <c r="H13" s="3" t="s">
        <v>101</v>
      </c>
    </row>
    <row r="14" spans="1:9" x14ac:dyDescent="0.3">
      <c r="D14" s="24" t="s">
        <v>42</v>
      </c>
      <c r="E14" s="3" t="s">
        <v>97</v>
      </c>
      <c r="F14" s="3" t="s">
        <v>97</v>
      </c>
      <c r="G14" s="3" t="s">
        <v>97</v>
      </c>
      <c r="H14" s="3" t="s">
        <v>101</v>
      </c>
    </row>
    <row r="15" spans="1:9" x14ac:dyDescent="0.3">
      <c r="D15" s="24" t="s">
        <v>44</v>
      </c>
      <c r="E15" s="3" t="s">
        <v>97</v>
      </c>
      <c r="F15" s="3" t="s">
        <v>97</v>
      </c>
      <c r="G15" s="3" t="s">
        <v>98</v>
      </c>
      <c r="H15" s="3" t="s">
        <v>101</v>
      </c>
    </row>
    <row r="16" spans="1:9" x14ac:dyDescent="0.3">
      <c r="D16" s="4" t="s">
        <v>46</v>
      </c>
      <c r="E16" s="3"/>
      <c r="F16" s="3"/>
      <c r="G16" s="3"/>
      <c r="H16" s="3" t="s">
        <v>102</v>
      </c>
    </row>
    <row r="17" spans="4:8" x14ac:dyDescent="0.3">
      <c r="D17" s="4" t="s">
        <v>48</v>
      </c>
      <c r="E17" s="3"/>
      <c r="F17" s="3"/>
      <c r="G17" s="3"/>
      <c r="H17" s="3" t="s">
        <v>102</v>
      </c>
    </row>
    <row r="18" spans="4:8" x14ac:dyDescent="0.3">
      <c r="D18" s="4" t="s">
        <v>50</v>
      </c>
      <c r="E18" s="3"/>
      <c r="F18" s="3"/>
      <c r="G18" s="3"/>
      <c r="H18" s="3" t="s">
        <v>102</v>
      </c>
    </row>
  </sheetData>
  <conditionalFormatting sqref="H2:H18">
    <cfRule type="containsText" dxfId="24" priority="2" operator="containsText" text="In Progress">
      <formula>NOT(ISERROR(SEARCH("In Progress",H2)))</formula>
    </cfRule>
    <cfRule type="containsText" dxfId="23" priority="4" operator="containsText" text="Completed">
      <formula>NOT(ISERROR(SEARCH("Completed",H2)))</formula>
    </cfRule>
  </conditionalFormatting>
  <conditionalFormatting sqref="H3:H18">
    <cfRule type="containsText" dxfId="22" priority="3" operator="containsText" text="Completed">
      <formula>NOT(ISERROR(SEARCH("Completed",H3)))</formula>
    </cfRule>
  </conditionalFormatting>
  <conditionalFormatting sqref="H2:H18">
    <cfRule type="containsText" dxfId="21" priority="1" operator="containsText" text="NA">
      <formula>NOT(ISERROR(SEARCH("NA",H2)))</formula>
    </cfRule>
  </conditionalFormatting>
  <dataValidations count="3">
    <dataValidation type="list" allowBlank="1" showInputMessage="1" showErrorMessage="1" sqref="E2:G18" xr:uid="{C39EA277-7162-4B1D-BB09-99542333E90B}">
      <formula1>"Yes, No, NA"</formula1>
    </dataValidation>
    <dataValidation type="list" allowBlank="1" showInputMessage="1" showErrorMessage="1" sqref="H3:H18" xr:uid="{52815552-E5E1-4FB5-90A8-84E0844EA9FD}">
      <formula1>"In Progress,Completed ,NA"</formula1>
    </dataValidation>
    <dataValidation type="list" allowBlank="1" showInputMessage="1" showErrorMessage="1" sqref="H2" xr:uid="{044E20AE-B199-4A16-85CA-692747E5289B}">
      <formula1>"In Progress,Completed,NA"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55054-18DA-46AB-8961-034C4AF9F8A8}">
  <sheetPr codeName="Sheet4"/>
  <dimension ref="A1:R104"/>
  <sheetViews>
    <sheetView topLeftCell="L1" workbookViewId="0">
      <selection activeCell="P8" sqref="P8"/>
    </sheetView>
  </sheetViews>
  <sheetFormatPr defaultRowHeight="14.4" x14ac:dyDescent="0.3"/>
  <cols>
    <col min="1" max="1" width="11.88671875" style="3" bestFit="1" customWidth="1"/>
    <col min="2" max="2" width="55.88671875" style="3" bestFit="1" customWidth="1"/>
    <col min="3" max="3" width="3.44140625" style="28" customWidth="1"/>
    <col min="4" max="4" width="69.77734375" style="3" bestFit="1" customWidth="1"/>
    <col min="5" max="5" width="3.44140625" style="28" customWidth="1"/>
    <col min="6" max="6" width="67.109375" style="22" bestFit="1" customWidth="1"/>
    <col min="7" max="7" width="3.33203125" style="28" customWidth="1"/>
    <col min="8" max="8" width="77.5546875" style="3" bestFit="1" customWidth="1"/>
    <col min="9" max="9" width="3.33203125" style="28" customWidth="1"/>
    <col min="10" max="10" width="112.5546875" style="3" bestFit="1" customWidth="1"/>
    <col min="11" max="11" width="3.33203125" style="28" customWidth="1"/>
    <col min="12" max="12" width="71" style="3" customWidth="1"/>
    <col min="13" max="13" width="3.33203125" style="28" customWidth="1"/>
    <col min="14" max="14" width="48.21875" style="3" bestFit="1" customWidth="1"/>
    <col min="15" max="15" width="3.33203125" style="28" customWidth="1"/>
    <col min="16" max="16" width="74" style="22" bestFit="1" customWidth="1"/>
    <col min="17" max="17" width="3.33203125" style="28" customWidth="1"/>
    <col min="18" max="18" width="68" style="3" bestFit="1" customWidth="1"/>
    <col min="19" max="16384" width="8.88671875" style="3"/>
  </cols>
  <sheetData>
    <row r="1" spans="1:18" s="22" customFormat="1" ht="28.8" x14ac:dyDescent="0.3">
      <c r="A1" s="19" t="s">
        <v>138</v>
      </c>
      <c r="B1" s="26" t="s">
        <v>139</v>
      </c>
      <c r="C1" s="27"/>
      <c r="D1" s="26" t="s">
        <v>140</v>
      </c>
      <c r="E1" s="27"/>
      <c r="F1" s="26" t="s">
        <v>132</v>
      </c>
      <c r="G1" s="27"/>
      <c r="H1" s="26" t="s">
        <v>135</v>
      </c>
      <c r="I1" s="27"/>
      <c r="J1" s="26" t="s">
        <v>136</v>
      </c>
      <c r="K1" s="27"/>
      <c r="L1" s="26" t="s">
        <v>154</v>
      </c>
      <c r="M1" s="27"/>
      <c r="N1" s="26" t="s">
        <v>137</v>
      </c>
      <c r="O1" s="27"/>
      <c r="P1" s="26" t="s">
        <v>133</v>
      </c>
      <c r="Q1" s="27"/>
      <c r="R1" s="26" t="s">
        <v>134</v>
      </c>
    </row>
    <row r="2" spans="1:18" s="22" customFormat="1" x14ac:dyDescent="0.3">
      <c r="A2" s="20" t="s">
        <v>7</v>
      </c>
      <c r="B2" s="20" t="s">
        <v>5</v>
      </c>
      <c r="C2" s="27"/>
      <c r="D2" s="20" t="s">
        <v>5</v>
      </c>
      <c r="E2" s="27"/>
      <c r="F2" s="20" t="s">
        <v>5</v>
      </c>
      <c r="G2" s="27"/>
      <c r="H2" s="20" t="s">
        <v>5</v>
      </c>
      <c r="I2" s="27"/>
      <c r="J2" s="20" t="s">
        <v>5</v>
      </c>
      <c r="K2" s="27"/>
      <c r="L2" s="20" t="s">
        <v>5</v>
      </c>
      <c r="M2" s="27"/>
      <c r="N2" s="20" t="s">
        <v>5</v>
      </c>
      <c r="O2" s="27"/>
      <c r="P2" s="20" t="s">
        <v>5</v>
      </c>
      <c r="Q2" s="27"/>
      <c r="R2" s="20" t="s">
        <v>5</v>
      </c>
    </row>
    <row r="3" spans="1:18" x14ac:dyDescent="0.3">
      <c r="A3" s="3">
        <v>1</v>
      </c>
      <c r="B3" s="3" t="s">
        <v>74</v>
      </c>
      <c r="D3" s="7" t="s">
        <v>76</v>
      </c>
      <c r="F3" s="22" t="s">
        <v>71</v>
      </c>
      <c r="H3" s="3" t="s">
        <v>108</v>
      </c>
      <c r="J3" s="3" t="s">
        <v>108</v>
      </c>
      <c r="L3" s="3" t="s">
        <v>156</v>
      </c>
      <c r="N3" s="3" t="s">
        <v>108</v>
      </c>
      <c r="P3" s="22" t="s">
        <v>78</v>
      </c>
      <c r="R3" s="3" t="s">
        <v>108</v>
      </c>
    </row>
    <row r="4" spans="1:18" x14ac:dyDescent="0.3">
      <c r="A4" s="3">
        <v>2</v>
      </c>
      <c r="B4" s="3" t="s">
        <v>87</v>
      </c>
      <c r="D4" s="7" t="s">
        <v>77</v>
      </c>
      <c r="F4" s="23" t="s">
        <v>72</v>
      </c>
      <c r="H4" s="3" t="s">
        <v>109</v>
      </c>
      <c r="J4" s="3" t="s">
        <v>112</v>
      </c>
      <c r="L4" s="3" t="s">
        <v>141</v>
      </c>
      <c r="N4" s="3" t="s">
        <v>124</v>
      </c>
      <c r="P4" s="22" t="s">
        <v>79</v>
      </c>
      <c r="R4" s="3" t="s">
        <v>127</v>
      </c>
    </row>
    <row r="5" spans="1:18" ht="28.8" customHeight="1" x14ac:dyDescent="0.3">
      <c r="A5" s="3">
        <v>3</v>
      </c>
      <c r="B5" s="22" t="str">
        <f ca="1">"3: Put User ID: SAPOSS*. "&amp; CHAR(10) &amp;D14</f>
        <v>3: Put User ID: SAPOSS*. 
Duration: 01 April 2025, 00:00:00 To 30 April 2025, 23:59:59</v>
      </c>
      <c r="D5" s="16" t="str">
        <f ca="1">"3: Please select the Start Date and End Date and Click On execute button"&amp; CHAR(10) &amp; D14</f>
        <v>3: Please select the Start Date and End Date and Click On execute button
Duration: 01 April 2025, 00:00:00 To 30 April 2025, 23:59:59</v>
      </c>
      <c r="F5" s="22" t="s">
        <v>73</v>
      </c>
      <c r="H5" s="22" t="s">
        <v>110</v>
      </c>
      <c r="J5" s="3" t="s">
        <v>113</v>
      </c>
      <c r="L5" s="3" t="s">
        <v>142</v>
      </c>
      <c r="N5" s="3" t="s">
        <v>125</v>
      </c>
      <c r="P5" s="22" t="s">
        <v>82</v>
      </c>
      <c r="R5" s="3" t="s">
        <v>128</v>
      </c>
    </row>
    <row r="6" spans="1:18" ht="57.6" x14ac:dyDescent="0.3">
      <c r="A6" s="3">
        <v>4</v>
      </c>
      <c r="B6" s="3" t="s">
        <v>88</v>
      </c>
      <c r="D6" s="17" t="str">
        <f ca="1">"4: "&amp;D13&amp;""&amp;'ITGC AUDIT DASHBOARD'!B12&amp;"” Month "</f>
        <v>4: Comment: No Client Opening happened during April, 2025” Month </v>
      </c>
      <c r="F6" s="21" t="str">
        <f ca="1">"4: "&amp; F23&amp;""&amp;'ITGC AUDIT DASHBOARD'!B12&amp;"” Month "</f>
        <v>4: Comment: No Developer Key access found for any user in April, 2025” Month </v>
      </c>
      <c r="H6" s="3" t="str">
        <f ca="1">"4: Select "&amp;D14</f>
        <v>4: Select Duration: 01 April 2025, 00:00:00 To 30 April 2025, 23:59:59</v>
      </c>
      <c r="J6" s="22" t="s">
        <v>121</v>
      </c>
      <c r="L6" s="22" t="s">
        <v>143</v>
      </c>
      <c r="N6" s="22" t="s">
        <v>126</v>
      </c>
      <c r="P6" s="22" t="s">
        <v>80</v>
      </c>
      <c r="R6" s="22" t="s">
        <v>129</v>
      </c>
    </row>
    <row r="7" spans="1:18" x14ac:dyDescent="0.3">
      <c r="A7" s="3">
        <v>5</v>
      </c>
      <c r="B7" s="3" t="s">
        <v>89</v>
      </c>
      <c r="F7" s="22" t="s">
        <v>74</v>
      </c>
      <c r="H7" s="3" t="s">
        <v>88</v>
      </c>
      <c r="J7" s="3" t="s">
        <v>116</v>
      </c>
      <c r="L7" s="3" t="s">
        <v>157</v>
      </c>
      <c r="N7" s="3" t="s">
        <v>157</v>
      </c>
      <c r="P7" s="22" t="s">
        <v>317</v>
      </c>
      <c r="R7" s="3" t="s">
        <v>130</v>
      </c>
    </row>
    <row r="8" spans="1:18" x14ac:dyDescent="0.3">
      <c r="A8" s="3">
        <v>6</v>
      </c>
      <c r="B8" s="3" t="str">
        <f>IF(B12="",B13,B14)</f>
        <v>6: Comment: No change documents found to match the specified criteria</v>
      </c>
      <c r="F8" s="22" t="s">
        <v>75</v>
      </c>
      <c r="H8" s="3" t="s">
        <v>89</v>
      </c>
      <c r="J8" s="3" t="s">
        <v>117</v>
      </c>
      <c r="L8" s="3" t="s">
        <v>144</v>
      </c>
      <c r="N8" s="3" t="s">
        <v>117</v>
      </c>
      <c r="P8" s="22" t="s">
        <v>319</v>
      </c>
      <c r="R8" s="3" t="str">
        <f>R14</f>
        <v>5: Comment: No Role having this access.</v>
      </c>
    </row>
    <row r="9" spans="1:18" ht="28.8" x14ac:dyDescent="0.3">
      <c r="A9" s="3">
        <v>7</v>
      </c>
      <c r="B9" s="3" t="s">
        <v>83</v>
      </c>
      <c r="F9" s="22" t="s">
        <v>103</v>
      </c>
      <c r="H9" s="3" t="str">
        <f>"7: Comment : "&amp;H22</f>
        <v>7: Comment : No change documents found to match the specified criteria</v>
      </c>
      <c r="J9" s="3" t="s">
        <v>108</v>
      </c>
      <c r="L9" s="3" t="s">
        <v>318</v>
      </c>
      <c r="R9" s="22" t="s">
        <v>131</v>
      </c>
    </row>
    <row r="10" spans="1:18" x14ac:dyDescent="0.3">
      <c r="A10" s="3">
        <v>8</v>
      </c>
      <c r="F10" s="22" t="s">
        <v>104</v>
      </c>
      <c r="H10" s="3" t="s">
        <v>108</v>
      </c>
      <c r="J10" s="3" t="s">
        <v>112</v>
      </c>
      <c r="L10" s="3" t="s">
        <v>156</v>
      </c>
      <c r="R10" s="29"/>
    </row>
    <row r="11" spans="1:18" x14ac:dyDescent="0.3">
      <c r="A11" s="3">
        <v>9</v>
      </c>
      <c r="F11" s="21" t="str">
        <f>F14</f>
        <v>5: Select All Roles and Click on User Assignment_x000D_
Comment: The above roles are not assigned to any user.</v>
      </c>
      <c r="H11" s="3" t="s">
        <v>112</v>
      </c>
      <c r="J11" s="3" t="s">
        <v>113</v>
      </c>
      <c r="L11" s="3" t="s">
        <v>141</v>
      </c>
    </row>
    <row r="12" spans="1:18" ht="28.8" x14ac:dyDescent="0.3">
      <c r="A12" s="3">
        <v>10</v>
      </c>
      <c r="B12" s="3" t="s">
        <v>111</v>
      </c>
      <c r="D12" s="3" t="s">
        <v>329</v>
      </c>
      <c r="F12" s="25"/>
      <c r="H12" s="3" t="s">
        <v>113</v>
      </c>
      <c r="J12" s="22" t="s">
        <v>120</v>
      </c>
      <c r="L12" s="3" t="s">
        <v>142</v>
      </c>
    </row>
    <row r="13" spans="1:18" ht="28.8" x14ac:dyDescent="0.3">
      <c r="A13" s="3">
        <v>11</v>
      </c>
      <c r="B13" s="3" t="s">
        <v>90</v>
      </c>
      <c r="D13" s="3" t="str">
        <f>IF(D12="No logs found for the selected period","Comment: No Client Opening happened during ","Comment: Client Opening happened during ")</f>
        <v xml:space="preserve">Comment: No Client Opening happened during </v>
      </c>
      <c r="F13" s="21"/>
      <c r="H13" s="3" t="s">
        <v>114</v>
      </c>
      <c r="J13" s="3" t="s">
        <v>116</v>
      </c>
      <c r="L13" s="22" t="s">
        <v>145</v>
      </c>
    </row>
    <row r="14" spans="1:18" ht="28.8" x14ac:dyDescent="0.3">
      <c r="A14" s="3">
        <v>12</v>
      </c>
      <c r="B14" s="3" t="str">
        <f>"6: Comment: " &amp; B12</f>
        <v>6: Comment: No change documents found to match the specified criteria</v>
      </c>
      <c r="D14" s="15" t="str">
        <f ca="1">"Duration: "&amp;TEXT('ITGC AUDIT DASHBOARD'!B13, "dd mmmm yyy")&amp;", "&amp;TEXT('ITGC AUDIT DASHBOARD'!B16, "hh:mm:ss")&amp;" To "&amp;TEXT('ITGC AUDIT DASHBOARD'!B14, "dd mmmm yyy")&amp;", "&amp;TEXT('ITGC AUDIT DASHBOARD'!B15, "hh:mm:ss")</f>
        <v>Duration: 01 April 2025, 00:00:00 To 30 April 2025, 23:59:59</v>
      </c>
      <c r="F14" s="22" t="s">
        <v>331</v>
      </c>
      <c r="H14" s="3" t="s">
        <v>115</v>
      </c>
      <c r="J14" s="3" t="s">
        <v>117</v>
      </c>
      <c r="L14" s="3" t="s">
        <v>158</v>
      </c>
      <c r="P14" s="22" t="s">
        <v>81</v>
      </c>
      <c r="R14" s="22" t="s">
        <v>333</v>
      </c>
    </row>
    <row r="15" spans="1:18" x14ac:dyDescent="0.3">
      <c r="A15" s="3">
        <v>13</v>
      </c>
      <c r="L15" s="3" t="s">
        <v>319</v>
      </c>
    </row>
    <row r="16" spans="1:18" x14ac:dyDescent="0.3">
      <c r="A16" s="3">
        <v>14</v>
      </c>
      <c r="F16" s="21"/>
      <c r="L16" s="3" t="s">
        <v>156</v>
      </c>
    </row>
    <row r="17" spans="1:12" x14ac:dyDescent="0.3">
      <c r="A17" s="3">
        <v>15</v>
      </c>
      <c r="L17" s="3" t="s">
        <v>141</v>
      </c>
    </row>
    <row r="18" spans="1:12" x14ac:dyDescent="0.3">
      <c r="A18" s="3">
        <v>16</v>
      </c>
      <c r="L18" s="3" t="s">
        <v>142</v>
      </c>
    </row>
    <row r="19" spans="1:12" ht="28.8" x14ac:dyDescent="0.3">
      <c r="A19" s="3">
        <v>17</v>
      </c>
      <c r="H19" s="3" t="s">
        <v>106</v>
      </c>
      <c r="J19" s="3" t="s">
        <v>118</v>
      </c>
      <c r="L19" s="22" t="s">
        <v>148</v>
      </c>
    </row>
    <row r="20" spans="1:12" ht="28.8" x14ac:dyDescent="0.3">
      <c r="A20" s="3">
        <v>18</v>
      </c>
      <c r="H20" s="22" t="s">
        <v>107</v>
      </c>
      <c r="J20" s="3" t="s">
        <v>119</v>
      </c>
      <c r="L20" s="3" t="s">
        <v>159</v>
      </c>
    </row>
    <row r="21" spans="1:12" x14ac:dyDescent="0.3">
      <c r="A21" s="3">
        <v>19</v>
      </c>
      <c r="L21" s="3" t="s">
        <v>319</v>
      </c>
    </row>
    <row r="22" spans="1:12" x14ac:dyDescent="0.3">
      <c r="A22" s="3">
        <v>20</v>
      </c>
      <c r="F22" s="22" t="s">
        <v>330</v>
      </c>
      <c r="H22" s="3" t="s">
        <v>111</v>
      </c>
      <c r="L22" s="3" t="s">
        <v>156</v>
      </c>
    </row>
    <row r="23" spans="1:12" x14ac:dyDescent="0.3">
      <c r="A23" s="3">
        <v>21</v>
      </c>
      <c r="F23" s="22" t="str">
        <f>IF(F22="No table entries found for specified key","Comment: No Developer Key access found for any user in ","Comment: Developer Key access found for below user in ")</f>
        <v xml:space="preserve">Comment: No Developer Key access found for any user in </v>
      </c>
      <c r="L23" s="3" t="s">
        <v>141</v>
      </c>
    </row>
    <row r="24" spans="1:12" x14ac:dyDescent="0.3">
      <c r="A24" s="3">
        <v>22</v>
      </c>
      <c r="L24" s="3" t="s">
        <v>142</v>
      </c>
    </row>
    <row r="25" spans="1:12" ht="28.8" x14ac:dyDescent="0.3">
      <c r="A25" s="3">
        <v>23</v>
      </c>
      <c r="L25" s="22" t="s">
        <v>147</v>
      </c>
    </row>
    <row r="26" spans="1:12" ht="27.6" x14ac:dyDescent="0.3">
      <c r="A26" s="3">
        <v>24</v>
      </c>
      <c r="F26" s="30" t="s">
        <v>70</v>
      </c>
      <c r="L26" s="3" t="s">
        <v>160</v>
      </c>
    </row>
    <row r="27" spans="1:12" x14ac:dyDescent="0.3">
      <c r="A27" s="3">
        <v>25</v>
      </c>
      <c r="F27" s="30" t="s">
        <v>105</v>
      </c>
      <c r="L27" s="3" t="s">
        <v>319</v>
      </c>
    </row>
    <row r="28" spans="1:12" x14ac:dyDescent="0.3">
      <c r="A28" s="3">
        <v>26</v>
      </c>
      <c r="F28" s="30"/>
      <c r="L28" s="3" t="s">
        <v>156</v>
      </c>
    </row>
    <row r="29" spans="1:12" x14ac:dyDescent="0.3">
      <c r="A29" s="3">
        <v>27</v>
      </c>
      <c r="L29" s="3" t="s">
        <v>141</v>
      </c>
    </row>
    <row r="30" spans="1:12" x14ac:dyDescent="0.3">
      <c r="A30" s="3">
        <v>28</v>
      </c>
      <c r="L30" s="3" t="s">
        <v>142</v>
      </c>
    </row>
    <row r="31" spans="1:12" ht="28.8" x14ac:dyDescent="0.3">
      <c r="A31" s="3">
        <v>29</v>
      </c>
      <c r="L31" s="22" t="s">
        <v>146</v>
      </c>
    </row>
    <row r="32" spans="1:12" x14ac:dyDescent="0.3">
      <c r="A32" s="3">
        <v>30</v>
      </c>
      <c r="L32" s="3" t="s">
        <v>161</v>
      </c>
    </row>
    <row r="33" spans="1:12" x14ac:dyDescent="0.3">
      <c r="A33" s="3">
        <v>31</v>
      </c>
      <c r="L33" s="3" t="s">
        <v>319</v>
      </c>
    </row>
    <row r="34" spans="1:12" x14ac:dyDescent="0.3">
      <c r="A34" s="3">
        <v>32</v>
      </c>
    </row>
    <row r="35" spans="1:12" x14ac:dyDescent="0.3">
      <c r="A35" s="3">
        <v>33</v>
      </c>
    </row>
    <row r="36" spans="1:12" x14ac:dyDescent="0.3">
      <c r="A36" s="3">
        <v>34</v>
      </c>
    </row>
    <row r="37" spans="1:12" x14ac:dyDescent="0.3">
      <c r="A37" s="3">
        <v>35</v>
      </c>
    </row>
    <row r="38" spans="1:12" x14ac:dyDescent="0.3">
      <c r="A38" s="3">
        <v>36</v>
      </c>
    </row>
    <row r="39" spans="1:12" x14ac:dyDescent="0.3">
      <c r="A39" s="3">
        <v>37</v>
      </c>
      <c r="L39" s="3" t="s">
        <v>149</v>
      </c>
    </row>
    <row r="40" spans="1:12" x14ac:dyDescent="0.3">
      <c r="A40" s="3">
        <v>38</v>
      </c>
      <c r="L40" s="3" t="s">
        <v>150</v>
      </c>
    </row>
    <row r="41" spans="1:12" x14ac:dyDescent="0.3">
      <c r="A41" s="3">
        <v>39</v>
      </c>
      <c r="L41" s="3" t="s">
        <v>151</v>
      </c>
    </row>
    <row r="42" spans="1:12" x14ac:dyDescent="0.3">
      <c r="A42" s="3">
        <v>40</v>
      </c>
      <c r="L42" s="3" t="s">
        <v>152</v>
      </c>
    </row>
    <row r="43" spans="1:12" x14ac:dyDescent="0.3">
      <c r="A43" s="3">
        <v>41</v>
      </c>
      <c r="L43" s="3" t="s">
        <v>153</v>
      </c>
    </row>
    <row r="44" spans="1:12" x14ac:dyDescent="0.3">
      <c r="A44" s="3">
        <v>42</v>
      </c>
    </row>
    <row r="45" spans="1:12" x14ac:dyDescent="0.3">
      <c r="A45" s="3">
        <v>43</v>
      </c>
    </row>
    <row r="46" spans="1:12" x14ac:dyDescent="0.3">
      <c r="A46" s="3">
        <v>44</v>
      </c>
    </row>
    <row r="47" spans="1:12" x14ac:dyDescent="0.3">
      <c r="A47" s="3">
        <v>45</v>
      </c>
    </row>
    <row r="48" spans="1:12" x14ac:dyDescent="0.3">
      <c r="A48" s="3">
        <v>46</v>
      </c>
    </row>
    <row r="49" spans="1:1" x14ac:dyDescent="0.3">
      <c r="A49" s="3">
        <v>47</v>
      </c>
    </row>
    <row r="50" spans="1:1" x14ac:dyDescent="0.3">
      <c r="A50" s="3">
        <v>48</v>
      </c>
    </row>
    <row r="51" spans="1:1" x14ac:dyDescent="0.3">
      <c r="A51" s="3">
        <v>49</v>
      </c>
    </row>
    <row r="52" spans="1:1" x14ac:dyDescent="0.3">
      <c r="A52" s="3">
        <v>50</v>
      </c>
    </row>
    <row r="53" spans="1:1" x14ac:dyDescent="0.3">
      <c r="A53" s="3">
        <v>51</v>
      </c>
    </row>
    <row r="54" spans="1:1" x14ac:dyDescent="0.3">
      <c r="A54" s="3">
        <v>52</v>
      </c>
    </row>
    <row r="55" spans="1:1" x14ac:dyDescent="0.3">
      <c r="A55" s="3">
        <v>53</v>
      </c>
    </row>
    <row r="56" spans="1:1" x14ac:dyDescent="0.3">
      <c r="A56" s="3">
        <v>54</v>
      </c>
    </row>
    <row r="57" spans="1:1" x14ac:dyDescent="0.3">
      <c r="A57" s="3">
        <v>55</v>
      </c>
    </row>
    <row r="58" spans="1:1" x14ac:dyDescent="0.3">
      <c r="A58" s="3">
        <v>56</v>
      </c>
    </row>
    <row r="59" spans="1:1" x14ac:dyDescent="0.3">
      <c r="A59" s="3">
        <v>57</v>
      </c>
    </row>
    <row r="60" spans="1:1" x14ac:dyDescent="0.3">
      <c r="A60" s="3">
        <v>58</v>
      </c>
    </row>
    <row r="61" spans="1:1" x14ac:dyDescent="0.3">
      <c r="A61" s="3">
        <v>59</v>
      </c>
    </row>
    <row r="62" spans="1:1" x14ac:dyDescent="0.3">
      <c r="A62" s="3">
        <v>60</v>
      </c>
    </row>
    <row r="63" spans="1:1" x14ac:dyDescent="0.3">
      <c r="A63" s="3">
        <v>61</v>
      </c>
    </row>
    <row r="64" spans="1:1" x14ac:dyDescent="0.3">
      <c r="A64" s="3">
        <v>62</v>
      </c>
    </row>
    <row r="65" spans="1:1" x14ac:dyDescent="0.3">
      <c r="A65" s="3">
        <v>63</v>
      </c>
    </row>
    <row r="66" spans="1:1" x14ac:dyDescent="0.3">
      <c r="A66" s="3">
        <v>64</v>
      </c>
    </row>
    <row r="67" spans="1:1" x14ac:dyDescent="0.3">
      <c r="A67" s="3">
        <v>65</v>
      </c>
    </row>
    <row r="68" spans="1:1" x14ac:dyDescent="0.3">
      <c r="A68" s="3">
        <v>66</v>
      </c>
    </row>
    <row r="69" spans="1:1" x14ac:dyDescent="0.3">
      <c r="A69" s="3">
        <v>67</v>
      </c>
    </row>
    <row r="70" spans="1:1" x14ac:dyDescent="0.3">
      <c r="A70" s="3">
        <v>68</v>
      </c>
    </row>
    <row r="71" spans="1:1" x14ac:dyDescent="0.3">
      <c r="A71" s="3">
        <v>69</v>
      </c>
    </row>
    <row r="72" spans="1:1" x14ac:dyDescent="0.3">
      <c r="A72" s="3">
        <v>70</v>
      </c>
    </row>
    <row r="73" spans="1:1" x14ac:dyDescent="0.3">
      <c r="A73" s="3">
        <v>71</v>
      </c>
    </row>
    <row r="74" spans="1:1" x14ac:dyDescent="0.3">
      <c r="A74" s="3">
        <v>72</v>
      </c>
    </row>
    <row r="75" spans="1:1" x14ac:dyDescent="0.3">
      <c r="A75" s="3">
        <v>73</v>
      </c>
    </row>
    <row r="76" spans="1:1" x14ac:dyDescent="0.3">
      <c r="A76" s="3">
        <v>74</v>
      </c>
    </row>
    <row r="77" spans="1:1" x14ac:dyDescent="0.3">
      <c r="A77" s="3">
        <v>75</v>
      </c>
    </row>
    <row r="78" spans="1:1" x14ac:dyDescent="0.3">
      <c r="A78" s="3">
        <v>76</v>
      </c>
    </row>
    <row r="79" spans="1:1" x14ac:dyDescent="0.3">
      <c r="A79" s="3">
        <v>77</v>
      </c>
    </row>
    <row r="80" spans="1:1" x14ac:dyDescent="0.3">
      <c r="A80" s="3">
        <v>78</v>
      </c>
    </row>
    <row r="81" spans="1:1" x14ac:dyDescent="0.3">
      <c r="A81" s="3">
        <v>79</v>
      </c>
    </row>
    <row r="82" spans="1:1" x14ac:dyDescent="0.3">
      <c r="A82" s="3">
        <v>80</v>
      </c>
    </row>
    <row r="83" spans="1:1" x14ac:dyDescent="0.3">
      <c r="A83" s="3">
        <v>81</v>
      </c>
    </row>
    <row r="84" spans="1:1" x14ac:dyDescent="0.3">
      <c r="A84" s="3">
        <v>82</v>
      </c>
    </row>
    <row r="85" spans="1:1" x14ac:dyDescent="0.3">
      <c r="A85" s="3">
        <v>83</v>
      </c>
    </row>
    <row r="86" spans="1:1" x14ac:dyDescent="0.3">
      <c r="A86" s="3">
        <v>84</v>
      </c>
    </row>
    <row r="87" spans="1:1" x14ac:dyDescent="0.3">
      <c r="A87" s="3">
        <v>85</v>
      </c>
    </row>
    <row r="88" spans="1:1" x14ac:dyDescent="0.3">
      <c r="A88" s="3">
        <v>86</v>
      </c>
    </row>
    <row r="89" spans="1:1" x14ac:dyDescent="0.3">
      <c r="A89" s="3">
        <v>87</v>
      </c>
    </row>
    <row r="90" spans="1:1" x14ac:dyDescent="0.3">
      <c r="A90" s="3">
        <v>88</v>
      </c>
    </row>
    <row r="91" spans="1:1" x14ac:dyDescent="0.3">
      <c r="A91" s="3">
        <v>89</v>
      </c>
    </row>
    <row r="92" spans="1:1" x14ac:dyDescent="0.3">
      <c r="A92" s="3">
        <v>90</v>
      </c>
    </row>
    <row r="93" spans="1:1" x14ac:dyDescent="0.3">
      <c r="A93" s="3">
        <v>91</v>
      </c>
    </row>
    <row r="94" spans="1:1" x14ac:dyDescent="0.3">
      <c r="A94" s="3">
        <v>92</v>
      </c>
    </row>
    <row r="95" spans="1:1" x14ac:dyDescent="0.3">
      <c r="A95" s="3">
        <v>93</v>
      </c>
    </row>
    <row r="96" spans="1:1" x14ac:dyDescent="0.3">
      <c r="A96" s="3">
        <v>94</v>
      </c>
    </row>
    <row r="97" spans="1:4" x14ac:dyDescent="0.3">
      <c r="A97" s="3">
        <v>95</v>
      </c>
    </row>
    <row r="98" spans="1:4" x14ac:dyDescent="0.3">
      <c r="A98" s="3">
        <v>96</v>
      </c>
    </row>
    <row r="99" spans="1:4" x14ac:dyDescent="0.3">
      <c r="A99" s="3">
        <v>97</v>
      </c>
    </row>
    <row r="100" spans="1:4" x14ac:dyDescent="0.3">
      <c r="A100" s="3">
        <v>98</v>
      </c>
    </row>
    <row r="101" spans="1:4" x14ac:dyDescent="0.3">
      <c r="A101" s="3">
        <v>99</v>
      </c>
    </row>
    <row r="102" spans="1:4" x14ac:dyDescent="0.3">
      <c r="A102" s="3">
        <v>100</v>
      </c>
    </row>
    <row r="104" spans="1:4" x14ac:dyDescent="0.3">
      <c r="B104" s="3">
        <v>600</v>
      </c>
      <c r="C104" s="28" t="s">
        <v>162</v>
      </c>
      <c r="D104" s="3" t="s">
        <v>163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5DDB9-354B-47D1-8E88-35B826E59047}">
  <sheetPr codeName="Sheet5"/>
  <dimension ref="A1:O195"/>
  <sheetViews>
    <sheetView showRowColHeaders="0" workbookViewId="0">
      <selection sqref="A1:B15"/>
    </sheetView>
  </sheetViews>
  <sheetFormatPr defaultRowHeight="14.4" x14ac:dyDescent="0.3"/>
  <cols>
    <col min="1" max="1" width="18.109375" bestFit="1" customWidth="1"/>
    <col min="2" max="2" width="74.33203125" bestFit="1" customWidth="1"/>
    <col min="3" max="3" width="6.109375" customWidth="1"/>
    <col min="4" max="4" width="6.33203125" customWidth="1"/>
    <col min="5" max="5" width="6.88671875" customWidth="1"/>
    <col min="6" max="6" width="5.77734375" customWidth="1"/>
    <col min="7" max="7" width="7.88671875" customWidth="1"/>
    <col min="8" max="8" width="10.44140625" customWidth="1"/>
    <col min="9" max="9" width="6.109375" customWidth="1"/>
    <col min="10" max="10" width="8.88671875" style="1"/>
    <col min="11" max="11" width="34.109375" bestFit="1" customWidth="1"/>
    <col min="12" max="12" width="10" bestFit="1" customWidth="1"/>
    <col min="14" max="14" width="18.109375" bestFit="1" customWidth="1"/>
    <col min="15" max="15" width="73.109375" bestFit="1" customWidth="1"/>
  </cols>
  <sheetData>
    <row r="1" spans="1:15" x14ac:dyDescent="0.3">
      <c r="A1" s="44" t="s">
        <v>8</v>
      </c>
      <c r="B1" s="45" t="s">
        <v>9</v>
      </c>
      <c r="C1" s="45" t="s">
        <v>10</v>
      </c>
      <c r="D1" s="45" t="s">
        <v>11</v>
      </c>
      <c r="E1" s="45" t="s">
        <v>12</v>
      </c>
      <c r="F1" s="45" t="s">
        <v>13</v>
      </c>
      <c r="G1" s="45" t="s">
        <v>14</v>
      </c>
      <c r="H1" s="45" t="s">
        <v>15</v>
      </c>
      <c r="I1" s="46" t="s">
        <v>16</v>
      </c>
      <c r="K1" s="2" t="s">
        <v>58</v>
      </c>
      <c r="L1" s="2" t="s">
        <v>57</v>
      </c>
      <c r="M1" s="40" t="s">
        <v>332</v>
      </c>
      <c r="N1" s="51" t="s">
        <v>86</v>
      </c>
      <c r="O1" s="51"/>
    </row>
    <row r="2" spans="1:15" x14ac:dyDescent="0.3">
      <c r="A2" s="41" t="s">
        <v>17</v>
      </c>
      <c r="B2" s="4" t="s">
        <v>18</v>
      </c>
      <c r="C2" s="4" t="s">
        <v>19</v>
      </c>
      <c r="D2" s="4" t="s">
        <v>19</v>
      </c>
      <c r="E2" s="4" t="s">
        <v>20</v>
      </c>
      <c r="F2" s="4" t="s">
        <v>20</v>
      </c>
      <c r="G2" s="4" t="s">
        <v>20</v>
      </c>
      <c r="H2" s="4" t="s">
        <v>20</v>
      </c>
      <c r="I2" s="43" t="s">
        <v>20</v>
      </c>
      <c r="K2" s="3" t="s">
        <v>4</v>
      </c>
      <c r="L2" s="3" t="s">
        <v>155</v>
      </c>
      <c r="N2" s="3" t="s">
        <v>68</v>
      </c>
      <c r="O2" s="3" t="s">
        <v>320</v>
      </c>
    </row>
    <row r="3" spans="1:15" x14ac:dyDescent="0.3">
      <c r="A3" s="41" t="s">
        <v>21</v>
      </c>
      <c r="B3" s="4" t="s">
        <v>22</v>
      </c>
      <c r="C3" s="4" t="s">
        <v>19</v>
      </c>
      <c r="D3" s="4" t="s">
        <v>19</v>
      </c>
      <c r="E3" s="4" t="s">
        <v>19</v>
      </c>
      <c r="F3" s="4" t="s">
        <v>19</v>
      </c>
      <c r="G3" s="4" t="s">
        <v>20</v>
      </c>
      <c r="H3" s="4" t="s">
        <v>20</v>
      </c>
      <c r="I3" s="43" t="s">
        <v>20</v>
      </c>
      <c r="K3" s="3" t="s">
        <v>323</v>
      </c>
      <c r="L3" s="3" t="s">
        <v>324</v>
      </c>
      <c r="N3" s="3" t="s">
        <v>84</v>
      </c>
      <c r="O3" s="3" t="s">
        <v>321</v>
      </c>
    </row>
    <row r="4" spans="1:15" hidden="1" x14ac:dyDescent="0.3">
      <c r="A4" s="42" t="s">
        <v>23</v>
      </c>
      <c r="B4" s="4" t="s">
        <v>24</v>
      </c>
      <c r="C4" s="4" t="s">
        <v>19</v>
      </c>
      <c r="D4" s="4" t="s">
        <v>19</v>
      </c>
      <c r="E4" s="4" t="s">
        <v>19</v>
      </c>
      <c r="F4" s="4" t="s">
        <v>19</v>
      </c>
      <c r="G4" s="4" t="s">
        <v>20</v>
      </c>
      <c r="H4" s="4" t="s">
        <v>20</v>
      </c>
      <c r="I4" s="43" t="s">
        <v>20</v>
      </c>
      <c r="K4" s="3" t="s">
        <v>325</v>
      </c>
      <c r="L4" s="3" t="s">
        <v>326</v>
      </c>
      <c r="N4" s="3" t="s">
        <v>85</v>
      </c>
      <c r="O4" s="3" t="s">
        <v>322</v>
      </c>
    </row>
    <row r="5" spans="1:15" hidden="1" x14ac:dyDescent="0.3">
      <c r="A5" s="42" t="s">
        <v>25</v>
      </c>
      <c r="B5" s="4" t="s">
        <v>26</v>
      </c>
      <c r="C5" s="4" t="s">
        <v>19</v>
      </c>
      <c r="D5" s="4" t="s">
        <v>19</v>
      </c>
      <c r="E5" s="4" t="s">
        <v>19</v>
      </c>
      <c r="F5" s="4" t="s">
        <v>19</v>
      </c>
      <c r="G5" s="4" t="s">
        <v>20</v>
      </c>
      <c r="H5" s="4" t="s">
        <v>20</v>
      </c>
      <c r="I5" s="43" t="s">
        <v>20</v>
      </c>
      <c r="K5" s="3" t="s">
        <v>327</v>
      </c>
      <c r="L5" s="3" t="s">
        <v>328</v>
      </c>
      <c r="N5" s="3"/>
      <c r="O5" s="3"/>
    </row>
    <row r="6" spans="1:15" hidden="1" x14ac:dyDescent="0.3">
      <c r="A6" s="42" t="s">
        <v>25</v>
      </c>
      <c r="B6" s="4" t="s">
        <v>27</v>
      </c>
      <c r="C6" s="4" t="s">
        <v>19</v>
      </c>
      <c r="D6" s="4" t="s">
        <v>19</v>
      </c>
      <c r="E6" s="4" t="s">
        <v>19</v>
      </c>
      <c r="F6" s="4" t="s">
        <v>19</v>
      </c>
      <c r="G6" s="4" t="s">
        <v>20</v>
      </c>
      <c r="H6" s="4" t="s">
        <v>20</v>
      </c>
      <c r="I6" s="43" t="s">
        <v>20</v>
      </c>
      <c r="K6" s="3"/>
      <c r="L6" s="3"/>
      <c r="N6" s="3"/>
      <c r="O6" s="3"/>
    </row>
    <row r="7" spans="1:15" hidden="1" x14ac:dyDescent="0.3">
      <c r="A7" s="42" t="s">
        <v>28</v>
      </c>
      <c r="B7" s="4" t="s">
        <v>29</v>
      </c>
      <c r="C7" s="4" t="s">
        <v>19</v>
      </c>
      <c r="D7" s="4" t="s">
        <v>19</v>
      </c>
      <c r="E7" s="4" t="s">
        <v>19</v>
      </c>
      <c r="F7" s="4" t="s">
        <v>19</v>
      </c>
      <c r="G7" s="4" t="s">
        <v>20</v>
      </c>
      <c r="H7" s="4" t="s">
        <v>20</v>
      </c>
      <c r="I7" s="43" t="s">
        <v>20</v>
      </c>
      <c r="K7" s="3"/>
      <c r="L7" s="3"/>
    </row>
    <row r="8" spans="1:15" x14ac:dyDescent="0.3">
      <c r="A8" s="41" t="s">
        <v>30</v>
      </c>
      <c r="B8" s="4" t="s">
        <v>31</v>
      </c>
      <c r="C8" s="4" t="s">
        <v>19</v>
      </c>
      <c r="D8" s="4" t="s">
        <v>19</v>
      </c>
      <c r="E8" s="4" t="s">
        <v>20</v>
      </c>
      <c r="F8" s="4" t="s">
        <v>20</v>
      </c>
      <c r="G8" s="4" t="s">
        <v>20</v>
      </c>
      <c r="H8" s="4" t="s">
        <v>20</v>
      </c>
      <c r="I8" s="43" t="s">
        <v>20</v>
      </c>
      <c r="K8" s="3"/>
      <c r="L8" s="3"/>
    </row>
    <row r="9" spans="1:15" x14ac:dyDescent="0.3">
      <c r="A9" s="41" t="s">
        <v>32</v>
      </c>
      <c r="B9" s="4" t="s">
        <v>33</v>
      </c>
      <c r="C9" s="4" t="s">
        <v>19</v>
      </c>
      <c r="D9" s="4" t="s">
        <v>19</v>
      </c>
      <c r="E9" s="4" t="s">
        <v>20</v>
      </c>
      <c r="F9" s="4" t="s">
        <v>20</v>
      </c>
      <c r="G9" s="4" t="s">
        <v>20</v>
      </c>
      <c r="H9" s="4" t="s">
        <v>20</v>
      </c>
      <c r="I9" s="43" t="s">
        <v>20</v>
      </c>
      <c r="K9" s="3"/>
      <c r="L9" s="3"/>
    </row>
    <row r="10" spans="1:15" x14ac:dyDescent="0.3">
      <c r="A10" s="41" t="s">
        <v>34</v>
      </c>
      <c r="B10" s="4" t="s">
        <v>35</v>
      </c>
      <c r="C10" s="4" t="s">
        <v>19</v>
      </c>
      <c r="D10" s="4" t="s">
        <v>19</v>
      </c>
      <c r="E10" s="4" t="s">
        <v>20</v>
      </c>
      <c r="F10" s="4" t="s">
        <v>20</v>
      </c>
      <c r="G10" s="4" t="s">
        <v>20</v>
      </c>
      <c r="H10" s="4" t="s">
        <v>20</v>
      </c>
      <c r="I10" s="43" t="s">
        <v>20</v>
      </c>
      <c r="K10" s="3"/>
      <c r="L10" s="3"/>
    </row>
    <row r="11" spans="1:15" hidden="1" x14ac:dyDescent="0.3">
      <c r="A11" s="41" t="s">
        <v>36</v>
      </c>
      <c r="B11" s="4" t="s">
        <v>37</v>
      </c>
      <c r="C11" s="4" t="s">
        <v>20</v>
      </c>
      <c r="D11" s="4" t="s">
        <v>20</v>
      </c>
      <c r="E11" s="4" t="s">
        <v>20</v>
      </c>
      <c r="F11" s="4" t="s">
        <v>20</v>
      </c>
      <c r="G11" s="4" t="s">
        <v>19</v>
      </c>
      <c r="H11" s="4" t="s">
        <v>20</v>
      </c>
      <c r="I11" s="43" t="s">
        <v>20</v>
      </c>
      <c r="K11" s="3"/>
      <c r="L11" s="3"/>
    </row>
    <row r="12" spans="1:15" x14ac:dyDescent="0.3">
      <c r="A12" s="41" t="s">
        <v>38</v>
      </c>
      <c r="B12" s="4" t="s">
        <v>39</v>
      </c>
      <c r="C12" s="4" t="s">
        <v>19</v>
      </c>
      <c r="D12" s="4" t="s">
        <v>19</v>
      </c>
      <c r="E12" s="4" t="s">
        <v>20</v>
      </c>
      <c r="F12" s="4" t="s">
        <v>20</v>
      </c>
      <c r="G12" s="4" t="s">
        <v>20</v>
      </c>
      <c r="H12" s="4" t="s">
        <v>20</v>
      </c>
      <c r="I12" s="43" t="s">
        <v>20</v>
      </c>
      <c r="K12" s="3"/>
      <c r="L12" s="3"/>
    </row>
    <row r="13" spans="1:15" x14ac:dyDescent="0.3">
      <c r="A13" s="41" t="s">
        <v>40</v>
      </c>
      <c r="B13" s="4" t="s">
        <v>41</v>
      </c>
      <c r="C13" s="4" t="s">
        <v>19</v>
      </c>
      <c r="D13" s="4" t="s">
        <v>19</v>
      </c>
      <c r="E13" s="4" t="s">
        <v>20</v>
      </c>
      <c r="F13" s="4" t="s">
        <v>20</v>
      </c>
      <c r="G13" s="4" t="s">
        <v>20</v>
      </c>
      <c r="H13" s="4" t="s">
        <v>20</v>
      </c>
      <c r="I13" s="43" t="s">
        <v>20</v>
      </c>
      <c r="K13" s="3"/>
      <c r="L13" s="3"/>
    </row>
    <row r="14" spans="1:15" x14ac:dyDescent="0.3">
      <c r="A14" s="41" t="s">
        <v>42</v>
      </c>
      <c r="B14" s="4" t="s">
        <v>43</v>
      </c>
      <c r="C14" s="4" t="s">
        <v>19</v>
      </c>
      <c r="D14" s="4" t="s">
        <v>19</v>
      </c>
      <c r="E14" s="4" t="s">
        <v>20</v>
      </c>
      <c r="F14" s="4" t="s">
        <v>20</v>
      </c>
      <c r="G14" s="4" t="s">
        <v>20</v>
      </c>
      <c r="H14" s="4" t="s">
        <v>20</v>
      </c>
      <c r="I14" s="43" t="s">
        <v>20</v>
      </c>
      <c r="K14" s="3"/>
      <c r="L14" s="3"/>
    </row>
    <row r="15" spans="1:15" x14ac:dyDescent="0.3">
      <c r="A15" s="41" t="s">
        <v>44</v>
      </c>
      <c r="B15" s="4" t="s">
        <v>45</v>
      </c>
      <c r="C15" s="4" t="s">
        <v>19</v>
      </c>
      <c r="D15" s="4" t="s">
        <v>19</v>
      </c>
      <c r="E15" s="4" t="s">
        <v>20</v>
      </c>
      <c r="F15" s="4" t="s">
        <v>20</v>
      </c>
      <c r="G15" s="4" t="s">
        <v>20</v>
      </c>
      <c r="H15" s="4" t="s">
        <v>20</v>
      </c>
      <c r="I15" s="43" t="s">
        <v>20</v>
      </c>
      <c r="K15" s="3"/>
      <c r="L15" s="3"/>
    </row>
    <row r="16" spans="1:15" hidden="1" x14ac:dyDescent="0.3">
      <c r="A16" s="42" t="s">
        <v>46</v>
      </c>
      <c r="B16" s="4" t="s">
        <v>47</v>
      </c>
      <c r="C16" s="4" t="s">
        <v>19</v>
      </c>
      <c r="D16" s="4" t="s">
        <v>19</v>
      </c>
      <c r="E16" s="4" t="s">
        <v>20</v>
      </c>
      <c r="F16" s="4" t="s">
        <v>20</v>
      </c>
      <c r="G16" s="4" t="s">
        <v>20</v>
      </c>
      <c r="H16" s="4" t="s">
        <v>20</v>
      </c>
      <c r="I16" s="43" t="s">
        <v>20</v>
      </c>
      <c r="K16" s="3"/>
      <c r="L16" s="3"/>
    </row>
    <row r="17" spans="1:12" hidden="1" x14ac:dyDescent="0.3">
      <c r="A17" s="42" t="s">
        <v>48</v>
      </c>
      <c r="B17" s="4" t="s">
        <v>49</v>
      </c>
      <c r="C17" s="4" t="s">
        <v>19</v>
      </c>
      <c r="D17" s="4" t="s">
        <v>19</v>
      </c>
      <c r="E17" s="4" t="s">
        <v>19</v>
      </c>
      <c r="F17" s="4" t="s">
        <v>19</v>
      </c>
      <c r="G17" s="4" t="s">
        <v>20</v>
      </c>
      <c r="H17" s="4" t="s">
        <v>20</v>
      </c>
      <c r="I17" s="43" t="s">
        <v>20</v>
      </c>
      <c r="K17" s="3"/>
      <c r="L17" s="3"/>
    </row>
    <row r="18" spans="1:12" hidden="1" x14ac:dyDescent="0.3">
      <c r="A18" s="47" t="s">
        <v>50</v>
      </c>
      <c r="B18" s="48" t="s">
        <v>51</v>
      </c>
      <c r="C18" s="48" t="s">
        <v>19</v>
      </c>
      <c r="D18" s="48" t="s">
        <v>20</v>
      </c>
      <c r="E18" s="48" t="s">
        <v>20</v>
      </c>
      <c r="F18" s="48" t="s">
        <v>20</v>
      </c>
      <c r="G18" s="48" t="s">
        <v>20</v>
      </c>
      <c r="H18" s="48" t="s">
        <v>20</v>
      </c>
      <c r="I18" s="49" t="s">
        <v>20</v>
      </c>
      <c r="K18" s="3"/>
      <c r="L18" s="3"/>
    </row>
    <row r="19" spans="1:12" x14ac:dyDescent="0.3">
      <c r="K19" s="3"/>
      <c r="L19" s="3"/>
    </row>
    <row r="20" spans="1:12" x14ac:dyDescent="0.3">
      <c r="K20" s="3"/>
      <c r="L20" s="3"/>
    </row>
    <row r="21" spans="1:12" x14ac:dyDescent="0.3">
      <c r="A21" s="14"/>
      <c r="B21" s="14"/>
      <c r="K21" s="3"/>
      <c r="L21" s="3"/>
    </row>
    <row r="22" spans="1:12" x14ac:dyDescent="0.3">
      <c r="K22" s="3"/>
      <c r="L22" s="3"/>
    </row>
    <row r="23" spans="1:12" x14ac:dyDescent="0.3">
      <c r="K23" s="3"/>
      <c r="L23" s="3"/>
    </row>
    <row r="24" spans="1:12" x14ac:dyDescent="0.3">
      <c r="K24" s="3"/>
      <c r="L24" s="3"/>
    </row>
    <row r="25" spans="1:12" x14ac:dyDescent="0.3">
      <c r="K25" s="3"/>
      <c r="L25" s="3"/>
    </row>
    <row r="26" spans="1:12" x14ac:dyDescent="0.3">
      <c r="K26" s="3"/>
      <c r="L26" s="3"/>
    </row>
    <row r="27" spans="1:12" x14ac:dyDescent="0.3">
      <c r="K27" s="3"/>
      <c r="L27" s="3"/>
    </row>
    <row r="28" spans="1:12" x14ac:dyDescent="0.3">
      <c r="K28" s="3"/>
      <c r="L28" s="3"/>
    </row>
    <row r="29" spans="1:12" x14ac:dyDescent="0.3">
      <c r="K29" s="3"/>
      <c r="L29" s="3"/>
    </row>
    <row r="30" spans="1:12" x14ac:dyDescent="0.3">
      <c r="K30" s="3"/>
      <c r="L30" s="3"/>
    </row>
    <row r="31" spans="1:12" x14ac:dyDescent="0.3">
      <c r="K31" s="3"/>
      <c r="L31" s="3"/>
    </row>
    <row r="32" spans="1:12" x14ac:dyDescent="0.3">
      <c r="K32" s="3"/>
      <c r="L32" s="3"/>
    </row>
    <row r="33" spans="11:12" x14ac:dyDescent="0.3">
      <c r="K33" s="3"/>
      <c r="L33" s="3"/>
    </row>
    <row r="34" spans="11:12" x14ac:dyDescent="0.3">
      <c r="K34" s="3"/>
      <c r="L34" s="3"/>
    </row>
    <row r="35" spans="11:12" x14ac:dyDescent="0.3">
      <c r="K35" s="3"/>
      <c r="L35" s="3"/>
    </row>
    <row r="36" spans="11:12" x14ac:dyDescent="0.3">
      <c r="K36" s="3"/>
      <c r="L36" s="3"/>
    </row>
    <row r="101" spans="11:12" x14ac:dyDescent="0.3">
      <c r="K101" t="s">
        <v>165</v>
      </c>
      <c r="L101" t="s">
        <v>164</v>
      </c>
    </row>
    <row r="102" spans="11:12" x14ac:dyDescent="0.3">
      <c r="K102" t="s">
        <v>166</v>
      </c>
      <c r="L102" t="s">
        <v>167</v>
      </c>
    </row>
    <row r="103" spans="11:12" x14ac:dyDescent="0.3">
      <c r="K103" t="s">
        <v>168</v>
      </c>
      <c r="L103" t="s">
        <v>169</v>
      </c>
    </row>
    <row r="104" spans="11:12" x14ac:dyDescent="0.3">
      <c r="K104" t="s">
        <v>170</v>
      </c>
      <c r="L104" t="s">
        <v>171</v>
      </c>
    </row>
    <row r="105" spans="11:12" x14ac:dyDescent="0.3">
      <c r="K105" t="s">
        <v>172</v>
      </c>
      <c r="L105" t="s">
        <v>173</v>
      </c>
    </row>
    <row r="106" spans="11:12" x14ac:dyDescent="0.3">
      <c r="K106" t="s">
        <v>174</v>
      </c>
      <c r="L106" t="s">
        <v>175</v>
      </c>
    </row>
    <row r="107" spans="11:12" x14ac:dyDescent="0.3">
      <c r="K107" t="s">
        <v>176</v>
      </c>
      <c r="L107" t="s">
        <v>177</v>
      </c>
    </row>
    <row r="108" spans="11:12" x14ac:dyDescent="0.3">
      <c r="K108" t="s">
        <v>178</v>
      </c>
      <c r="L108" t="s">
        <v>179</v>
      </c>
    </row>
    <row r="109" spans="11:12" x14ac:dyDescent="0.3">
      <c r="K109" t="s">
        <v>180</v>
      </c>
      <c r="L109" t="s">
        <v>181</v>
      </c>
    </row>
    <row r="110" spans="11:12" x14ac:dyDescent="0.3">
      <c r="K110" t="s">
        <v>182</v>
      </c>
      <c r="L110" t="s">
        <v>167</v>
      </c>
    </row>
    <row r="111" spans="11:12" x14ac:dyDescent="0.3">
      <c r="K111" t="s">
        <v>183</v>
      </c>
      <c r="L111" t="s">
        <v>169</v>
      </c>
    </row>
    <row r="112" spans="11:12" x14ac:dyDescent="0.3">
      <c r="K112" t="s">
        <v>184</v>
      </c>
      <c r="L112" t="s">
        <v>164</v>
      </c>
    </row>
    <row r="113" spans="11:12" x14ac:dyDescent="0.3">
      <c r="K113" t="s">
        <v>185</v>
      </c>
      <c r="L113" t="s">
        <v>186</v>
      </c>
    </row>
    <row r="114" spans="11:12" x14ac:dyDescent="0.3">
      <c r="K114" t="s">
        <v>187</v>
      </c>
      <c r="L114" t="s">
        <v>188</v>
      </c>
    </row>
    <row r="115" spans="11:12" x14ac:dyDescent="0.3">
      <c r="K115" t="s">
        <v>189</v>
      </c>
      <c r="L115" t="s">
        <v>190</v>
      </c>
    </row>
    <row r="116" spans="11:12" x14ac:dyDescent="0.3">
      <c r="K116" t="s">
        <v>191</v>
      </c>
      <c r="L116" t="s">
        <v>192</v>
      </c>
    </row>
    <row r="117" spans="11:12" x14ac:dyDescent="0.3">
      <c r="K117" t="s">
        <v>193</v>
      </c>
      <c r="L117" t="s">
        <v>186</v>
      </c>
    </row>
    <row r="118" spans="11:12" x14ac:dyDescent="0.3">
      <c r="K118" t="s">
        <v>194</v>
      </c>
      <c r="L118" t="s">
        <v>188</v>
      </c>
    </row>
    <row r="119" spans="11:12" x14ac:dyDescent="0.3">
      <c r="K119" t="s">
        <v>195</v>
      </c>
      <c r="L119" t="s">
        <v>190</v>
      </c>
    </row>
    <row r="120" spans="11:12" x14ac:dyDescent="0.3">
      <c r="K120" t="s">
        <v>196</v>
      </c>
      <c r="L120" t="s">
        <v>192</v>
      </c>
    </row>
    <row r="121" spans="11:12" x14ac:dyDescent="0.3">
      <c r="K121" t="s">
        <v>197</v>
      </c>
      <c r="L121" t="s">
        <v>198</v>
      </c>
    </row>
    <row r="122" spans="11:12" x14ac:dyDescent="0.3">
      <c r="K122" t="s">
        <v>199</v>
      </c>
      <c r="L122" t="s">
        <v>200</v>
      </c>
    </row>
    <row r="123" spans="11:12" x14ac:dyDescent="0.3">
      <c r="K123" t="s">
        <v>201</v>
      </c>
      <c r="L123" t="s">
        <v>198</v>
      </c>
    </row>
    <row r="124" spans="11:12" x14ac:dyDescent="0.3">
      <c r="K124" t="s">
        <v>202</v>
      </c>
      <c r="L124" t="s">
        <v>200</v>
      </c>
    </row>
    <row r="125" spans="11:12" x14ac:dyDescent="0.3">
      <c r="K125" t="s">
        <v>203</v>
      </c>
      <c r="L125" t="s">
        <v>164</v>
      </c>
    </row>
    <row r="126" spans="11:12" x14ac:dyDescent="0.3">
      <c r="K126" t="s">
        <v>204</v>
      </c>
      <c r="L126" t="s">
        <v>205</v>
      </c>
    </row>
    <row r="127" spans="11:12" x14ac:dyDescent="0.3">
      <c r="K127" t="s">
        <v>206</v>
      </c>
      <c r="L127" t="s">
        <v>205</v>
      </c>
    </row>
    <row r="128" spans="11:12" x14ac:dyDescent="0.3">
      <c r="K128" t="s">
        <v>207</v>
      </c>
      <c r="L128" t="s">
        <v>208</v>
      </c>
    </row>
    <row r="129" spans="11:12" x14ac:dyDescent="0.3">
      <c r="K129" t="s">
        <v>209</v>
      </c>
      <c r="L129" t="s">
        <v>210</v>
      </c>
    </row>
    <row r="130" spans="11:12" x14ac:dyDescent="0.3">
      <c r="K130" t="s">
        <v>211</v>
      </c>
      <c r="L130" t="s">
        <v>212</v>
      </c>
    </row>
    <row r="131" spans="11:12" x14ac:dyDescent="0.3">
      <c r="K131" t="s">
        <v>213</v>
      </c>
      <c r="L131" t="s">
        <v>214</v>
      </c>
    </row>
    <row r="132" spans="11:12" x14ac:dyDescent="0.3">
      <c r="K132" t="s">
        <v>215</v>
      </c>
      <c r="L132" t="s">
        <v>216</v>
      </c>
    </row>
    <row r="133" spans="11:12" x14ac:dyDescent="0.3">
      <c r="K133" t="s">
        <v>217</v>
      </c>
      <c r="L133" t="s">
        <v>164</v>
      </c>
    </row>
    <row r="134" spans="11:12" x14ac:dyDescent="0.3">
      <c r="K134" t="s">
        <v>218</v>
      </c>
      <c r="L134" t="s">
        <v>164</v>
      </c>
    </row>
    <row r="135" spans="11:12" x14ac:dyDescent="0.3">
      <c r="K135" t="s">
        <v>219</v>
      </c>
      <c r="L135" t="s">
        <v>220</v>
      </c>
    </row>
    <row r="136" spans="11:12" x14ac:dyDescent="0.3">
      <c r="K136" t="s">
        <v>221</v>
      </c>
      <c r="L136" t="s">
        <v>222</v>
      </c>
    </row>
    <row r="137" spans="11:12" x14ac:dyDescent="0.3">
      <c r="K137" t="s">
        <v>223</v>
      </c>
      <c r="L137" t="s">
        <v>224</v>
      </c>
    </row>
    <row r="138" spans="11:12" x14ac:dyDescent="0.3">
      <c r="K138" t="s">
        <v>225</v>
      </c>
      <c r="L138" t="s">
        <v>226</v>
      </c>
    </row>
    <row r="139" spans="11:12" x14ac:dyDescent="0.3">
      <c r="K139" t="s">
        <v>227</v>
      </c>
      <c r="L139" t="s">
        <v>228</v>
      </c>
    </row>
    <row r="140" spans="11:12" x14ac:dyDescent="0.3">
      <c r="K140" t="s">
        <v>229</v>
      </c>
      <c r="L140" t="s">
        <v>230</v>
      </c>
    </row>
    <row r="141" spans="11:12" x14ac:dyDescent="0.3">
      <c r="K141" t="s">
        <v>231</v>
      </c>
      <c r="L141" t="s">
        <v>232</v>
      </c>
    </row>
    <row r="142" spans="11:12" x14ac:dyDescent="0.3">
      <c r="K142" t="s">
        <v>233</v>
      </c>
      <c r="L142" t="s">
        <v>164</v>
      </c>
    </row>
    <row r="143" spans="11:12" x14ac:dyDescent="0.3">
      <c r="K143" t="s">
        <v>234</v>
      </c>
      <c r="L143" t="s">
        <v>235</v>
      </c>
    </row>
    <row r="144" spans="11:12" x14ac:dyDescent="0.3">
      <c r="K144" t="s">
        <v>236</v>
      </c>
      <c r="L144" t="s">
        <v>237</v>
      </c>
    </row>
    <row r="145" spans="11:12" x14ac:dyDescent="0.3">
      <c r="K145" t="s">
        <v>238</v>
      </c>
      <c r="L145" t="s">
        <v>239</v>
      </c>
    </row>
    <row r="146" spans="11:12" x14ac:dyDescent="0.3">
      <c r="K146" t="s">
        <v>240</v>
      </c>
      <c r="L146" t="s">
        <v>241</v>
      </c>
    </row>
    <row r="147" spans="11:12" x14ac:dyDescent="0.3">
      <c r="K147" t="s">
        <v>242</v>
      </c>
      <c r="L147" t="s">
        <v>235</v>
      </c>
    </row>
    <row r="148" spans="11:12" x14ac:dyDescent="0.3">
      <c r="K148" t="s">
        <v>243</v>
      </c>
      <c r="L148" t="s">
        <v>237</v>
      </c>
    </row>
    <row r="149" spans="11:12" x14ac:dyDescent="0.3">
      <c r="K149" t="s">
        <v>244</v>
      </c>
      <c r="L149" t="s">
        <v>239</v>
      </c>
    </row>
    <row r="150" spans="11:12" x14ac:dyDescent="0.3">
      <c r="K150" t="s">
        <v>245</v>
      </c>
      <c r="L150" t="s">
        <v>241</v>
      </c>
    </row>
    <row r="151" spans="11:12" x14ac:dyDescent="0.3">
      <c r="K151" t="s">
        <v>246</v>
      </c>
      <c r="L151" t="s">
        <v>247</v>
      </c>
    </row>
    <row r="152" spans="11:12" x14ac:dyDescent="0.3">
      <c r="K152" t="s">
        <v>248</v>
      </c>
      <c r="L152" t="s">
        <v>249</v>
      </c>
    </row>
    <row r="153" spans="11:12" x14ac:dyDescent="0.3">
      <c r="K153" t="s">
        <v>250</v>
      </c>
      <c r="L153" t="s">
        <v>247</v>
      </c>
    </row>
    <row r="154" spans="11:12" x14ac:dyDescent="0.3">
      <c r="K154" t="s">
        <v>251</v>
      </c>
      <c r="L154" t="s">
        <v>249</v>
      </c>
    </row>
    <row r="155" spans="11:12" x14ac:dyDescent="0.3">
      <c r="K155" t="s">
        <v>252</v>
      </c>
      <c r="L155" t="s">
        <v>253</v>
      </c>
    </row>
    <row r="156" spans="11:12" x14ac:dyDescent="0.3">
      <c r="K156" t="s">
        <v>254</v>
      </c>
      <c r="L156" t="s">
        <v>164</v>
      </c>
    </row>
    <row r="157" spans="11:12" x14ac:dyDescent="0.3">
      <c r="K157" t="s">
        <v>255</v>
      </c>
      <c r="L157" t="s">
        <v>155</v>
      </c>
    </row>
    <row r="158" spans="11:12" x14ac:dyDescent="0.3">
      <c r="K158" t="s">
        <v>256</v>
      </c>
      <c r="L158" t="s">
        <v>257</v>
      </c>
    </row>
    <row r="159" spans="11:12" x14ac:dyDescent="0.3">
      <c r="K159" t="s">
        <v>258</v>
      </c>
      <c r="L159" t="s">
        <v>259</v>
      </c>
    </row>
    <row r="160" spans="11:12" x14ac:dyDescent="0.3">
      <c r="K160" t="s">
        <v>260</v>
      </c>
      <c r="L160" t="s">
        <v>155</v>
      </c>
    </row>
    <row r="161" spans="11:12" x14ac:dyDescent="0.3">
      <c r="K161" t="s">
        <v>261</v>
      </c>
      <c r="L161" t="s">
        <v>257</v>
      </c>
    </row>
    <row r="162" spans="11:12" x14ac:dyDescent="0.3">
      <c r="K162" t="s">
        <v>262</v>
      </c>
      <c r="L162" t="s">
        <v>259</v>
      </c>
    </row>
    <row r="163" spans="11:12" x14ac:dyDescent="0.3">
      <c r="K163" t="s">
        <v>263</v>
      </c>
      <c r="L163" t="s">
        <v>264</v>
      </c>
    </row>
    <row r="164" spans="11:12" x14ac:dyDescent="0.3">
      <c r="K164" t="s">
        <v>265</v>
      </c>
      <c r="L164" t="s">
        <v>266</v>
      </c>
    </row>
    <row r="165" spans="11:12" x14ac:dyDescent="0.3">
      <c r="K165" t="s">
        <v>267</v>
      </c>
      <c r="L165" t="s">
        <v>264</v>
      </c>
    </row>
    <row r="166" spans="11:12" x14ac:dyDescent="0.3">
      <c r="K166" t="s">
        <v>268</v>
      </c>
      <c r="L166" t="s">
        <v>266</v>
      </c>
    </row>
    <row r="167" spans="11:12" x14ac:dyDescent="0.3">
      <c r="K167" t="s">
        <v>269</v>
      </c>
      <c r="L167" t="s">
        <v>270</v>
      </c>
    </row>
    <row r="168" spans="11:12" x14ac:dyDescent="0.3">
      <c r="K168" t="s">
        <v>271</v>
      </c>
      <c r="L168" t="s">
        <v>272</v>
      </c>
    </row>
    <row r="169" spans="11:12" x14ac:dyDescent="0.3">
      <c r="K169" t="s">
        <v>273</v>
      </c>
      <c r="L169" t="s">
        <v>274</v>
      </c>
    </row>
    <row r="170" spans="11:12" x14ac:dyDescent="0.3">
      <c r="K170" t="s">
        <v>275</v>
      </c>
      <c r="L170" t="s">
        <v>270</v>
      </c>
    </row>
    <row r="171" spans="11:12" x14ac:dyDescent="0.3">
      <c r="K171" t="s">
        <v>276</v>
      </c>
      <c r="L171" t="s">
        <v>272</v>
      </c>
    </row>
    <row r="172" spans="11:12" x14ac:dyDescent="0.3">
      <c r="K172" t="s">
        <v>277</v>
      </c>
      <c r="L172" t="s">
        <v>274</v>
      </c>
    </row>
    <row r="173" spans="11:12" x14ac:dyDescent="0.3">
      <c r="K173" t="s">
        <v>278</v>
      </c>
      <c r="L173" t="s">
        <v>164</v>
      </c>
    </row>
    <row r="174" spans="11:12" x14ac:dyDescent="0.3">
      <c r="K174" t="s">
        <v>279</v>
      </c>
      <c r="L174" t="s">
        <v>280</v>
      </c>
    </row>
    <row r="175" spans="11:12" x14ac:dyDescent="0.3">
      <c r="K175" t="s">
        <v>281</v>
      </c>
      <c r="L175" t="s">
        <v>282</v>
      </c>
    </row>
    <row r="176" spans="11:12" x14ac:dyDescent="0.3">
      <c r="K176" t="s">
        <v>283</v>
      </c>
      <c r="L176" t="s">
        <v>284</v>
      </c>
    </row>
    <row r="177" spans="11:12" x14ac:dyDescent="0.3">
      <c r="K177" t="s">
        <v>285</v>
      </c>
      <c r="L177" t="s">
        <v>286</v>
      </c>
    </row>
    <row r="178" spans="11:12" x14ac:dyDescent="0.3">
      <c r="K178" t="s">
        <v>287</v>
      </c>
      <c r="L178" t="s">
        <v>288</v>
      </c>
    </row>
    <row r="179" spans="11:12" x14ac:dyDescent="0.3">
      <c r="K179" t="s">
        <v>289</v>
      </c>
      <c r="L179" t="s">
        <v>290</v>
      </c>
    </row>
    <row r="180" spans="11:12" x14ac:dyDescent="0.3">
      <c r="K180" t="s">
        <v>291</v>
      </c>
      <c r="L180" t="s">
        <v>292</v>
      </c>
    </row>
    <row r="181" spans="11:12" x14ac:dyDescent="0.3">
      <c r="K181" t="s">
        <v>293</v>
      </c>
      <c r="L181" t="s">
        <v>294</v>
      </c>
    </row>
    <row r="182" spans="11:12" x14ac:dyDescent="0.3">
      <c r="K182" t="s">
        <v>295</v>
      </c>
      <c r="L182" t="s">
        <v>296</v>
      </c>
    </row>
    <row r="183" spans="11:12" x14ac:dyDescent="0.3">
      <c r="K183" t="s">
        <v>297</v>
      </c>
      <c r="L183" t="s">
        <v>298</v>
      </c>
    </row>
    <row r="184" spans="11:12" x14ac:dyDescent="0.3">
      <c r="K184" t="s">
        <v>299</v>
      </c>
      <c r="L184" t="s">
        <v>298</v>
      </c>
    </row>
    <row r="185" spans="11:12" x14ac:dyDescent="0.3">
      <c r="K185" t="s">
        <v>300</v>
      </c>
      <c r="L185" t="s">
        <v>294</v>
      </c>
    </row>
    <row r="186" spans="11:12" x14ac:dyDescent="0.3">
      <c r="K186" t="s">
        <v>301</v>
      </c>
      <c r="L186" t="s">
        <v>164</v>
      </c>
    </row>
    <row r="187" spans="11:12" x14ac:dyDescent="0.3">
      <c r="K187" t="s">
        <v>302</v>
      </c>
      <c r="L187" t="s">
        <v>303</v>
      </c>
    </row>
    <row r="188" spans="11:12" x14ac:dyDescent="0.3">
      <c r="K188" t="s">
        <v>304</v>
      </c>
      <c r="L188" t="s">
        <v>305</v>
      </c>
    </row>
    <row r="189" spans="11:12" x14ac:dyDescent="0.3">
      <c r="K189" t="s">
        <v>306</v>
      </c>
      <c r="L189" t="s">
        <v>307</v>
      </c>
    </row>
    <row r="190" spans="11:12" x14ac:dyDescent="0.3">
      <c r="K190" t="s">
        <v>308</v>
      </c>
      <c r="L190" t="s">
        <v>307</v>
      </c>
    </row>
    <row r="191" spans="11:12" x14ac:dyDescent="0.3">
      <c r="K191" t="s">
        <v>309</v>
      </c>
      <c r="L191" t="s">
        <v>310</v>
      </c>
    </row>
    <row r="192" spans="11:12" x14ac:dyDescent="0.3">
      <c r="K192" t="s">
        <v>311</v>
      </c>
      <c r="L192" t="s">
        <v>312</v>
      </c>
    </row>
    <row r="193" spans="11:12" x14ac:dyDescent="0.3">
      <c r="K193" t="s">
        <v>313</v>
      </c>
      <c r="L193" t="s">
        <v>314</v>
      </c>
    </row>
    <row r="194" spans="11:12" x14ac:dyDescent="0.3">
      <c r="K194" t="s">
        <v>315</v>
      </c>
      <c r="L194" t="s">
        <v>314</v>
      </c>
    </row>
    <row r="195" spans="11:12" x14ac:dyDescent="0.3">
      <c r="K195" t="s">
        <v>316</v>
      </c>
      <c r="L195" t="s">
        <v>314</v>
      </c>
    </row>
  </sheetData>
  <mergeCells count="1">
    <mergeCell ref="N1:O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CD92D-AED5-45C5-AD40-4752DF9442D3}">
  <sheetPr codeName="Sheet3">
    <tabColor rgb="FFFFC000"/>
  </sheetPr>
  <dimension ref="A1:M16"/>
  <sheetViews>
    <sheetView showGridLines="0" zoomScaleNormal="100" workbookViewId="0">
      <selection activeCell="C20" sqref="C20"/>
    </sheetView>
  </sheetViews>
  <sheetFormatPr defaultRowHeight="14.4" x14ac:dyDescent="0.3"/>
  <cols>
    <col min="1" max="1" width="21.44140625" bestFit="1" customWidth="1"/>
    <col min="2" max="2" width="34.109375" bestFit="1" customWidth="1"/>
    <col min="3" max="3" width="56.5546875" customWidth="1"/>
  </cols>
  <sheetData>
    <row r="1" spans="1:13" ht="14.4" customHeight="1" x14ac:dyDescent="0.3">
      <c r="A1" s="52" t="s">
        <v>69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"/>
      <c r="M1" s="5"/>
    </row>
    <row r="2" spans="1:13" ht="14.4" customHeight="1" x14ac:dyDescent="0.3">
      <c r="A2" s="52"/>
      <c r="B2" s="53"/>
      <c r="C2" s="53"/>
      <c r="D2" s="53"/>
      <c r="E2" s="53"/>
      <c r="F2" s="53"/>
      <c r="G2" s="53"/>
      <c r="H2" s="53"/>
      <c r="I2" s="53"/>
      <c r="J2" s="53"/>
      <c r="K2" s="53"/>
      <c r="L2" s="5"/>
      <c r="M2" s="5"/>
    </row>
    <row r="3" spans="1:13" ht="14.4" customHeight="1" x14ac:dyDescent="0.3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"/>
      <c r="M3" s="5"/>
    </row>
    <row r="4" spans="1:13" ht="14.4" customHeight="1" x14ac:dyDescent="0.3">
      <c r="A4" s="52"/>
      <c r="B4" s="53"/>
      <c r="C4" s="53"/>
      <c r="D4" s="53"/>
      <c r="E4" s="53"/>
      <c r="F4" s="53"/>
      <c r="G4" s="53"/>
      <c r="H4" s="53"/>
      <c r="I4" s="53"/>
      <c r="J4" s="53"/>
      <c r="K4" s="53"/>
      <c r="L4" s="5"/>
      <c r="M4" s="5"/>
    </row>
    <row r="5" spans="1:13" ht="15" customHeight="1" x14ac:dyDescent="0.3">
      <c r="A5" s="52"/>
      <c r="B5" s="53"/>
      <c r="C5" s="53"/>
      <c r="D5" s="53"/>
      <c r="E5" s="53"/>
      <c r="F5" s="53"/>
      <c r="G5" s="53"/>
      <c r="H5" s="53"/>
      <c r="I5" s="53"/>
      <c r="J5" s="53"/>
      <c r="K5" s="53"/>
    </row>
    <row r="7" spans="1:13" x14ac:dyDescent="0.3">
      <c r="A7" s="9" t="s">
        <v>54</v>
      </c>
      <c r="B7" s="8" t="s">
        <v>55</v>
      </c>
      <c r="C7" s="10" t="s">
        <v>56</v>
      </c>
    </row>
    <row r="8" spans="1:13" ht="44.4" customHeight="1" x14ac:dyDescent="0.3">
      <c r="A8" s="11" t="s">
        <v>52</v>
      </c>
      <c r="B8" s="31" t="s">
        <v>327</v>
      </c>
      <c r="C8" s="32" t="str">
        <f>VLOOKUP(B8,'Master Data Sheet'!$K$2:$L$360,2,FALSE)</f>
        <v>GP1</v>
      </c>
    </row>
    <row r="9" spans="1:13" ht="34.200000000000003" customHeight="1" x14ac:dyDescent="0.3">
      <c r="A9" s="11" t="s">
        <v>53</v>
      </c>
      <c r="B9" s="31" t="s">
        <v>44</v>
      </c>
      <c r="C9" s="32" t="str">
        <f>VLOOKUP(B9,'Master Data Sheet'!$A$2:$B$180,2,FALSE)</f>
        <v>Ability to change password configuration settings - RZ10/RZ11 Change access</v>
      </c>
    </row>
    <row r="10" spans="1:13" ht="28.8" x14ac:dyDescent="0.3">
      <c r="A10" s="11" t="s">
        <v>0</v>
      </c>
      <c r="B10" s="31" t="str">
        <f ca="1">"C:\Users\"&amp;'Master Data Sheet'!$O$2&amp;"\Downloads\GRC ITGC REPORT\"&amp;B12&amp;"\"&amp;B9</f>
        <v>C:\Users\C0964098\Downloads\GRC ITGC REPORT\April, 2025\ITGC13</v>
      </c>
      <c r="C10" s="32"/>
    </row>
    <row r="11" spans="1:13" x14ac:dyDescent="0.3">
      <c r="A11" s="12" t="s">
        <v>60</v>
      </c>
      <c r="B11" s="33">
        <f ca="1">TODAY()</f>
        <v>45787</v>
      </c>
      <c r="C11" s="32"/>
    </row>
    <row r="12" spans="1:13" x14ac:dyDescent="0.3">
      <c r="A12" s="11" t="s">
        <v>59</v>
      </c>
      <c r="B12" s="31" t="str">
        <f ca="1">TEXT(B11-DAY(B11),"mmmm, yyyy")</f>
        <v>April, 2025</v>
      </c>
      <c r="C12" s="32"/>
    </row>
    <row r="13" spans="1:13" x14ac:dyDescent="0.3">
      <c r="A13" s="11" t="s">
        <v>61</v>
      </c>
      <c r="B13" s="34">
        <f ca="1">DATE(YEAR(TODAY()), MONTH(TODAY())-1, 1)</f>
        <v>45748</v>
      </c>
      <c r="C13" s="35"/>
    </row>
    <row r="14" spans="1:13" x14ac:dyDescent="0.3">
      <c r="A14" s="11" t="s">
        <v>62</v>
      </c>
      <c r="B14" s="34">
        <f ca="1">EOMONTH(B13,0)</f>
        <v>45777</v>
      </c>
      <c r="C14" s="36"/>
    </row>
    <row r="15" spans="1:13" x14ac:dyDescent="0.3">
      <c r="A15" s="13" t="s">
        <v>63</v>
      </c>
      <c r="B15" s="37">
        <v>0.99998842592592585</v>
      </c>
      <c r="C15" s="36"/>
    </row>
    <row r="16" spans="1:13" x14ac:dyDescent="0.3">
      <c r="A16" s="13" t="s">
        <v>66</v>
      </c>
      <c r="B16" s="38" t="s">
        <v>67</v>
      </c>
      <c r="C16" s="39"/>
    </row>
  </sheetData>
  <mergeCells count="1">
    <mergeCell ref="A1:K5"/>
  </mergeCells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0257AB9-94C3-4A51-A2A2-C6CDF60318DE}">
          <x14:formula1>
            <xm:f>'Master Data Sheet'!$K$2:$K$136</xm:f>
          </x14:formula1>
          <xm:sqref>B8</xm:sqref>
        </x14:dataValidation>
        <x14:dataValidation type="list" allowBlank="1" showInputMessage="1" showErrorMessage="1" xr:uid="{D6E9A9B2-234C-418C-B345-28B66277240A}">
          <x14:formula1>
            <xm:f>'Master Data Sheet'!$A$2:$A$18</xm:f>
          </x14:formula1>
          <xm:sqref>B9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0DF9-10B7-4D48-8B73-DB5152CE3897}">
  <sheetPr codeName="Sheet1"/>
  <dimension ref="A1:X6"/>
  <sheetViews>
    <sheetView showGridLines="0" showRowColHeaders="0" tabSelected="1" workbookViewId="0">
      <selection sqref="A1:X5"/>
    </sheetView>
  </sheetViews>
  <sheetFormatPr defaultRowHeight="14.4" x14ac:dyDescent="0.3"/>
  <sheetData>
    <row r="1" spans="1:24" ht="14.4" customHeight="1" x14ac:dyDescent="0.3">
      <c r="A1" s="52" t="s">
        <v>69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</row>
    <row r="2" spans="1:24" ht="14.4" customHeight="1" x14ac:dyDescent="0.3">
      <c r="A2" s="52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</row>
    <row r="3" spans="1:24" ht="14.4" customHeight="1" x14ac:dyDescent="0.3">
      <c r="A3" s="52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</row>
    <row r="4" spans="1:24" ht="14.4" customHeight="1" x14ac:dyDescent="0.3">
      <c r="A4" s="52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</row>
    <row r="5" spans="1:24" ht="14.4" customHeight="1" x14ac:dyDescent="0.3">
      <c r="A5" s="52"/>
      <c r="B5" s="54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</row>
    <row r="6" spans="1:24" s="50" customFormat="1" x14ac:dyDescent="0.3"/>
  </sheetData>
  <sheetProtection sheet="1" objects="1" scenarios="1"/>
  <mergeCells count="1">
    <mergeCell ref="A1:X5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Requirement</vt:lpstr>
      <vt:lpstr>Step Description</vt:lpstr>
      <vt:lpstr>Master Data Sheet</vt:lpstr>
      <vt:lpstr>ITGC AUDIT DASHBOARD</vt:lpstr>
      <vt:lpstr>HOME</vt:lpstr>
    </vt:vector>
  </TitlesOfParts>
  <Company>Electrocomponents PLC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Abhinav Kumar</dc:creator>
  <cp:lastModifiedBy>Abhinav Kumar</cp:lastModifiedBy>
  <dcterms:created xsi:type="dcterms:W3CDTF">2024-03-06T14:16:44Z</dcterms:created>
  <dcterms:modified xsi:type="dcterms:W3CDTF">2025-05-10T08:29:09Z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a361ecf-460f-4450-80eb-7b8906b66b31_Enabled">
    <vt:lpwstr>true</vt:lpwstr>
  </property>
  <property fmtid="{D5CDD505-2E9C-101B-9397-08002B2CF9AE}" pid="3" name="MSIP_Label_4a361ecf-460f-4450-80eb-7b8906b66b31_SetDate">
    <vt:lpwstr>2024-03-06T14:35:15Z</vt:lpwstr>
  </property>
  <property fmtid="{D5CDD505-2E9C-101B-9397-08002B2CF9AE}" pid="4" name="MSIP_Label_4a361ecf-460f-4450-80eb-7b8906b66b31_Method">
    <vt:lpwstr>Privileged</vt:lpwstr>
  </property>
  <property fmtid="{D5CDD505-2E9C-101B-9397-08002B2CF9AE}" pid="5" name="MSIP_Label_4a361ecf-460f-4450-80eb-7b8906b66b31_Name">
    <vt:lpwstr>4a361ecf-460f-4450-80eb-7b8906b66b31</vt:lpwstr>
  </property>
  <property fmtid="{D5CDD505-2E9C-101B-9397-08002B2CF9AE}" pid="6" name="MSIP_Label_4a361ecf-460f-4450-80eb-7b8906b66b31_SiteId">
    <vt:lpwstr>730b8f48-0fcb-4f6d-9cfa-5b2306baf851</vt:lpwstr>
  </property>
  <property fmtid="{D5CDD505-2E9C-101B-9397-08002B2CF9AE}" pid="7" name="MSIP_Label_4a361ecf-460f-4450-80eb-7b8906b66b31_ActionId">
    <vt:lpwstr>e195cc5e-fb4b-4f08-996a-00d5bb3ccc8d</vt:lpwstr>
  </property>
  <property fmtid="{D5CDD505-2E9C-101B-9397-08002B2CF9AE}" pid="8" name="MSIP_Label_4a361ecf-460f-4450-80eb-7b8906b66b31_ContentBits">
    <vt:lpwstr>1</vt:lpwstr>
  </property>
</Properties>
</file>