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tommy/Dropbox (Personal)/UW Visualization Stategies/Dataviz_Strategies_2016_Winter/Week2/"/>
    </mc:Choice>
  </mc:AlternateContent>
  <bookViews>
    <workbookView xWindow="0" yWindow="460" windowWidth="28800" windowHeight="16400" tabRatio="500"/>
  </bookViews>
  <sheets>
    <sheet name="NYTimes likes" sheetId="3" r:id="rId1"/>
    <sheet name="facebook api results" sheetId="4" r:id="rId2"/>
    <sheet name="build facebook url" sheetId="5" r:id="rId3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5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2" i="3"/>
  <c r="F3" i="3"/>
  <c r="G3" i="3"/>
  <c r="J3" i="3"/>
  <c r="F4" i="3"/>
  <c r="G4" i="3"/>
  <c r="J4" i="3"/>
  <c r="F5" i="3"/>
  <c r="G5" i="3"/>
  <c r="J5" i="3"/>
  <c r="F6" i="3"/>
  <c r="G6" i="3"/>
  <c r="J6" i="3"/>
  <c r="F7" i="3"/>
  <c r="G7" i="3"/>
  <c r="J7" i="3"/>
  <c r="F8" i="3"/>
  <c r="G8" i="3"/>
  <c r="J8" i="3"/>
  <c r="F9" i="3"/>
  <c r="G9" i="3"/>
  <c r="J9" i="3"/>
  <c r="F10" i="3"/>
  <c r="G10" i="3"/>
  <c r="J10" i="3"/>
  <c r="F11" i="3"/>
  <c r="G11" i="3"/>
  <c r="J11" i="3"/>
  <c r="F12" i="3"/>
  <c r="G12" i="3"/>
  <c r="J12" i="3"/>
  <c r="F13" i="3"/>
  <c r="G13" i="3"/>
  <c r="J13" i="3"/>
  <c r="F14" i="3"/>
  <c r="G14" i="3"/>
  <c r="J14" i="3"/>
  <c r="F15" i="3"/>
  <c r="G15" i="3"/>
  <c r="J15" i="3"/>
  <c r="F16" i="3"/>
  <c r="G16" i="3"/>
  <c r="J16" i="3"/>
  <c r="F17" i="3"/>
  <c r="G17" i="3"/>
  <c r="J17" i="3"/>
  <c r="F18" i="3"/>
  <c r="G18" i="3"/>
  <c r="J18" i="3"/>
  <c r="F19" i="3"/>
  <c r="G19" i="3"/>
  <c r="J19" i="3"/>
  <c r="F20" i="3"/>
  <c r="G20" i="3"/>
  <c r="J20" i="3"/>
  <c r="F21" i="3"/>
  <c r="G21" i="3"/>
  <c r="J21" i="3"/>
  <c r="F22" i="3"/>
  <c r="G22" i="3"/>
  <c r="J22" i="3"/>
  <c r="F23" i="3"/>
  <c r="G23" i="3"/>
  <c r="J23" i="3"/>
  <c r="F24" i="3"/>
  <c r="G24" i="3"/>
  <c r="J24" i="3"/>
  <c r="F25" i="3"/>
  <c r="G25" i="3"/>
  <c r="J25" i="3"/>
  <c r="F26" i="3"/>
  <c r="G26" i="3"/>
  <c r="J26" i="3"/>
  <c r="F27" i="3"/>
  <c r="G27" i="3"/>
  <c r="J27" i="3"/>
  <c r="F28" i="3"/>
  <c r="G28" i="3"/>
  <c r="J28" i="3"/>
  <c r="F29" i="3"/>
  <c r="G29" i="3"/>
  <c r="J29" i="3"/>
  <c r="F30" i="3"/>
  <c r="G30" i="3"/>
  <c r="J30" i="3"/>
  <c r="F31" i="3"/>
  <c r="G31" i="3"/>
  <c r="J31" i="3"/>
  <c r="F32" i="3"/>
  <c r="G32" i="3"/>
  <c r="J32" i="3"/>
  <c r="F33" i="3"/>
  <c r="G33" i="3"/>
  <c r="J33" i="3"/>
  <c r="F34" i="3"/>
  <c r="G34" i="3"/>
  <c r="J34" i="3"/>
  <c r="F35" i="3"/>
  <c r="G35" i="3"/>
  <c r="J35" i="3"/>
  <c r="F36" i="3"/>
  <c r="G36" i="3"/>
  <c r="J36" i="3"/>
  <c r="F37" i="3"/>
  <c r="G37" i="3"/>
  <c r="J37" i="3"/>
  <c r="F38" i="3"/>
  <c r="G38" i="3"/>
  <c r="J38" i="3"/>
  <c r="F39" i="3"/>
  <c r="G39" i="3"/>
  <c r="J39" i="3"/>
  <c r="F40" i="3"/>
  <c r="G40" i="3"/>
  <c r="J40" i="3"/>
  <c r="F41" i="3"/>
  <c r="G41" i="3"/>
  <c r="J41" i="3"/>
  <c r="F42" i="3"/>
  <c r="G42" i="3"/>
  <c r="J42" i="3"/>
  <c r="F43" i="3"/>
  <c r="G43" i="3"/>
  <c r="J43" i="3"/>
  <c r="F44" i="3"/>
  <c r="G44" i="3"/>
  <c r="J44" i="3"/>
  <c r="F45" i="3"/>
  <c r="G45" i="3"/>
  <c r="J45" i="3"/>
  <c r="F46" i="3"/>
  <c r="G46" i="3"/>
  <c r="J46" i="3"/>
  <c r="F47" i="3"/>
  <c r="G47" i="3"/>
  <c r="J47" i="3"/>
  <c r="F48" i="3"/>
  <c r="G48" i="3"/>
  <c r="J48" i="3"/>
  <c r="F49" i="3"/>
  <c r="G49" i="3"/>
  <c r="J49" i="3"/>
  <c r="F50" i="3"/>
  <c r="G50" i="3"/>
  <c r="J50" i="3"/>
  <c r="F51" i="3"/>
  <c r="G51" i="3"/>
  <c r="J51" i="3"/>
  <c r="F52" i="3"/>
  <c r="G52" i="3"/>
  <c r="J52" i="3"/>
  <c r="F53" i="3"/>
  <c r="G53" i="3"/>
  <c r="J53" i="3"/>
  <c r="F54" i="3"/>
  <c r="G54" i="3"/>
  <c r="J54" i="3"/>
  <c r="F55" i="3"/>
  <c r="G55" i="3"/>
  <c r="J55" i="3"/>
  <c r="F56" i="3"/>
  <c r="G56" i="3"/>
  <c r="J56" i="3"/>
  <c r="F57" i="3"/>
  <c r="G57" i="3"/>
  <c r="J57" i="3"/>
  <c r="F58" i="3"/>
  <c r="G58" i="3"/>
  <c r="J58" i="3"/>
  <c r="F59" i="3"/>
  <c r="G59" i="3"/>
  <c r="J59" i="3"/>
  <c r="F60" i="3"/>
  <c r="G60" i="3"/>
  <c r="J60" i="3"/>
  <c r="F61" i="3"/>
  <c r="G61" i="3"/>
  <c r="J61" i="3"/>
  <c r="F62" i="3"/>
  <c r="G62" i="3"/>
  <c r="J62" i="3"/>
  <c r="F63" i="3"/>
  <c r="G63" i="3"/>
  <c r="J63" i="3"/>
  <c r="F64" i="3"/>
  <c r="G64" i="3"/>
  <c r="J64" i="3"/>
  <c r="F65" i="3"/>
  <c r="G65" i="3"/>
  <c r="J65" i="3"/>
  <c r="F66" i="3"/>
  <c r="G66" i="3"/>
  <c r="J66" i="3"/>
  <c r="F67" i="3"/>
  <c r="G67" i="3"/>
  <c r="J67" i="3"/>
  <c r="F68" i="3"/>
  <c r="G68" i="3"/>
  <c r="J68" i="3"/>
  <c r="F69" i="3"/>
  <c r="G69" i="3"/>
  <c r="J69" i="3"/>
  <c r="F70" i="3"/>
  <c r="G70" i="3"/>
  <c r="J70" i="3"/>
  <c r="F71" i="3"/>
  <c r="G71" i="3"/>
  <c r="J71" i="3"/>
  <c r="F72" i="3"/>
  <c r="G72" i="3"/>
  <c r="J72" i="3"/>
  <c r="F73" i="3"/>
  <c r="G73" i="3"/>
  <c r="J73" i="3"/>
  <c r="F74" i="3"/>
  <c r="G74" i="3"/>
  <c r="J74" i="3"/>
  <c r="F75" i="3"/>
  <c r="G75" i="3"/>
  <c r="J75" i="3"/>
  <c r="F76" i="3"/>
  <c r="G76" i="3"/>
  <c r="J76" i="3"/>
  <c r="F77" i="3"/>
  <c r="G77" i="3"/>
  <c r="J77" i="3"/>
  <c r="F78" i="3"/>
  <c r="G78" i="3"/>
  <c r="J78" i="3"/>
  <c r="F79" i="3"/>
  <c r="G79" i="3"/>
  <c r="J79" i="3"/>
  <c r="F80" i="3"/>
  <c r="G80" i="3"/>
  <c r="J80" i="3"/>
  <c r="F81" i="3"/>
  <c r="G81" i="3"/>
  <c r="J81" i="3"/>
  <c r="F82" i="3"/>
  <c r="G82" i="3"/>
  <c r="J82" i="3"/>
  <c r="F83" i="3"/>
  <c r="G83" i="3"/>
  <c r="J83" i="3"/>
  <c r="F84" i="3"/>
  <c r="G84" i="3"/>
  <c r="J84" i="3"/>
  <c r="F85" i="3"/>
  <c r="G85" i="3"/>
  <c r="J85" i="3"/>
  <c r="F86" i="3"/>
  <c r="G86" i="3"/>
  <c r="J86" i="3"/>
  <c r="F87" i="3"/>
  <c r="G87" i="3"/>
  <c r="J87" i="3"/>
  <c r="F88" i="3"/>
  <c r="G88" i="3"/>
  <c r="J88" i="3"/>
  <c r="F89" i="3"/>
  <c r="G89" i="3"/>
  <c r="J89" i="3"/>
  <c r="F90" i="3"/>
  <c r="G90" i="3"/>
  <c r="J90" i="3"/>
  <c r="F91" i="3"/>
  <c r="G91" i="3"/>
  <c r="J91" i="3"/>
  <c r="F92" i="3"/>
  <c r="G92" i="3"/>
  <c r="J92" i="3"/>
  <c r="F93" i="3"/>
  <c r="G93" i="3"/>
  <c r="J93" i="3"/>
  <c r="F94" i="3"/>
  <c r="G94" i="3"/>
  <c r="J94" i="3"/>
  <c r="F95" i="3"/>
  <c r="G95" i="3"/>
  <c r="J95" i="3"/>
  <c r="F96" i="3"/>
  <c r="G96" i="3"/>
  <c r="J96" i="3"/>
  <c r="F2" i="3"/>
  <c r="G2" i="3"/>
  <c r="J2" i="3"/>
  <c r="E3" i="3"/>
  <c r="I3" i="3"/>
  <c r="E4" i="3"/>
  <c r="I4" i="3"/>
  <c r="E5" i="3"/>
  <c r="I5" i="3"/>
  <c r="E6" i="3"/>
  <c r="I6" i="3"/>
  <c r="E7" i="3"/>
  <c r="I7" i="3"/>
  <c r="E8" i="3"/>
  <c r="I8" i="3"/>
  <c r="E9" i="3"/>
  <c r="I9" i="3"/>
  <c r="E10" i="3"/>
  <c r="I10" i="3"/>
  <c r="E11" i="3"/>
  <c r="I11" i="3"/>
  <c r="E12" i="3"/>
  <c r="I12" i="3"/>
  <c r="E13" i="3"/>
  <c r="I13" i="3"/>
  <c r="E14" i="3"/>
  <c r="I14" i="3"/>
  <c r="E15" i="3"/>
  <c r="I15" i="3"/>
  <c r="E16" i="3"/>
  <c r="I16" i="3"/>
  <c r="E17" i="3"/>
  <c r="I17" i="3"/>
  <c r="E18" i="3"/>
  <c r="I18" i="3"/>
  <c r="E19" i="3"/>
  <c r="I19" i="3"/>
  <c r="E20" i="3"/>
  <c r="I20" i="3"/>
  <c r="E21" i="3"/>
  <c r="I21" i="3"/>
  <c r="E22" i="3"/>
  <c r="I22" i="3"/>
  <c r="E23" i="3"/>
  <c r="I23" i="3"/>
  <c r="E24" i="3"/>
  <c r="I24" i="3"/>
  <c r="E25" i="3"/>
  <c r="I25" i="3"/>
  <c r="E26" i="3"/>
  <c r="I26" i="3"/>
  <c r="E27" i="3"/>
  <c r="I27" i="3"/>
  <c r="E28" i="3"/>
  <c r="I28" i="3"/>
  <c r="E29" i="3"/>
  <c r="I29" i="3"/>
  <c r="E30" i="3"/>
  <c r="I30" i="3"/>
  <c r="E31" i="3"/>
  <c r="I31" i="3"/>
  <c r="E32" i="3"/>
  <c r="I32" i="3"/>
  <c r="E33" i="3"/>
  <c r="I33" i="3"/>
  <c r="E34" i="3"/>
  <c r="I34" i="3"/>
  <c r="E35" i="3"/>
  <c r="I35" i="3"/>
  <c r="E36" i="3"/>
  <c r="I36" i="3"/>
  <c r="E37" i="3"/>
  <c r="I37" i="3"/>
  <c r="E38" i="3"/>
  <c r="I38" i="3"/>
  <c r="E39" i="3"/>
  <c r="I39" i="3"/>
  <c r="E40" i="3"/>
  <c r="I40" i="3"/>
  <c r="E41" i="3"/>
  <c r="I41" i="3"/>
  <c r="E42" i="3"/>
  <c r="I42" i="3"/>
  <c r="E43" i="3"/>
  <c r="I43" i="3"/>
  <c r="E44" i="3"/>
  <c r="I44" i="3"/>
  <c r="E45" i="3"/>
  <c r="I45" i="3"/>
  <c r="E46" i="3"/>
  <c r="I46" i="3"/>
  <c r="E47" i="3"/>
  <c r="I47" i="3"/>
  <c r="E48" i="3"/>
  <c r="I48" i="3"/>
  <c r="E49" i="3"/>
  <c r="I49" i="3"/>
  <c r="E50" i="3"/>
  <c r="I50" i="3"/>
  <c r="E51" i="3"/>
  <c r="I51" i="3"/>
  <c r="E52" i="3"/>
  <c r="I52" i="3"/>
  <c r="E53" i="3"/>
  <c r="I53" i="3"/>
  <c r="E54" i="3"/>
  <c r="I54" i="3"/>
  <c r="E55" i="3"/>
  <c r="I55" i="3"/>
  <c r="E56" i="3"/>
  <c r="I56" i="3"/>
  <c r="E57" i="3"/>
  <c r="I57" i="3"/>
  <c r="E58" i="3"/>
  <c r="I58" i="3"/>
  <c r="E59" i="3"/>
  <c r="I59" i="3"/>
  <c r="E60" i="3"/>
  <c r="I60" i="3"/>
  <c r="E61" i="3"/>
  <c r="I61" i="3"/>
  <c r="E62" i="3"/>
  <c r="I62" i="3"/>
  <c r="E63" i="3"/>
  <c r="I63" i="3"/>
  <c r="E64" i="3"/>
  <c r="I64" i="3"/>
  <c r="E65" i="3"/>
  <c r="I65" i="3"/>
  <c r="E66" i="3"/>
  <c r="I66" i="3"/>
  <c r="E67" i="3"/>
  <c r="I67" i="3"/>
  <c r="E68" i="3"/>
  <c r="I68" i="3"/>
  <c r="E69" i="3"/>
  <c r="I69" i="3"/>
  <c r="E70" i="3"/>
  <c r="I70" i="3"/>
  <c r="E71" i="3"/>
  <c r="I71" i="3"/>
  <c r="E72" i="3"/>
  <c r="I72" i="3"/>
  <c r="E73" i="3"/>
  <c r="I73" i="3"/>
  <c r="E74" i="3"/>
  <c r="I74" i="3"/>
  <c r="E75" i="3"/>
  <c r="I75" i="3"/>
  <c r="E76" i="3"/>
  <c r="I76" i="3"/>
  <c r="E77" i="3"/>
  <c r="I77" i="3"/>
  <c r="E78" i="3"/>
  <c r="I78" i="3"/>
  <c r="E79" i="3"/>
  <c r="I79" i="3"/>
  <c r="E80" i="3"/>
  <c r="I80" i="3"/>
  <c r="E81" i="3"/>
  <c r="I81" i="3"/>
  <c r="E82" i="3"/>
  <c r="I82" i="3"/>
  <c r="E83" i="3"/>
  <c r="I83" i="3"/>
  <c r="E84" i="3"/>
  <c r="I84" i="3"/>
  <c r="E85" i="3"/>
  <c r="I85" i="3"/>
  <c r="E86" i="3"/>
  <c r="I86" i="3"/>
  <c r="E87" i="3"/>
  <c r="I87" i="3"/>
  <c r="E88" i="3"/>
  <c r="I88" i="3"/>
  <c r="E89" i="3"/>
  <c r="I89" i="3"/>
  <c r="E90" i="3"/>
  <c r="I90" i="3"/>
  <c r="E91" i="3"/>
  <c r="I91" i="3"/>
  <c r="E92" i="3"/>
  <c r="I92" i="3"/>
  <c r="E93" i="3"/>
  <c r="I93" i="3"/>
  <c r="E94" i="3"/>
  <c r="I94" i="3"/>
  <c r="E95" i="3"/>
  <c r="I95" i="3"/>
  <c r="E96" i="3"/>
  <c r="I96" i="3"/>
  <c r="E2" i="3"/>
  <c r="I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2" i="3"/>
  <c r="B48" i="3"/>
  <c r="B3" i="3"/>
  <c r="B31" i="3"/>
  <c r="B2" i="3"/>
  <c r="B21" i="3"/>
  <c r="B10" i="3"/>
  <c r="B42" i="3"/>
  <c r="B9" i="3"/>
  <c r="B95" i="3"/>
  <c r="B14" i="3"/>
  <c r="B71" i="3"/>
  <c r="B23" i="3"/>
  <c r="B43" i="3"/>
  <c r="B16" i="3"/>
  <c r="B88" i="3"/>
  <c r="B40" i="3"/>
  <c r="B81" i="3"/>
  <c r="B45" i="3"/>
  <c r="B5" i="3"/>
  <c r="B11" i="3"/>
  <c r="B18" i="3"/>
  <c r="B35" i="3"/>
  <c r="B72" i="3"/>
  <c r="B62" i="3"/>
  <c r="B29" i="3"/>
  <c r="B12" i="3"/>
  <c r="B50" i="3"/>
  <c r="B58" i="3"/>
  <c r="B49" i="3"/>
  <c r="B32" i="3"/>
  <c r="B25" i="3"/>
  <c r="B8" i="3"/>
  <c r="B76" i="3"/>
  <c r="B7" i="3"/>
  <c r="B83" i="3"/>
  <c r="B38" i="3"/>
  <c r="B27" i="3"/>
  <c r="B92" i="3"/>
  <c r="B34" i="3"/>
  <c r="B22" i="3"/>
  <c r="B6" i="3"/>
  <c r="B93" i="3"/>
  <c r="B74" i="3"/>
  <c r="B47" i="3"/>
  <c r="B17" i="3"/>
  <c r="B51" i="3"/>
  <c r="B60" i="3"/>
  <c r="B39" i="3"/>
  <c r="B94" i="3"/>
  <c r="B89" i="3"/>
  <c r="B41" i="3"/>
  <c r="B64" i="3"/>
  <c r="B75" i="3"/>
  <c r="B90" i="3"/>
  <c r="B73" i="3"/>
  <c r="B56" i="3"/>
  <c r="B69" i="3"/>
  <c r="B77" i="3"/>
  <c r="B55" i="3"/>
  <c r="B15" i="3"/>
  <c r="B70" i="3"/>
  <c r="B87" i="3"/>
  <c r="B37" i="3"/>
  <c r="B4" i="3"/>
  <c r="B13" i="3"/>
  <c r="B80" i="3"/>
  <c r="B63" i="3"/>
  <c r="B61" i="3"/>
  <c r="B54" i="3"/>
  <c r="B85" i="3"/>
  <c r="B33" i="3"/>
  <c r="B28" i="3"/>
  <c r="B20" i="3"/>
  <c r="B65" i="3"/>
  <c r="B53" i="3"/>
  <c r="B30" i="3"/>
  <c r="B82" i="3"/>
  <c r="B57" i="3"/>
  <c r="B66" i="3"/>
  <c r="B36" i="3"/>
  <c r="B79" i="3"/>
  <c r="B59" i="3"/>
  <c r="B67" i="3"/>
  <c r="B26" i="3"/>
  <c r="B44" i="3"/>
  <c r="B84" i="3"/>
  <c r="B24" i="3"/>
  <c r="B78" i="3"/>
  <c r="B68" i="3"/>
  <c r="B52" i="3"/>
  <c r="B46" i="3"/>
  <c r="B91" i="3"/>
  <c r="B86" i="3"/>
  <c r="B96" i="3"/>
  <c r="B19" i="3"/>
</calcChain>
</file>

<file path=xl/sharedStrings.xml><?xml version="1.0" encoding="utf-8"?>
<sst xmlns="http://schemas.openxmlformats.org/spreadsheetml/2006/main" count="677" uniqueCount="205">
  <si>
    <t>www.nytimes.com/interactive/2015/07/10/science/An-Image-of-Earth-Every-Ten-Minutes.html</t>
  </si>
  <si>
    <t>www.nytimes.com/interactive/2015/01/09/sports/the-dawn-wall-el-capitan.html</t>
  </si>
  <si>
    <t>www.nytimes.com/interactive/2015/10/03/us/how-mass-shooters-got-their-guns.html</t>
  </si>
  <si>
    <t>www.nytimes.com/interactive/2015/09/23/magazine/the-voyages-issue.html</t>
  </si>
  <si>
    <t>www.nytimes.com/interactive/2015/01/11/travel/52-places-to-go-in-2015.html</t>
  </si>
  <si>
    <t>www.nytimes.com/interactive/2015/02/06/arts/a-walk-through-the-gallery-henri-matisse-the-cut-outs-at-the-museum-of-modern-art-in-new-york.html</t>
  </si>
  <si>
    <t>www.nytimes.com/interactive/2015/06/10/world/asia/north-korea-photos-video.html</t>
  </si>
  <si>
    <t>www.nytimes.com/interactive/2015/04/22/magazine/new-york-city-walks.html</t>
  </si>
  <si>
    <t>www.nytimes.com/interactive/2015/04/25/world/asia/nepal-landmarks-before-after-earthquake.html</t>
  </si>
  <si>
    <t>www.nytimes.com/interactive/2015/05/03/us/a-portrait-of-the-sandtown-neighborhood-in-baltimore.html</t>
  </si>
  <si>
    <t>www.nytimes.com/interactive/2015/07/15/science/space/new-horizons-pluto-flyby-photos.html</t>
  </si>
  <si>
    <t>www.nytimes.com/interactive/2015/07/15/world/middleeast/iran-deal-qa.html</t>
  </si>
  <si>
    <t>www.nytimes.com/interactive/2015/07/30/world/asia/what-china-has-been-building-in-the-south-china-sea.html</t>
  </si>
  <si>
    <t>www.nytimes.com/interactive/2015/06/09/world/migrants-global-refugee-crisis-mediterranean-ukraine-syria-rohingya-malaysia-iraq.html</t>
  </si>
  <si>
    <t>www.nytimes.com/interactive/2015/09/03/magazine/migrants.html</t>
  </si>
  <si>
    <t>www.nytimes.com/interactive/2015/09/15/world/europe/migrant-borders-europe.html</t>
  </si>
  <si>
    <t>www.nytimes.com/interactive/2015/09/17/nyregion/st-patricks-cathedral-pope-francis-visit.html</t>
  </si>
  <si>
    <t>www.nytimes.com/interactive/2015/10/23/us/politics/freedom-caucus-demands-translated-to-plain-english.html</t>
  </si>
  <si>
    <t>www.nytimes.com/interactive/2015/04/19/arts/artsspecial/new-whitney-museum.html</t>
  </si>
  <si>
    <t>www.nytimes.com/interactive/2015/10/11/us/politics/2016-presidential-election-super-pac-donors.html</t>
  </si>
  <si>
    <t>www.nytimes.com/interactive/2015/10/27/world/greenland-is-melting-away.html</t>
  </si>
  <si>
    <t>www.nytimes.com/interactive/2015/12/29/arts/design/sound-architecture.html</t>
  </si>
  <si>
    <t>www.nytimes.com/2015/02/08/nyregion/stream-of-foreign-wealth-flows-to-time-warner-condos.html</t>
  </si>
  <si>
    <t>www.nytimes.com/interactive/2015/03/12/world/middleeast/netanyahu-west-bank-settlements-israel-election.html</t>
  </si>
  <si>
    <t>www.nytimes.com/interactive/2015/07/15/us/california-fire-season-drought.html</t>
  </si>
  <si>
    <t>www.nytimes.com/2015/07/19/world/stowaway-crime-scofflaw-ship.html</t>
  </si>
  <si>
    <t>www.nytimes.com/2015/07/28/world/a-renegade-trawler-hunted-for-10000-miles-by-vigilantes.html</t>
  </si>
  <si>
    <t>www.nytimes.com/interactive/2015/08/26/us/ten-years-after-katrina.html</t>
  </si>
  <si>
    <t>www.nytimes.com/interactive/2015/10/22/world/europe/syrian-refugees.html</t>
  </si>
  <si>
    <t>www.nytimes.com/2015/11/08/magazine/the-displaced-introduction.html</t>
  </si>
  <si>
    <t>www.nytimes.com/interactive/2015/03/11/sports/wrights-first-family-saddle-bronc-rodeo.html</t>
  </si>
  <si>
    <t>www.nytimes.com/interactive/2015/12/02/world/The-Marshall-Islands-Are-Disappearing.html</t>
  </si>
  <si>
    <t>www.nytimes.com/interactive/2015/04/20/upshot/missing-black-men.html</t>
  </si>
  <si>
    <t>www.nytimes.com/interactive/2015/06/23/upshot/the-roberts-courts-surprising-move-leftward.html</t>
  </si>
  <si>
    <t>www.nytimes.com/interactive/2015/05/03/upshot/the-best-and-worst-places-to-grow-up-how-your-area-compares.html</t>
  </si>
  <si>
    <t>www.nytimes.com/interactive/2015/04/16/upshot/marriage-penalty-couples-income.html</t>
  </si>
  <si>
    <t>www.nytimes.com/interactive/2015/03/04/us/gay-marriage-state-by-state.html</t>
  </si>
  <si>
    <t>www.nytimes.com/interactive/2015/11/12/us/gun-traffickers-smuggling-state-gun-laws.html</t>
  </si>
  <si>
    <t>www.nytimes.com/interactive/2015/05/17/us/elections/2016-presidential-campaigns-staff-connections-clinton-bush-cruz-paul-rubio-walker.html</t>
  </si>
  <si>
    <t>www.nytimes.com/interactive/2015/05/28/upshot/you-draw-it-how-family-income-affects-childrens-college-chances.html</t>
  </si>
  <si>
    <t>www.nytimes.com/interactive/2015/06/17/world/middleeast/map-isis-attacks-around-the-world.html</t>
  </si>
  <si>
    <t>www.nytimes.com/interactive/2015/07/03/upshot/a-quick-puzzle-to-test-your-problem-solving.html</t>
  </si>
  <si>
    <t>www.nytimes.com/interactive/2015/08/21/world/asia/tianjin-china-explosion-hazardous-chemical-sites.html</t>
  </si>
  <si>
    <t>www.nytimes.com/interactive/2016/us/elections/presidential-candidates-dashboard.html</t>
  </si>
  <si>
    <t>www.nytimes.com/interactive/2015/11/25/us/us-muslim-extremists-terrorist-attacks.html</t>
  </si>
  <si>
    <t>www.nytimes.com/2015/12/05/upshot/in-other-countries-youre-as-likely-to-be-killed-by-a-falling-object-as-a-gun.html</t>
  </si>
  <si>
    <t>www.nytimes.com/interactive/2015/12/10/us/gun-sales-terrorism-obama-restrictions.html</t>
  </si>
  <si>
    <t>www.nytimes.com/interactive/2015/05/21/world/middleeast/how-isis-expands.html</t>
  </si>
  <si>
    <t>www.nytimes.com/interactive/2014/06/12/world/middleeast/the-iraq-isis-conflict-in-maps-photos-and-video.html</t>
  </si>
  <si>
    <t>www.nytimes.com/interactive/2015/01/07/world/europe/charlie-hebdo-shooting-maps.html</t>
  </si>
  <si>
    <t>www.nytimes.com/interactive/2014/12/11/world/africa/boko-haram-nigeria-maps.html</t>
  </si>
  <si>
    <t>www.nytimes.com/interactive/2015/02/12/world/middleeast/syria-civil-war-damage-maps.html</t>
  </si>
  <si>
    <t>www.nytimes.com/interactive/2015/03/06/world/europe/russias-endgame-in-ukraine.html</t>
  </si>
  <si>
    <t>www.nytimes.com/interactive/2015/03/12/world/middleeast/syria-civil-war-after-four-years-map.html</t>
  </si>
  <si>
    <t>www.nytimes.com/interactive/2015/03/24/world/europe/germanwings-plane-crash-map.html</t>
  </si>
  <si>
    <t>www.nytimes.com/interactive/2015/07/08/us/census-race-map.html</t>
  </si>
  <si>
    <t>www.nytimes.com/interactive/2015/07/24/business/international/the-world-according-to-china-investment-maps.html</t>
  </si>
  <si>
    <t>www.nytimes.com/2015/08/20/upshot/how-texas-could-set-national-template-for-limiting-abortion-access.html</t>
  </si>
  <si>
    <t>www.nytimes.com/interactive/2015/10/23/world/americas/hurricane-patricia.html</t>
  </si>
  <si>
    <t>www.nytimes.com/interactive/2015/09/30/world/middleeast/syria-control-map-isis-rebels-airstrikes.html</t>
  </si>
  <si>
    <t>www.nytimes.com/interactive/2015/10/21/us/where-syrian-refugees-are-in-the-united-states.html</t>
  </si>
  <si>
    <t>www.nytimes.com/interactive/2015/11/21/world/middleeast/inside-raqqa-capital-of-isis.html</t>
  </si>
  <si>
    <t>www.nytimes.com/interactive/2015/12/11/world/asia/Chinas-Coastal-Cities-Underwater.html</t>
  </si>
  <si>
    <t>www.nytimes.com/video/science/100000003783764/fast-and-light-to-pluto.html</t>
  </si>
  <si>
    <t>www.nytimes.com/interactive/2015/08/25/arts/music/justin-bieber-diplo-skrillex-make-a-hit-song.html</t>
  </si>
  <si>
    <t>www.nytimes.com/interactive/2015/11/13/world/europe/paris-shooting-attacks.html</t>
  </si>
  <si>
    <t>www.nytimes.com/video/science/100000003552687/out-there-einsteins-telescope.html</t>
  </si>
  <si>
    <t>www.nytimes.com/interactive/2015/02/05/sports/skiing/the-sounds-of-downhill-skiing.html</t>
  </si>
  <si>
    <t>www.nytimes.com/interactive/2015/04/23/magazine/shoeshine-slideshow.html</t>
  </si>
  <si>
    <t>www.nytimes.com/interactive/2015/06/26/us/changed-thinking-on-gay-marriage.html</t>
  </si>
  <si>
    <t>www.nytimes.com/newsgraphics/2015/07/20/five-views-of-2-world-trade-center/</t>
  </si>
  <si>
    <t>www.nytimes.com/interactive/2015/07/10/sports/tennis/facing-a-150-mph-tennis-serve.html</t>
  </si>
  <si>
    <t>www.nytimes.com/interactive/2015/07/20/us/sandra-bland-arrest-death-videos-maps.html</t>
  </si>
  <si>
    <t>www.nytimes.com/interactive/2015/07/30/us/police-videos-race.html</t>
  </si>
  <si>
    <t>www.nytimes.com/interactive/2014/03/17/world/asia/search-for-flight-370.html</t>
  </si>
  <si>
    <t>www.nytimes.com/interactive/2015/08/22/world/middleeast/gaza-israel-walk-war-anniversary.html</t>
  </si>
  <si>
    <t>www.nytimes.com/interactive/2015/09/03/sports/tennis/tennis-courts.html</t>
  </si>
  <si>
    <t>www.nytimes.com/2015/11/21/world/europe/finding-hope-in-the-vigils-of-paris.html</t>
  </si>
  <si>
    <t>www.nytimes.com/interactive/2015/12/10/magazine/great-performers-take-flight.html</t>
  </si>
  <si>
    <t>www.nytimes.com/interactive/2015/12/16/upshot/fed-interest-rates-rube-goldberg-machine.html</t>
  </si>
  <si>
    <t>www.nytimes.com/interactive/2015/09/14/world/middleeast/syria-war-deaths.html</t>
  </si>
  <si>
    <t>www.nytimes.com/interactive/2015/02/23/business/economy/the-changing-nature-of-middle-class-jobs.html</t>
  </si>
  <si>
    <t>www.nytimes.com/interactive/2015/03/19/upshot/3d-yield-curve-economic-growth.html</t>
  </si>
  <si>
    <t>www.nytimes.com/interactive/2015/04/30/science/space/messenger-collides-with-mercury.html</t>
  </si>
  <si>
    <t>www.nytimes.com/interactive/2015/05/21/us/your-contribution-to-the-california-drought.html</t>
  </si>
  <si>
    <t>www.nytimes.com/interactive/2015/06/21/world/map-flow-desperate-migration-refugee-crisis.html</t>
  </si>
  <si>
    <t>www.nytimes.com/interactive/2015/07/09/business/international/is-greece-worse-off-than-the-us-during-the-great-depression.html</t>
  </si>
  <si>
    <t>www.nytimes.com/interactive/2015/07/14/science/space/pluto-flyby.html</t>
  </si>
  <si>
    <t>www.nytimes.com/interactive/2015/09/30/business/how-the-us-and-opec-drive-oil-prices.html</t>
  </si>
  <si>
    <t>www.nytimes.com/interactive/2015/10/01/business/cost-of-mobile-ads.html</t>
  </si>
  <si>
    <t>www.nytimes.com/interactive/2015/10/16/world/middleeast/untangling-the-overlapping-conflicts-in-the-syrian-war.html</t>
  </si>
  <si>
    <t>www.nytimes.com/interactive/2015/11/15/world/europe/manhunt-for-paris-attackers.html</t>
  </si>
  <si>
    <t>www.nytimes.com/interactive/2015/12/15/us/politics/republican-presidential-candidates-mudslinging.html</t>
  </si>
  <si>
    <t>www.nytimes.com/interactive/2015/04/03/sports/baseball/mlb-records.html</t>
  </si>
  <si>
    <t>www.nytimes.com/interactive/2015/06/04/us/politics/stacking-up-the-presidential-fields.html</t>
  </si>
  <si>
    <t>migrants</t>
  </si>
  <si>
    <t>url</t>
  </si>
  <si>
    <t>facebook url</t>
  </si>
  <si>
    <t>short name</t>
  </si>
  <si>
    <t>An Image of Earth Every Ten Minutes</t>
  </si>
  <si>
    <t>the dawn wall el capitan</t>
  </si>
  <si>
    <t>how mass shooters got their guns</t>
  </si>
  <si>
    <t>the voyages issue</t>
  </si>
  <si>
    <t>52 places to go in 2015</t>
  </si>
  <si>
    <t>a walk through the gallery henri matisse the cut outs at the museum of modern art in new york</t>
  </si>
  <si>
    <t>north korea photos video</t>
  </si>
  <si>
    <t>new york city walks</t>
  </si>
  <si>
    <t>nepal landmarks before after earthquake</t>
  </si>
  <si>
    <t>a portrait of the sandtown neighborhood in baltimore</t>
  </si>
  <si>
    <t>new horizons pluto flyby photos</t>
  </si>
  <si>
    <t>iran deal qa</t>
  </si>
  <si>
    <t>what china has been building in the south china sea</t>
  </si>
  <si>
    <t>migrants global refugee crisis mediterranean ukraine syria rohingya malaysia iraq</t>
  </si>
  <si>
    <t>migrant borders europe</t>
  </si>
  <si>
    <t>st patricks cathedral pope francis visit</t>
  </si>
  <si>
    <t>freedom caucus demands translated to plain english</t>
  </si>
  <si>
    <t>new whitney museum</t>
  </si>
  <si>
    <t>2016 presidential election super pac donors</t>
  </si>
  <si>
    <t>greenland is melting away</t>
  </si>
  <si>
    <t>sound architecture</t>
  </si>
  <si>
    <t>stream of foreign wealth flows to time warner condos</t>
  </si>
  <si>
    <t>netanyahu west bank settlements israel election</t>
  </si>
  <si>
    <t>california fire season drought</t>
  </si>
  <si>
    <t>stowaway crime scofflaw ship</t>
  </si>
  <si>
    <t>a renegade trawler hunted for 10000 miles by vigilantes</t>
  </si>
  <si>
    <t>ten years after katrina</t>
  </si>
  <si>
    <t>syrian refugees</t>
  </si>
  <si>
    <t>the displaced introduction</t>
  </si>
  <si>
    <t>wrights first family saddle bronc rodeo</t>
  </si>
  <si>
    <t>The Marshall Islands Are Disappearing</t>
  </si>
  <si>
    <t>missing black men</t>
  </si>
  <si>
    <t>the roberts courts surprising move leftward</t>
  </si>
  <si>
    <t>the best and worst places to grow up how your area compares</t>
  </si>
  <si>
    <t>marriage penalty couples income</t>
  </si>
  <si>
    <t>gay marriage state by state</t>
  </si>
  <si>
    <t>gun traffickers smuggling state gun laws</t>
  </si>
  <si>
    <t>2016 presidential campaigns staff connections clinton bush cruz paul rubio walker</t>
  </si>
  <si>
    <t>you draw it how family income affects childrens college chances</t>
  </si>
  <si>
    <t>map isis attacks around the world</t>
  </si>
  <si>
    <t>a quick puzzle to test your problem solving</t>
  </si>
  <si>
    <t>tianjin china explosion hazardous chemical sites</t>
  </si>
  <si>
    <t>presidential candidates dashboard</t>
  </si>
  <si>
    <t>us muslim extremists terrorist attacks</t>
  </si>
  <si>
    <t>in other countries youre as likely to be killed by a falling object as a gun</t>
  </si>
  <si>
    <t>gun sales terrorism obama restrictions</t>
  </si>
  <si>
    <t>how isis expands</t>
  </si>
  <si>
    <t>the iraq isis conflict in maps photos and video</t>
  </si>
  <si>
    <t>charlie hebdo shooting maps</t>
  </si>
  <si>
    <t>boko haram nigeria maps</t>
  </si>
  <si>
    <t>syria civil war damage maps</t>
  </si>
  <si>
    <t>russias endgame in ukraine</t>
  </si>
  <si>
    <t>syria civil war after four years map</t>
  </si>
  <si>
    <t>germanwings plane crash map</t>
  </si>
  <si>
    <t>census race map</t>
  </si>
  <si>
    <t>the world according to china investment maps</t>
  </si>
  <si>
    <t>how texas could set national template for limiting abortion access</t>
  </si>
  <si>
    <t>hurricane patricia</t>
  </si>
  <si>
    <t>syria control map isis rebels airstrikes</t>
  </si>
  <si>
    <t>where syrian refugees are in the united states</t>
  </si>
  <si>
    <t>inside raqqa capital of isis</t>
  </si>
  <si>
    <t>Chinas Coastal Cities Underwater</t>
  </si>
  <si>
    <t>fast and light to pluto</t>
  </si>
  <si>
    <t>justin bieber diplo skrillex make a hit song</t>
  </si>
  <si>
    <t>paris shooting attacks</t>
  </si>
  <si>
    <t>out there einsteins telescope</t>
  </si>
  <si>
    <t>the sounds of downhill skiing</t>
  </si>
  <si>
    <t>shoeshine slideshow</t>
  </si>
  <si>
    <t>changed thinking on gay marriage</t>
  </si>
  <si>
    <t>facing a 150 mph tennis serve</t>
  </si>
  <si>
    <t>sandra bland arrest death videos maps</t>
  </si>
  <si>
    <t>police videos race</t>
  </si>
  <si>
    <t>search for flight 370</t>
  </si>
  <si>
    <t>gaza israel walk war anniversary</t>
  </si>
  <si>
    <t>tennis courts</t>
  </si>
  <si>
    <t>finding hope in the vigils of paris</t>
  </si>
  <si>
    <t>great performers take flight</t>
  </si>
  <si>
    <t>fed interest rates rube goldberg machine</t>
  </si>
  <si>
    <t>syria war deaths</t>
  </si>
  <si>
    <t>the changing nature of middle class jobs</t>
  </si>
  <si>
    <t>3d yield curve economic growth</t>
  </si>
  <si>
    <t>messenger collides with mercury</t>
  </si>
  <si>
    <t>your contribution to the california drought</t>
  </si>
  <si>
    <t>map flow desperate migration refugee crisis</t>
  </si>
  <si>
    <t>is greece worse off than the us during the great depression</t>
  </si>
  <si>
    <t>pluto flyby</t>
  </si>
  <si>
    <t>how the us and opec drive oil prices</t>
  </si>
  <si>
    <t>cost of mobile ads</t>
  </si>
  <si>
    <t>untangling the overlapping conflicts in the syrian war</t>
  </si>
  <si>
    <t>manhunt for paris attackers</t>
  </si>
  <si>
    <t>republican presidential candidates mudslinging</t>
  </si>
  <si>
    <t>mlb records</t>
  </si>
  <si>
    <t>stacking up the presidential fields</t>
  </si>
  <si>
    <t>five views of 2 world trade center</t>
  </si>
  <si>
    <t>comment_count</t>
  </si>
  <si>
    <t>share_count</t>
  </si>
  <si>
    <t>like_count</t>
  </si>
  <si>
    <t>comments</t>
  </si>
  <si>
    <t>shares</t>
  </si>
  <si>
    <t>likes</t>
  </si>
  <si>
    <t>share / like ratio</t>
  </si>
  <si>
    <t>comment / like ratio</t>
  </si>
  <si>
    <t>comment / share ratio</t>
  </si>
  <si>
    <t>story</t>
  </si>
  <si>
    <t>https://api.facebook.com/method/fql.query?query=select%20normalized_url,like_count,share_count,comment_count%20from%20link_stat%20where%20url%20in%20(''</t>
  </si>
  <si>
    <t>I had to do some text modifications in a program called sublime text to finish this, but this URL will work as-is if you drop it into a browser address 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</si>
</sst>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4" tint="-0.499984740745262"/>
      <name val="Calibri"/>
      <family val="2"/>
      <scheme val="minor"/>
    </font>
    <font>
      <sz val="12"/>
      <color theme="4" tint="-0.499984740745262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b/>
      <sz val="16"/>
      <color theme="1"/>
      <name val="Calibri"/>
      <scheme val="minor"/>
    </font>
    <font>
      <sz val="12"/>
      <color theme="2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/>
    <xf numFmtId="0" fontId="4" fillId="0" borderId="0" xfId="3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 applyAlignment="1">
      <alignment wrapText="1"/>
    </xf>
  </cellXfs>
  <cellStyles count="4">
    <cellStyle name="Followed Hyperlink" xfId="2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J96"/>
  <sheetViews>
    <sheetView tabSelected="1" topLeftCell="D1" workbookViewId="0">
      <selection activeCell="D1" sqref="D1"/>
    </sheetView>
  </sheetViews>
  <sheetFormatPr baseColWidth="10" defaultRowHeight="16" x14ac:dyDescent="0.2"/>
  <cols>
    <col min="1" max="1" width="13" style="8" hidden="1" customWidth="1"/>
    <col min="2" max="2" width="22.1640625" style="8" hidden="1" customWidth="1"/>
    <col min="3" max="3" width="78.33203125" hidden="1" customWidth="1"/>
    <col min="4" max="4" width="60.33203125" style="7" customWidth="1"/>
    <col min="5" max="7" width="32.5" style="1" customWidth="1"/>
    <col min="8" max="9" width="21" style="5" customWidth="1"/>
    <col min="10" max="10" width="21" customWidth="1"/>
  </cols>
  <sheetData>
    <row r="1" spans="1:10" s="2" customFormat="1" x14ac:dyDescent="0.2">
      <c r="A1" s="2" t="s">
        <v>96</v>
      </c>
      <c r="B1" s="2" t="s">
        <v>97</v>
      </c>
      <c r="C1" s="2" t="s">
        <v>98</v>
      </c>
      <c r="D1" s="2" t="s">
        <v>202</v>
      </c>
      <c r="E1" s="3" t="s">
        <v>198</v>
      </c>
      <c r="F1" s="3" t="s">
        <v>197</v>
      </c>
      <c r="G1" s="3" t="s">
        <v>196</v>
      </c>
      <c r="H1" s="4" t="s">
        <v>200</v>
      </c>
      <c r="I1" s="4" t="s">
        <v>199</v>
      </c>
      <c r="J1" s="2" t="s">
        <v>201</v>
      </c>
    </row>
    <row r="2" spans="1:10" x14ac:dyDescent="0.2">
      <c r="A2" s="8" t="s">
        <v>4</v>
      </c>
      <c r="B2" s="8" t="str">
        <f t="shared" ref="B2:B33" si="0">", '" &amp; A2 &amp; "'"</f>
        <v>, 'www.nytimes.com/interactive/2015/01/11/travel/52-places-to-go-in-2015.html'</v>
      </c>
      <c r="C2" t="s">
        <v>103</v>
      </c>
      <c r="D2" s="6" t="str">
        <f>HYPERLINK("http://" &amp; A2, C2)</f>
        <v>52 places to go in 2015</v>
      </c>
      <c r="E2" s="1">
        <f>INDEX('facebook api results'!H:H, MATCH(A2, 'facebook api results'!B:B, 0))</f>
        <v>316688</v>
      </c>
      <c r="F2" s="1">
        <f>INDEX('facebook api results'!F:F, MATCH(A2, 'facebook api results'!B:B, 0))</f>
        <v>84543</v>
      </c>
      <c r="G2" s="1">
        <f>VLOOKUP(A2, 'facebook api results'!B:H, 3, FALSE)</f>
        <v>63230</v>
      </c>
      <c r="H2" s="5">
        <f t="shared" ref="H2:H33" si="1">G2/E2</f>
        <v>0.19966023341585409</v>
      </c>
      <c r="I2" s="5">
        <f t="shared" ref="I2:I33" si="2">F2/E2</f>
        <v>0.26695991006921638</v>
      </c>
      <c r="J2">
        <f t="shared" ref="J2:J33" si="3">F2/G2</f>
        <v>1.337071010596236</v>
      </c>
    </row>
    <row r="3" spans="1:10" x14ac:dyDescent="0.2">
      <c r="A3" s="8" t="s">
        <v>2</v>
      </c>
      <c r="B3" s="8" t="str">
        <f t="shared" si="0"/>
        <v>, 'www.nytimes.com/interactive/2015/10/03/us/how-mass-shooters-got-their-guns.html'</v>
      </c>
      <c r="C3" t="s">
        <v>101</v>
      </c>
      <c r="D3" s="6" t="str">
        <f t="shared" ref="D3:D66" si="4">HYPERLINK("http://" &amp; A3, C3)</f>
        <v>how mass shooters got their guns</v>
      </c>
      <c r="E3" s="1">
        <f>INDEX('facebook api results'!H:H, MATCH(A3, 'facebook api results'!B:B, 0))</f>
        <v>114895</v>
      </c>
      <c r="F3" s="1">
        <f>INDEX('facebook api results'!F:F, MATCH(A3, 'facebook api results'!B:B, 0))</f>
        <v>44722</v>
      </c>
      <c r="G3" s="1">
        <f>VLOOKUP(A3, 'facebook api results'!B:H, 3, FALSE)</f>
        <v>96204</v>
      </c>
      <c r="H3" s="5">
        <f t="shared" si="1"/>
        <v>0.83732103224683407</v>
      </c>
      <c r="I3" s="5">
        <f t="shared" si="2"/>
        <v>0.3892423517124331</v>
      </c>
      <c r="J3">
        <f t="shared" si="3"/>
        <v>0.46486632572450209</v>
      </c>
    </row>
    <row r="4" spans="1:10" x14ac:dyDescent="0.2">
      <c r="A4" s="8" t="s">
        <v>64</v>
      </c>
      <c r="B4" s="8" t="str">
        <f t="shared" si="0"/>
        <v>, 'www.nytimes.com/interactive/2015/08/25/arts/music/justin-bieber-diplo-skrillex-make-a-hit-song.html'</v>
      </c>
      <c r="C4" t="s">
        <v>162</v>
      </c>
      <c r="D4" s="6" t="str">
        <f t="shared" si="4"/>
        <v>justin bieber diplo skrillex make a hit song</v>
      </c>
      <c r="E4" s="1">
        <f>INDEX('facebook api results'!H:H, MATCH(A4, 'facebook api results'!B:B, 0))</f>
        <v>99366</v>
      </c>
      <c r="F4" s="1">
        <f>INDEX('facebook api results'!F:F, MATCH(A4, 'facebook api results'!B:B, 0))</f>
        <v>9639</v>
      </c>
      <c r="G4" s="1">
        <f>VLOOKUP(A4, 'facebook api results'!B:H, 3, FALSE)</f>
        <v>12516</v>
      </c>
      <c r="H4" s="5">
        <f t="shared" si="1"/>
        <v>0.12595857738059296</v>
      </c>
      <c r="I4" s="5">
        <f t="shared" si="2"/>
        <v>9.700501177465129E-2</v>
      </c>
      <c r="J4">
        <f t="shared" si="3"/>
        <v>0.77013422818791943</v>
      </c>
    </row>
    <row r="5" spans="1:10" x14ac:dyDescent="0.2">
      <c r="A5" s="8" t="s">
        <v>19</v>
      </c>
      <c r="B5" s="8" t="str">
        <f t="shared" si="0"/>
        <v>, 'www.nytimes.com/interactive/2015/10/11/us/politics/2016-presidential-election-super-pac-donors.html'</v>
      </c>
      <c r="C5" t="s">
        <v>117</v>
      </c>
      <c r="D5" s="6" t="str">
        <f t="shared" si="4"/>
        <v>2016 presidential election super pac donors</v>
      </c>
      <c r="E5" s="1">
        <f>INDEX('facebook api results'!H:H, MATCH(A5, 'facebook api results'!B:B, 0))</f>
        <v>99274</v>
      </c>
      <c r="F5" s="1">
        <f>INDEX('facebook api results'!F:F, MATCH(A5, 'facebook api results'!B:B, 0))</f>
        <v>54496</v>
      </c>
      <c r="G5" s="1">
        <f>VLOOKUP(A5, 'facebook api results'!B:H, 3, FALSE)</f>
        <v>31680</v>
      </c>
      <c r="H5" s="5">
        <f t="shared" si="1"/>
        <v>0.31911678788000886</v>
      </c>
      <c r="I5" s="5">
        <f t="shared" si="2"/>
        <v>0.54894534319157084</v>
      </c>
      <c r="J5">
        <f t="shared" si="3"/>
        <v>1.7202020202020203</v>
      </c>
    </row>
    <row r="6" spans="1:10" x14ac:dyDescent="0.2">
      <c r="A6" s="8" t="s">
        <v>41</v>
      </c>
      <c r="B6" s="8" t="str">
        <f t="shared" si="0"/>
        <v>, 'www.nytimes.com/interactive/2015/07/03/upshot/a-quick-puzzle-to-test-your-problem-solving.html'</v>
      </c>
      <c r="C6" t="s">
        <v>139</v>
      </c>
      <c r="D6" s="6" t="str">
        <f t="shared" si="4"/>
        <v>a quick puzzle to test your problem solving</v>
      </c>
      <c r="E6" s="1">
        <f>INDEX('facebook api results'!H:H, MATCH(A6, 'facebook api results'!B:B, 0))</f>
        <v>92590</v>
      </c>
      <c r="F6" s="1">
        <f>INDEX('facebook api results'!F:F, MATCH(A6, 'facebook api results'!B:B, 0))</f>
        <v>42182</v>
      </c>
      <c r="G6" s="1">
        <f>VLOOKUP(A6, 'facebook api results'!B:H, 3, FALSE)</f>
        <v>49447</v>
      </c>
      <c r="H6" s="5">
        <f t="shared" si="1"/>
        <v>0.53404255319148941</v>
      </c>
      <c r="I6" s="5">
        <f t="shared" si="2"/>
        <v>0.45557835619397341</v>
      </c>
      <c r="J6">
        <f t="shared" si="3"/>
        <v>0.85307500960624505</v>
      </c>
    </row>
    <row r="7" spans="1:10" x14ac:dyDescent="0.2">
      <c r="A7" s="8" t="s">
        <v>34</v>
      </c>
      <c r="B7" s="8" t="str">
        <f t="shared" si="0"/>
        <v>, 'www.nytimes.com/interactive/2015/05/03/upshot/the-best-and-worst-places-to-grow-up-how-your-area-compares.html'</v>
      </c>
      <c r="C7" t="s">
        <v>132</v>
      </c>
      <c r="D7" s="6" t="str">
        <f t="shared" si="4"/>
        <v>the best and worst places to grow up how your area compares</v>
      </c>
      <c r="E7" s="1">
        <f>INDEX('facebook api results'!H:H, MATCH(A7, 'facebook api results'!B:B, 0))</f>
        <v>78988</v>
      </c>
      <c r="F7" s="1">
        <f>INDEX('facebook api results'!F:F, MATCH(A7, 'facebook api results'!B:B, 0))</f>
        <v>48716</v>
      </c>
      <c r="G7" s="1">
        <f>VLOOKUP(A7, 'facebook api results'!B:H, 3, FALSE)</f>
        <v>32758</v>
      </c>
      <c r="H7" s="5">
        <f t="shared" si="1"/>
        <v>0.41472122347698387</v>
      </c>
      <c r="I7" s="5">
        <f t="shared" si="2"/>
        <v>0.61675191168278731</v>
      </c>
      <c r="J7">
        <f t="shared" si="3"/>
        <v>1.4871481775444166</v>
      </c>
    </row>
    <row r="8" spans="1:10" x14ac:dyDescent="0.2">
      <c r="A8" s="8" t="s">
        <v>32</v>
      </c>
      <c r="B8" s="8" t="str">
        <f t="shared" si="0"/>
        <v>, 'www.nytimes.com/interactive/2015/04/20/upshot/missing-black-men.html'</v>
      </c>
      <c r="C8" t="s">
        <v>130</v>
      </c>
      <c r="D8" s="6" t="str">
        <f t="shared" si="4"/>
        <v>missing black men</v>
      </c>
      <c r="E8" s="1">
        <f>INDEX('facebook api results'!H:H, MATCH(A8, 'facebook api results'!B:B, 0))</f>
        <v>72376</v>
      </c>
      <c r="F8" s="1">
        <f>INDEX('facebook api results'!F:F, MATCH(A8, 'facebook api results'!B:B, 0))</f>
        <v>19582</v>
      </c>
      <c r="G8" s="1">
        <f>VLOOKUP(A8, 'facebook api results'!B:H, 3, FALSE)</f>
        <v>29470</v>
      </c>
      <c r="H8" s="5">
        <f t="shared" si="1"/>
        <v>0.40717917541726539</v>
      </c>
      <c r="I8" s="5">
        <f t="shared" si="2"/>
        <v>0.27055930142588702</v>
      </c>
      <c r="J8">
        <f t="shared" si="3"/>
        <v>0.66447234475738037</v>
      </c>
    </row>
    <row r="9" spans="1:10" x14ac:dyDescent="0.2">
      <c r="A9" s="8" t="s">
        <v>8</v>
      </c>
      <c r="B9" s="8" t="str">
        <f t="shared" si="0"/>
        <v>, 'www.nytimes.com/interactive/2015/04/25/world/asia/nepal-landmarks-before-after-earthquake.html'</v>
      </c>
      <c r="C9" t="s">
        <v>107</v>
      </c>
      <c r="D9" s="6" t="str">
        <f t="shared" si="4"/>
        <v>nepal landmarks before after earthquake</v>
      </c>
      <c r="E9" s="1">
        <f>INDEX('facebook api results'!H:H, MATCH(A9, 'facebook api results'!B:B, 0))</f>
        <v>61266</v>
      </c>
      <c r="F9" s="1">
        <f>INDEX('facebook api results'!F:F, MATCH(A9, 'facebook api results'!B:B, 0))</f>
        <v>4679</v>
      </c>
      <c r="G9" s="1">
        <f>VLOOKUP(A9, 'facebook api results'!B:H, 3, FALSE)</f>
        <v>22140</v>
      </c>
      <c r="H9" s="5">
        <f t="shared" si="1"/>
        <v>0.36137498775829985</v>
      </c>
      <c r="I9" s="5">
        <f t="shared" si="2"/>
        <v>7.6371886527600949E-2</v>
      </c>
      <c r="J9">
        <f t="shared" si="3"/>
        <v>0.21133694670280037</v>
      </c>
    </row>
    <row r="10" spans="1:10" x14ac:dyDescent="0.2">
      <c r="A10" s="8" t="s">
        <v>6</v>
      </c>
      <c r="B10" s="8" t="str">
        <f t="shared" si="0"/>
        <v>, 'www.nytimes.com/interactive/2015/06/10/world/asia/north-korea-photos-video.html'</v>
      </c>
      <c r="C10" t="s">
        <v>105</v>
      </c>
      <c r="D10" s="6" t="str">
        <f t="shared" si="4"/>
        <v>north korea photos video</v>
      </c>
      <c r="E10" s="1">
        <f>INDEX('facebook api results'!H:H, MATCH(A10, 'facebook api results'!B:B, 0))</f>
        <v>53332</v>
      </c>
      <c r="F10" s="1">
        <f>INDEX('facebook api results'!F:F, MATCH(A10, 'facebook api results'!B:B, 0))</f>
        <v>16068</v>
      </c>
      <c r="G10" s="1">
        <f>VLOOKUP(A10, 'facebook api results'!B:H, 3, FALSE)</f>
        <v>8221</v>
      </c>
      <c r="H10" s="5">
        <f t="shared" si="1"/>
        <v>0.15414760369009226</v>
      </c>
      <c r="I10" s="5">
        <f t="shared" si="2"/>
        <v>0.30128253206330158</v>
      </c>
      <c r="J10">
        <f t="shared" si="3"/>
        <v>1.9545067510035274</v>
      </c>
    </row>
    <row r="11" spans="1:10" x14ac:dyDescent="0.2">
      <c r="A11" s="8" t="s">
        <v>20</v>
      </c>
      <c r="B11" s="8" t="str">
        <f t="shared" si="0"/>
        <v>, 'www.nytimes.com/interactive/2015/10/27/world/greenland-is-melting-away.html'</v>
      </c>
      <c r="C11" t="s">
        <v>118</v>
      </c>
      <c r="D11" s="6" t="str">
        <f t="shared" si="4"/>
        <v>greenland is melting away</v>
      </c>
      <c r="E11" s="1">
        <f>INDEX('facebook api results'!H:H, MATCH(A11, 'facebook api results'!B:B, 0))</f>
        <v>51297</v>
      </c>
      <c r="F11" s="1">
        <f>INDEX('facebook api results'!F:F, MATCH(A11, 'facebook api results'!B:B, 0))</f>
        <v>28012</v>
      </c>
      <c r="G11" s="1">
        <f>VLOOKUP(A11, 'facebook api results'!B:H, 3, FALSE)</f>
        <v>14948</v>
      </c>
      <c r="H11" s="5">
        <f t="shared" si="1"/>
        <v>0.29140105659200344</v>
      </c>
      <c r="I11" s="5">
        <f t="shared" si="2"/>
        <v>0.54607481919020606</v>
      </c>
      <c r="J11">
        <f t="shared" si="3"/>
        <v>1.8739630719828739</v>
      </c>
    </row>
    <row r="12" spans="1:10" x14ac:dyDescent="0.2">
      <c r="A12" s="8" t="s">
        <v>26</v>
      </c>
      <c r="B12" s="8" t="str">
        <f t="shared" si="0"/>
        <v>, 'www.nytimes.com/2015/07/28/world/a-renegade-trawler-hunted-for-10000-miles-by-vigilantes.html'</v>
      </c>
      <c r="C12" t="s">
        <v>124</v>
      </c>
      <c r="D12" s="6" t="str">
        <f t="shared" si="4"/>
        <v>a renegade trawler hunted for 10000 miles by vigilantes</v>
      </c>
      <c r="E12" s="1">
        <f>INDEX('facebook api results'!H:H, MATCH(A12, 'facebook api results'!B:B, 0))</f>
        <v>50907</v>
      </c>
      <c r="F12" s="1">
        <f>INDEX('facebook api results'!F:F, MATCH(A12, 'facebook api results'!B:B, 0))</f>
        <v>17022</v>
      </c>
      <c r="G12" s="1">
        <f>VLOOKUP(A12, 'facebook api results'!B:H, 3, FALSE)</f>
        <v>10018</v>
      </c>
      <c r="H12" s="5">
        <f t="shared" si="1"/>
        <v>0.19679022531282536</v>
      </c>
      <c r="I12" s="5">
        <f t="shared" si="2"/>
        <v>0.33437444752195178</v>
      </c>
      <c r="J12">
        <f t="shared" si="3"/>
        <v>1.6991415452186065</v>
      </c>
    </row>
    <row r="13" spans="1:10" x14ac:dyDescent="0.2">
      <c r="A13" s="8" t="s">
        <v>65</v>
      </c>
      <c r="B13" s="8" t="str">
        <f t="shared" si="0"/>
        <v>, 'www.nytimes.com/interactive/2015/11/13/world/europe/paris-shooting-attacks.html'</v>
      </c>
      <c r="C13" t="s">
        <v>163</v>
      </c>
      <c r="D13" s="6" t="str">
        <f t="shared" si="4"/>
        <v>paris shooting attacks</v>
      </c>
      <c r="E13" s="1">
        <f>INDEX('facebook api results'!H:H, MATCH(A13, 'facebook api results'!B:B, 0))</f>
        <v>36566</v>
      </c>
      <c r="F13" s="1">
        <f>INDEX('facebook api results'!F:F, MATCH(A13, 'facebook api results'!B:B, 0))</f>
        <v>13346</v>
      </c>
      <c r="G13" s="1">
        <f>VLOOKUP(A13, 'facebook api results'!B:H, 3, FALSE)</f>
        <v>5421</v>
      </c>
      <c r="H13" s="5">
        <f t="shared" si="1"/>
        <v>0.14825247497675437</v>
      </c>
      <c r="I13" s="5">
        <f t="shared" si="2"/>
        <v>0.36498386479243011</v>
      </c>
      <c r="J13">
        <f t="shared" si="3"/>
        <v>2.4619073971591958</v>
      </c>
    </row>
    <row r="14" spans="1:10" x14ac:dyDescent="0.2">
      <c r="A14" s="8" t="s">
        <v>10</v>
      </c>
      <c r="B14" s="8" t="str">
        <f t="shared" si="0"/>
        <v>, 'www.nytimes.com/interactive/2015/07/15/science/space/new-horizons-pluto-flyby-photos.html'</v>
      </c>
      <c r="C14" t="s">
        <v>109</v>
      </c>
      <c r="D14" s="6" t="str">
        <f t="shared" si="4"/>
        <v>new horizons pluto flyby photos</v>
      </c>
      <c r="E14" s="1">
        <f>INDEX('facebook api results'!H:H, MATCH(A14, 'facebook api results'!B:B, 0))</f>
        <v>33396</v>
      </c>
      <c r="F14" s="1">
        <f>INDEX('facebook api results'!F:F, MATCH(A14, 'facebook api results'!B:B, 0))</f>
        <v>6904</v>
      </c>
      <c r="G14" s="1">
        <f>VLOOKUP(A14, 'facebook api results'!B:H, 3, FALSE)</f>
        <v>4644</v>
      </c>
      <c r="H14" s="5">
        <f t="shared" si="1"/>
        <v>0.1390585698886094</v>
      </c>
      <c r="I14" s="5">
        <f t="shared" si="2"/>
        <v>0.20673134507126603</v>
      </c>
      <c r="J14">
        <f t="shared" si="3"/>
        <v>1.4866494401378123</v>
      </c>
    </row>
    <row r="15" spans="1:10" x14ac:dyDescent="0.2">
      <c r="A15" s="8" t="s">
        <v>60</v>
      </c>
      <c r="B15" s="8" t="str">
        <f t="shared" si="0"/>
        <v>, 'www.nytimes.com/interactive/2015/10/21/us/where-syrian-refugees-are-in-the-united-states.html'</v>
      </c>
      <c r="C15" t="s">
        <v>158</v>
      </c>
      <c r="D15" s="6" t="str">
        <f t="shared" si="4"/>
        <v>where syrian refugees are in the united states</v>
      </c>
      <c r="E15" s="1">
        <f>INDEX('facebook api results'!H:H, MATCH(A15, 'facebook api results'!B:B, 0))</f>
        <v>30644</v>
      </c>
      <c r="F15" s="1">
        <f>INDEX('facebook api results'!F:F, MATCH(A15, 'facebook api results'!B:B, 0))</f>
        <v>20475</v>
      </c>
      <c r="G15" s="1">
        <f>VLOOKUP(A15, 'facebook api results'!B:H, 3, FALSE)</f>
        <v>22552</v>
      </c>
      <c r="H15" s="5">
        <f t="shared" si="1"/>
        <v>0.73593525649393032</v>
      </c>
      <c r="I15" s="5">
        <f t="shared" si="2"/>
        <v>0.66815689857720928</v>
      </c>
      <c r="J15">
        <f t="shared" si="3"/>
        <v>0.90790173820503728</v>
      </c>
    </row>
    <row r="16" spans="1:10" x14ac:dyDescent="0.2">
      <c r="A16" s="8" t="s">
        <v>14</v>
      </c>
      <c r="B16" s="8" t="str">
        <f t="shared" si="0"/>
        <v>, 'www.nytimes.com/interactive/2015/09/03/magazine/migrants.html'</v>
      </c>
      <c r="C16" t="s">
        <v>95</v>
      </c>
      <c r="D16" s="6" t="str">
        <f t="shared" si="4"/>
        <v>migrants</v>
      </c>
      <c r="E16" s="1">
        <f>INDEX('facebook api results'!H:H, MATCH(A16, 'facebook api results'!B:B, 0))</f>
        <v>28269</v>
      </c>
      <c r="F16" s="1">
        <f>INDEX('facebook api results'!F:F, MATCH(A16, 'facebook api results'!B:B, 0))</f>
        <v>9989</v>
      </c>
      <c r="G16" s="1">
        <f>VLOOKUP(A16, 'facebook api results'!B:H, 3, FALSE)</f>
        <v>4700</v>
      </c>
      <c r="H16" s="5">
        <f t="shared" si="1"/>
        <v>0.1662598606247126</v>
      </c>
      <c r="I16" s="5">
        <f t="shared" si="2"/>
        <v>0.35335526548516044</v>
      </c>
      <c r="J16">
        <f t="shared" si="3"/>
        <v>2.1253191489361702</v>
      </c>
    </row>
    <row r="17" spans="1:10" x14ac:dyDescent="0.2">
      <c r="A17" s="8" t="s">
        <v>45</v>
      </c>
      <c r="B17" s="8" t="str">
        <f t="shared" si="0"/>
        <v>, 'www.nytimes.com/2015/12/05/upshot/in-other-countries-youre-as-likely-to-be-killed-by-a-falling-object-as-a-gun.html'</v>
      </c>
      <c r="C17" t="s">
        <v>143</v>
      </c>
      <c r="D17" s="6" t="str">
        <f t="shared" si="4"/>
        <v>in other countries youre as likely to be killed by a falling object as a gun</v>
      </c>
      <c r="E17" s="1">
        <f>INDEX('facebook api results'!H:H, MATCH(A17, 'facebook api results'!B:B, 0))</f>
        <v>28028</v>
      </c>
      <c r="F17" s="1">
        <f>INDEX('facebook api results'!F:F, MATCH(A17, 'facebook api results'!B:B, 0))</f>
        <v>8354</v>
      </c>
      <c r="G17" s="1">
        <f>VLOOKUP(A17, 'facebook api results'!B:H, 3, FALSE)</f>
        <v>7880</v>
      </c>
      <c r="H17" s="5">
        <f t="shared" si="1"/>
        <v>0.28114742400456688</v>
      </c>
      <c r="I17" s="5">
        <f t="shared" si="2"/>
        <v>0.29805908377336948</v>
      </c>
      <c r="J17">
        <f t="shared" si="3"/>
        <v>1.0601522842639595</v>
      </c>
    </row>
    <row r="18" spans="1:10" x14ac:dyDescent="0.2">
      <c r="A18" s="8" t="s">
        <v>21</v>
      </c>
      <c r="B18" s="8" t="str">
        <f t="shared" si="0"/>
        <v>, 'www.nytimes.com/interactive/2015/12/29/arts/design/sound-architecture.html'</v>
      </c>
      <c r="C18" t="s">
        <v>119</v>
      </c>
      <c r="D18" s="6" t="str">
        <f t="shared" si="4"/>
        <v>sound architecture</v>
      </c>
      <c r="E18" s="1">
        <f>INDEX('facebook api results'!H:H, MATCH(A18, 'facebook api results'!B:B, 0))</f>
        <v>27662</v>
      </c>
      <c r="F18" s="1">
        <f>INDEX('facebook api results'!F:F, MATCH(A18, 'facebook api results'!B:B, 0))</f>
        <v>6653</v>
      </c>
      <c r="G18" s="1">
        <f>VLOOKUP(A18, 'facebook api results'!B:H, 3, FALSE)</f>
        <v>3482</v>
      </c>
      <c r="H18" s="5">
        <f t="shared" si="1"/>
        <v>0.12587665389342781</v>
      </c>
      <c r="I18" s="5">
        <f t="shared" si="2"/>
        <v>0.2405104475453691</v>
      </c>
      <c r="J18">
        <f t="shared" si="3"/>
        <v>1.9106835152211372</v>
      </c>
    </row>
    <row r="19" spans="1:10" x14ac:dyDescent="0.2">
      <c r="A19" s="8" t="s">
        <v>0</v>
      </c>
      <c r="B19" s="8" t="str">
        <f t="shared" si="0"/>
        <v>, 'www.nytimes.com/interactive/2015/07/10/science/An-Image-of-Earth-Every-Ten-Minutes.html'</v>
      </c>
      <c r="C19" t="s">
        <v>99</v>
      </c>
      <c r="D19" s="6" t="str">
        <f t="shared" si="4"/>
        <v>An Image of Earth Every Ten Minutes</v>
      </c>
      <c r="E19" s="1">
        <f>INDEX('facebook api results'!H:H, MATCH(A19, 'facebook api results'!B:B, 0))</f>
        <v>25944</v>
      </c>
      <c r="F19" s="1">
        <f>INDEX('facebook api results'!F:F, MATCH(A19, 'facebook api results'!B:B, 0))</f>
        <v>10226</v>
      </c>
      <c r="G19" s="1">
        <f>VLOOKUP(A19, 'facebook api results'!B:H, 3, FALSE)</f>
        <v>4563</v>
      </c>
      <c r="H19" s="5">
        <f t="shared" si="1"/>
        <v>0.17587881591119334</v>
      </c>
      <c r="I19" s="5">
        <f t="shared" si="2"/>
        <v>0.39415664508171444</v>
      </c>
      <c r="J19">
        <f t="shared" si="3"/>
        <v>2.2410694718387028</v>
      </c>
    </row>
    <row r="20" spans="1:10" x14ac:dyDescent="0.2">
      <c r="A20" s="8" t="s">
        <v>73</v>
      </c>
      <c r="B20" s="8" t="str">
        <f t="shared" si="0"/>
        <v>, 'www.nytimes.com/interactive/2015/07/30/us/police-videos-race.html'</v>
      </c>
      <c r="C20" t="s">
        <v>170</v>
      </c>
      <c r="D20" s="6" t="str">
        <f t="shared" si="4"/>
        <v>police videos race</v>
      </c>
      <c r="E20" s="1">
        <f>INDEX('facebook api results'!H:H, MATCH(A20, 'facebook api results'!B:B, 0))</f>
        <v>25895</v>
      </c>
      <c r="F20" s="1">
        <f>INDEX('facebook api results'!F:F, MATCH(A20, 'facebook api results'!B:B, 0))</f>
        <v>9890</v>
      </c>
      <c r="G20" s="1">
        <f>VLOOKUP(A20, 'facebook api results'!B:H, 3, FALSE)</f>
        <v>5834</v>
      </c>
      <c r="H20" s="5">
        <f t="shared" si="1"/>
        <v>0.22529445838965051</v>
      </c>
      <c r="I20" s="5">
        <f t="shared" si="2"/>
        <v>0.38192701293686038</v>
      </c>
      <c r="J20">
        <f t="shared" si="3"/>
        <v>1.6952348303051079</v>
      </c>
    </row>
    <row r="21" spans="1:10" x14ac:dyDescent="0.2">
      <c r="A21" s="8" t="s">
        <v>5</v>
      </c>
      <c r="B21" s="8" t="str">
        <f t="shared" si="0"/>
        <v>, 'www.nytimes.com/interactive/2015/02/06/arts/a-walk-through-the-gallery-henri-matisse-the-cut-outs-at-the-museum-of-modern-art-in-new-york.html'</v>
      </c>
      <c r="C21" t="s">
        <v>104</v>
      </c>
      <c r="D21" s="6" t="str">
        <f t="shared" si="4"/>
        <v>a walk through the gallery henri matisse the cut outs at the museum of modern art in new york</v>
      </c>
      <c r="E21" s="1">
        <f>INDEX('facebook api results'!H:H, MATCH(A21, 'facebook api results'!B:B, 0))</f>
        <v>25800</v>
      </c>
      <c r="F21" s="1">
        <f>INDEX('facebook api results'!F:F, MATCH(A21, 'facebook api results'!B:B, 0))</f>
        <v>5091</v>
      </c>
      <c r="G21" s="1">
        <f>VLOOKUP(A21, 'facebook api results'!B:H, 3, FALSE)</f>
        <v>5458</v>
      </c>
      <c r="H21" s="5">
        <f t="shared" si="1"/>
        <v>0.21155038759689923</v>
      </c>
      <c r="I21" s="5">
        <f t="shared" si="2"/>
        <v>0.19732558139534884</v>
      </c>
      <c r="J21">
        <f t="shared" si="3"/>
        <v>0.9327592524734335</v>
      </c>
    </row>
    <row r="22" spans="1:10" x14ac:dyDescent="0.2">
      <c r="A22" s="8" t="s">
        <v>40</v>
      </c>
      <c r="B22" s="8" t="str">
        <f t="shared" si="0"/>
        <v>, 'www.nytimes.com/interactive/2015/06/17/world/middleeast/map-isis-attacks-around-the-world.html'</v>
      </c>
      <c r="C22" t="s">
        <v>138</v>
      </c>
      <c r="D22" s="6" t="str">
        <f t="shared" si="4"/>
        <v>map isis attacks around the world</v>
      </c>
      <c r="E22" s="1">
        <f>INDEX('facebook api results'!H:H, MATCH(A22, 'facebook api results'!B:B, 0))</f>
        <v>24969</v>
      </c>
      <c r="F22" s="1">
        <f>INDEX('facebook api results'!F:F, MATCH(A22, 'facebook api results'!B:B, 0))</f>
        <v>13380</v>
      </c>
      <c r="G22" s="1">
        <f>VLOOKUP(A22, 'facebook api results'!B:H, 3, FALSE)</f>
        <v>5577</v>
      </c>
      <c r="H22" s="5">
        <f t="shared" si="1"/>
        <v>0.22335696263366575</v>
      </c>
      <c r="I22" s="5">
        <f t="shared" si="2"/>
        <v>0.53586447194521203</v>
      </c>
      <c r="J22">
        <f t="shared" si="3"/>
        <v>2.3991393222162452</v>
      </c>
    </row>
    <row r="23" spans="1:10" x14ac:dyDescent="0.2">
      <c r="A23" s="8" t="s">
        <v>12</v>
      </c>
      <c r="B23" s="8" t="str">
        <f t="shared" si="0"/>
        <v>, 'www.nytimes.com/interactive/2015/07/30/world/asia/what-china-has-been-building-in-the-south-china-sea.html'</v>
      </c>
      <c r="C23" t="s">
        <v>111</v>
      </c>
      <c r="D23" s="6" t="str">
        <f t="shared" si="4"/>
        <v>what china has been building in the south china sea</v>
      </c>
      <c r="E23" s="1">
        <f>INDEX('facebook api results'!H:H, MATCH(A23, 'facebook api results'!B:B, 0))</f>
        <v>22855</v>
      </c>
      <c r="F23" s="1">
        <f>INDEX('facebook api results'!F:F, MATCH(A23, 'facebook api results'!B:B, 0))</f>
        <v>12303</v>
      </c>
      <c r="G23" s="1">
        <f>VLOOKUP(A23, 'facebook api results'!B:H, 3, FALSE)</f>
        <v>7739</v>
      </c>
      <c r="H23" s="5">
        <f t="shared" si="1"/>
        <v>0.33861299496827829</v>
      </c>
      <c r="I23" s="5">
        <f t="shared" si="2"/>
        <v>0.53830671625464888</v>
      </c>
      <c r="J23">
        <f t="shared" si="3"/>
        <v>1.5897402765215145</v>
      </c>
    </row>
    <row r="24" spans="1:10" x14ac:dyDescent="0.2">
      <c r="A24" s="8" t="s">
        <v>87</v>
      </c>
      <c r="B24" s="8" t="str">
        <f t="shared" si="0"/>
        <v>, 'www.nytimes.com/interactive/2015/07/14/science/space/pluto-flyby.html'</v>
      </c>
      <c r="C24" t="s">
        <v>184</v>
      </c>
      <c r="D24" s="6" t="str">
        <f t="shared" si="4"/>
        <v>pluto flyby</v>
      </c>
      <c r="E24" s="1">
        <f>INDEX('facebook api results'!H:H, MATCH(A24, 'facebook api results'!B:B, 0))</f>
        <v>22082</v>
      </c>
      <c r="F24" s="1">
        <f>INDEX('facebook api results'!F:F, MATCH(A24, 'facebook api results'!B:B, 0))</f>
        <v>5647</v>
      </c>
      <c r="G24" s="1">
        <f>VLOOKUP(A24, 'facebook api results'!B:H, 3, FALSE)</f>
        <v>2234</v>
      </c>
      <c r="H24" s="5">
        <f t="shared" si="1"/>
        <v>0.10116837243003352</v>
      </c>
      <c r="I24" s="5">
        <f t="shared" si="2"/>
        <v>0.25572864776741239</v>
      </c>
      <c r="J24">
        <f t="shared" si="3"/>
        <v>2.5277529095792302</v>
      </c>
    </row>
    <row r="25" spans="1:10" x14ac:dyDescent="0.2">
      <c r="A25" s="8" t="s">
        <v>31</v>
      </c>
      <c r="B25" s="8" t="str">
        <f t="shared" si="0"/>
        <v>, 'www.nytimes.com/interactive/2015/12/02/world/The-Marshall-Islands-Are-Disappearing.html'</v>
      </c>
      <c r="C25" t="s">
        <v>129</v>
      </c>
      <c r="D25" s="6" t="str">
        <f t="shared" si="4"/>
        <v>The Marshall Islands Are Disappearing</v>
      </c>
      <c r="E25" s="1">
        <f>INDEX('facebook api results'!H:H, MATCH(A25, 'facebook api results'!B:B, 0))</f>
        <v>21785</v>
      </c>
      <c r="F25" s="1">
        <f>INDEX('facebook api results'!F:F, MATCH(A25, 'facebook api results'!B:B, 0))</f>
        <v>12493</v>
      </c>
      <c r="G25" s="1">
        <f>VLOOKUP(A25, 'facebook api results'!B:H, 3, FALSE)</f>
        <v>5626</v>
      </c>
      <c r="H25" s="5">
        <f t="shared" si="1"/>
        <v>0.25825109019967868</v>
      </c>
      <c r="I25" s="5">
        <f t="shared" si="2"/>
        <v>0.57346798255680509</v>
      </c>
      <c r="J25">
        <f t="shared" si="3"/>
        <v>2.2205830074653394</v>
      </c>
    </row>
    <row r="26" spans="1:10" x14ac:dyDescent="0.2">
      <c r="A26" s="8" t="s">
        <v>84</v>
      </c>
      <c r="B26" s="8" t="str">
        <f t="shared" si="0"/>
        <v>, 'www.nytimes.com/interactive/2015/05/21/us/your-contribution-to-the-california-drought.html'</v>
      </c>
      <c r="C26" t="s">
        <v>181</v>
      </c>
      <c r="D26" s="6" t="str">
        <f t="shared" si="4"/>
        <v>your contribution to the california drought</v>
      </c>
      <c r="E26" s="1">
        <f>INDEX('facebook api results'!H:H, MATCH(A26, 'facebook api results'!B:B, 0))</f>
        <v>20096</v>
      </c>
      <c r="F26" s="1">
        <f>INDEX('facebook api results'!F:F, MATCH(A26, 'facebook api results'!B:B, 0))</f>
        <v>11357</v>
      </c>
      <c r="G26" s="1">
        <f>VLOOKUP(A26, 'facebook api results'!B:H, 3, FALSE)</f>
        <v>10795</v>
      </c>
      <c r="H26" s="5">
        <f t="shared" si="1"/>
        <v>0.53717157643312097</v>
      </c>
      <c r="I26" s="5">
        <f t="shared" si="2"/>
        <v>0.5651373407643312</v>
      </c>
      <c r="J26">
        <f t="shared" si="3"/>
        <v>1.0520611394163966</v>
      </c>
    </row>
    <row r="27" spans="1:10" x14ac:dyDescent="0.2">
      <c r="A27" s="8" t="s">
        <v>37</v>
      </c>
      <c r="B27" s="8" t="str">
        <f t="shared" si="0"/>
        <v>, 'www.nytimes.com/interactive/2015/11/12/us/gun-traffickers-smuggling-state-gun-laws.html'</v>
      </c>
      <c r="C27" t="s">
        <v>135</v>
      </c>
      <c r="D27" s="6" t="str">
        <f t="shared" si="4"/>
        <v>gun traffickers smuggling state gun laws</v>
      </c>
      <c r="E27" s="1">
        <f>INDEX('facebook api results'!H:H, MATCH(A27, 'facebook api results'!B:B, 0))</f>
        <v>19991</v>
      </c>
      <c r="F27" s="1">
        <f>INDEX('facebook api results'!F:F, MATCH(A27, 'facebook api results'!B:B, 0))</f>
        <v>10077</v>
      </c>
      <c r="G27" s="1">
        <f>VLOOKUP(A27, 'facebook api results'!B:H, 3, FALSE)</f>
        <v>10343</v>
      </c>
      <c r="H27" s="5">
        <f t="shared" si="1"/>
        <v>0.51738282227002153</v>
      </c>
      <c r="I27" s="5">
        <f t="shared" si="2"/>
        <v>0.50407683457555896</v>
      </c>
      <c r="J27">
        <f t="shared" si="3"/>
        <v>0.97428212317509422</v>
      </c>
    </row>
    <row r="28" spans="1:10" x14ac:dyDescent="0.2">
      <c r="A28" s="8" t="s">
        <v>72</v>
      </c>
      <c r="B28" s="8" t="str">
        <f t="shared" si="0"/>
        <v>, 'www.nytimes.com/interactive/2015/07/20/us/sandra-bland-arrest-death-videos-maps.html'</v>
      </c>
      <c r="C28" t="s">
        <v>169</v>
      </c>
      <c r="D28" s="6" t="str">
        <f t="shared" si="4"/>
        <v>sandra bland arrest death videos maps</v>
      </c>
      <c r="E28" s="1">
        <f>INDEX('facebook api results'!H:H, MATCH(A28, 'facebook api results'!B:B, 0))</f>
        <v>19651</v>
      </c>
      <c r="F28" s="1">
        <f>INDEX('facebook api results'!F:F, MATCH(A28, 'facebook api results'!B:B, 0))</f>
        <v>7269</v>
      </c>
      <c r="G28" s="1">
        <f>VLOOKUP(A28, 'facebook api results'!B:H, 3, FALSE)</f>
        <v>9862</v>
      </c>
      <c r="H28" s="5">
        <f t="shared" si="1"/>
        <v>0.50185741183654775</v>
      </c>
      <c r="I28" s="5">
        <f t="shared" si="2"/>
        <v>0.3699048394483741</v>
      </c>
      <c r="J28">
        <f t="shared" si="3"/>
        <v>0.73707158791320215</v>
      </c>
    </row>
    <row r="29" spans="1:10" x14ac:dyDescent="0.2">
      <c r="A29" s="8" t="s">
        <v>25</v>
      </c>
      <c r="B29" s="8" t="str">
        <f t="shared" si="0"/>
        <v>, 'www.nytimes.com/2015/07/19/world/stowaway-crime-scofflaw-ship.html'</v>
      </c>
      <c r="C29" t="s">
        <v>123</v>
      </c>
      <c r="D29" s="6" t="str">
        <f t="shared" si="4"/>
        <v>stowaway crime scofflaw ship</v>
      </c>
      <c r="E29" s="1">
        <f>INDEX('facebook api results'!H:H, MATCH(A29, 'facebook api results'!B:B, 0))</f>
        <v>18003</v>
      </c>
      <c r="F29" s="1">
        <f>INDEX('facebook api results'!F:F, MATCH(A29, 'facebook api results'!B:B, 0))</f>
        <v>7586</v>
      </c>
      <c r="G29" s="1">
        <f>VLOOKUP(A29, 'facebook api results'!B:H, 3, FALSE)</f>
        <v>2806</v>
      </c>
      <c r="H29" s="5">
        <f t="shared" si="1"/>
        <v>0.15586291173693273</v>
      </c>
      <c r="I29" s="5">
        <f t="shared" si="2"/>
        <v>0.42137421540854303</v>
      </c>
      <c r="J29">
        <f t="shared" si="3"/>
        <v>2.7034925160370635</v>
      </c>
    </row>
    <row r="30" spans="1:10" x14ac:dyDescent="0.2">
      <c r="A30" s="8" t="s">
        <v>76</v>
      </c>
      <c r="B30" s="8" t="str">
        <f t="shared" si="0"/>
        <v>, 'www.nytimes.com/interactive/2015/09/03/sports/tennis/tennis-courts.html'</v>
      </c>
      <c r="C30" t="s">
        <v>173</v>
      </c>
      <c r="D30" s="6" t="str">
        <f t="shared" si="4"/>
        <v>tennis courts</v>
      </c>
      <c r="E30" s="1">
        <f>INDEX('facebook api results'!H:H, MATCH(A30, 'facebook api results'!B:B, 0))</f>
        <v>17076</v>
      </c>
      <c r="F30" s="1">
        <f>INDEX('facebook api results'!F:F, MATCH(A30, 'facebook api results'!B:B, 0))</f>
        <v>3633</v>
      </c>
      <c r="G30" s="1">
        <f>VLOOKUP(A30, 'facebook api results'!B:H, 3, FALSE)</f>
        <v>1458</v>
      </c>
      <c r="H30" s="5">
        <f t="shared" si="1"/>
        <v>8.5382993675333807E-2</v>
      </c>
      <c r="I30" s="5">
        <f t="shared" si="2"/>
        <v>0.21275474349964862</v>
      </c>
      <c r="J30">
        <f t="shared" si="3"/>
        <v>2.4917695473251027</v>
      </c>
    </row>
    <row r="31" spans="1:10" x14ac:dyDescent="0.2">
      <c r="A31" s="8" t="s">
        <v>3</v>
      </c>
      <c r="B31" s="8" t="str">
        <f t="shared" si="0"/>
        <v>, 'www.nytimes.com/interactive/2015/09/23/magazine/the-voyages-issue.html'</v>
      </c>
      <c r="C31" t="s">
        <v>102</v>
      </c>
      <c r="D31" s="6" t="str">
        <f t="shared" si="4"/>
        <v>the voyages issue</v>
      </c>
      <c r="E31" s="1">
        <f>INDEX('facebook api results'!H:H, MATCH(A31, 'facebook api results'!B:B, 0))</f>
        <v>16117</v>
      </c>
      <c r="F31" s="1">
        <f>INDEX('facebook api results'!F:F, MATCH(A31, 'facebook api results'!B:B, 0))</f>
        <v>5920</v>
      </c>
      <c r="G31" s="1">
        <f>VLOOKUP(A31, 'facebook api results'!B:H, 3, FALSE)</f>
        <v>1997</v>
      </c>
      <c r="H31" s="5">
        <f t="shared" si="1"/>
        <v>0.12390643419991314</v>
      </c>
      <c r="I31" s="5">
        <f t="shared" si="2"/>
        <v>0.36731401625612708</v>
      </c>
      <c r="J31">
        <f t="shared" si="3"/>
        <v>2.9644466700050076</v>
      </c>
    </row>
    <row r="32" spans="1:10" x14ac:dyDescent="0.2">
      <c r="A32" s="8" t="s">
        <v>30</v>
      </c>
      <c r="B32" s="8" t="str">
        <f t="shared" si="0"/>
        <v>, 'www.nytimes.com/interactive/2015/03/11/sports/wrights-first-family-saddle-bronc-rodeo.html'</v>
      </c>
      <c r="C32" t="s">
        <v>128</v>
      </c>
      <c r="D32" s="6" t="str">
        <f t="shared" si="4"/>
        <v>wrights first family saddle bronc rodeo</v>
      </c>
      <c r="E32" s="1">
        <f>INDEX('facebook api results'!H:H, MATCH(A32, 'facebook api results'!B:B, 0))</f>
        <v>15813</v>
      </c>
      <c r="F32" s="1">
        <f>INDEX('facebook api results'!F:F, MATCH(A32, 'facebook api results'!B:B, 0))</f>
        <v>1629</v>
      </c>
      <c r="G32" s="1">
        <f>VLOOKUP(A32, 'facebook api results'!B:H, 3, FALSE)</f>
        <v>866</v>
      </c>
      <c r="H32" s="5">
        <f t="shared" si="1"/>
        <v>5.4765066717257956E-2</v>
      </c>
      <c r="I32" s="5">
        <f t="shared" si="2"/>
        <v>0.10301650540694365</v>
      </c>
      <c r="J32">
        <f t="shared" si="3"/>
        <v>1.8810623556581987</v>
      </c>
    </row>
    <row r="33" spans="1:10" x14ac:dyDescent="0.2">
      <c r="A33" s="8" t="s">
        <v>71</v>
      </c>
      <c r="B33" s="8" t="str">
        <f t="shared" si="0"/>
        <v>, 'www.nytimes.com/interactive/2015/07/10/sports/tennis/facing-a-150-mph-tennis-serve.html'</v>
      </c>
      <c r="C33" t="s">
        <v>168</v>
      </c>
      <c r="D33" s="6" t="str">
        <f t="shared" si="4"/>
        <v>facing a 150 mph tennis serve</v>
      </c>
      <c r="E33" s="1">
        <f>INDEX('facebook api results'!H:H, MATCH(A33, 'facebook api results'!B:B, 0))</f>
        <v>15261</v>
      </c>
      <c r="F33" s="1">
        <f>INDEX('facebook api results'!F:F, MATCH(A33, 'facebook api results'!B:B, 0))</f>
        <v>6581</v>
      </c>
      <c r="G33" s="1">
        <f>VLOOKUP(A33, 'facebook api results'!B:H, 3, FALSE)</f>
        <v>3700</v>
      </c>
      <c r="H33" s="5">
        <f t="shared" si="1"/>
        <v>0.24244807024441387</v>
      </c>
      <c r="I33" s="5">
        <f t="shared" si="2"/>
        <v>0.43122993250769937</v>
      </c>
      <c r="J33">
        <f t="shared" si="3"/>
        <v>1.7786486486486486</v>
      </c>
    </row>
    <row r="34" spans="1:10" x14ac:dyDescent="0.2">
      <c r="A34" s="8" t="s">
        <v>39</v>
      </c>
      <c r="B34" s="8" t="str">
        <f t="shared" ref="B34:B65" si="5">", '" &amp; A34 &amp; "'"</f>
        <v>, 'www.nytimes.com/interactive/2015/05/28/upshot/you-draw-it-how-family-income-affects-childrens-college-chances.html'</v>
      </c>
      <c r="C34" t="s">
        <v>137</v>
      </c>
      <c r="D34" s="6" t="str">
        <f t="shared" si="4"/>
        <v>you draw it how family income affects childrens college chances</v>
      </c>
      <c r="E34" s="1">
        <f>INDEX('facebook api results'!H:H, MATCH(A34, 'facebook api results'!B:B, 0))</f>
        <v>14542</v>
      </c>
      <c r="F34" s="1">
        <f>INDEX('facebook api results'!F:F, MATCH(A34, 'facebook api results'!B:B, 0))</f>
        <v>6567</v>
      </c>
      <c r="G34" s="1">
        <f>VLOOKUP(A34, 'facebook api results'!B:H, 3, FALSE)</f>
        <v>3860</v>
      </c>
      <c r="H34" s="5">
        <f t="shared" ref="H34:H65" si="6">G34/E34</f>
        <v>0.26543804153486455</v>
      </c>
      <c r="I34" s="5">
        <f t="shared" ref="I34:I65" si="7">F34/E34</f>
        <v>0.45158850226928898</v>
      </c>
      <c r="J34">
        <f t="shared" ref="J34:J65" si="8">F34/G34</f>
        <v>1.7012953367875647</v>
      </c>
    </row>
    <row r="35" spans="1:10" x14ac:dyDescent="0.2">
      <c r="A35" s="8" t="s">
        <v>22</v>
      </c>
      <c r="B35" s="8" t="str">
        <f t="shared" si="5"/>
        <v>, 'www.nytimes.com/2015/02/08/nyregion/stream-of-foreign-wealth-flows-to-time-warner-condos.html'</v>
      </c>
      <c r="C35" t="s">
        <v>120</v>
      </c>
      <c r="D35" s="6" t="str">
        <f t="shared" si="4"/>
        <v>stream of foreign wealth flows to time warner condos</v>
      </c>
      <c r="E35" s="1">
        <f>INDEX('facebook api results'!H:H, MATCH(A35, 'facebook api results'!B:B, 0))</f>
        <v>14431</v>
      </c>
      <c r="F35" s="1">
        <f>INDEX('facebook api results'!F:F, MATCH(A35, 'facebook api results'!B:B, 0))</f>
        <v>6682</v>
      </c>
      <c r="G35" s="1">
        <f>VLOOKUP(A35, 'facebook api results'!B:H, 3, FALSE)</f>
        <v>5600</v>
      </c>
      <c r="H35" s="5">
        <f t="shared" si="6"/>
        <v>0.38805349594622685</v>
      </c>
      <c r="I35" s="5">
        <f t="shared" si="7"/>
        <v>0.46303097498440854</v>
      </c>
      <c r="J35">
        <f t="shared" si="8"/>
        <v>1.1932142857142858</v>
      </c>
    </row>
    <row r="36" spans="1:10" x14ac:dyDescent="0.2">
      <c r="A36" s="8" t="s">
        <v>80</v>
      </c>
      <c r="B36" s="8" t="str">
        <f t="shared" si="5"/>
        <v>, 'www.nytimes.com/interactive/2015/09/14/world/middleeast/syria-war-deaths.html'</v>
      </c>
      <c r="C36" t="s">
        <v>177</v>
      </c>
      <c r="D36" s="6" t="str">
        <f t="shared" si="4"/>
        <v>syria war deaths</v>
      </c>
      <c r="E36" s="1">
        <f>INDEX('facebook api results'!H:H, MATCH(A36, 'facebook api results'!B:B, 0))</f>
        <v>13572</v>
      </c>
      <c r="F36" s="1">
        <f>INDEX('facebook api results'!F:F, MATCH(A36, 'facebook api results'!B:B, 0))</f>
        <v>6842</v>
      </c>
      <c r="G36" s="1">
        <f>VLOOKUP(A36, 'facebook api results'!B:H, 3, FALSE)</f>
        <v>3538</v>
      </c>
      <c r="H36" s="5">
        <f t="shared" si="6"/>
        <v>0.2606837606837607</v>
      </c>
      <c r="I36" s="5">
        <f t="shared" si="7"/>
        <v>0.50412614205717654</v>
      </c>
      <c r="J36">
        <f t="shared" si="8"/>
        <v>1.9338609383832674</v>
      </c>
    </row>
    <row r="37" spans="1:10" x14ac:dyDescent="0.2">
      <c r="A37" s="8" t="s">
        <v>63</v>
      </c>
      <c r="B37" s="8" t="str">
        <f t="shared" si="5"/>
        <v>, 'www.nytimes.com/video/science/100000003783764/fast-and-light-to-pluto.html'</v>
      </c>
      <c r="C37" t="s">
        <v>161</v>
      </c>
      <c r="D37" s="6" t="str">
        <f t="shared" si="4"/>
        <v>fast and light to pluto</v>
      </c>
      <c r="E37" s="1">
        <f>INDEX('facebook api results'!H:H, MATCH(A37, 'facebook api results'!B:B, 0))</f>
        <v>13284</v>
      </c>
      <c r="F37" s="1">
        <f>INDEX('facebook api results'!F:F, MATCH(A37, 'facebook api results'!B:B, 0))</f>
        <v>5477</v>
      </c>
      <c r="G37" s="1">
        <f>VLOOKUP(A37, 'facebook api results'!B:H, 3, FALSE)</f>
        <v>2880</v>
      </c>
      <c r="H37" s="5">
        <f t="shared" si="6"/>
        <v>0.21680216802168023</v>
      </c>
      <c r="I37" s="5">
        <f t="shared" si="7"/>
        <v>0.41230051189400785</v>
      </c>
      <c r="J37">
        <f t="shared" si="8"/>
        <v>1.9017361111111111</v>
      </c>
    </row>
    <row r="38" spans="1:10" x14ac:dyDescent="0.2">
      <c r="A38" s="8" t="s">
        <v>36</v>
      </c>
      <c r="B38" s="8" t="str">
        <f t="shared" si="5"/>
        <v>, 'www.nytimes.com/interactive/2015/03/04/us/gay-marriage-state-by-state.html'</v>
      </c>
      <c r="C38" t="s">
        <v>134</v>
      </c>
      <c r="D38" s="6" t="str">
        <f t="shared" si="4"/>
        <v>gay marriage state by state</v>
      </c>
      <c r="E38" s="1">
        <f>INDEX('facebook api results'!H:H, MATCH(A38, 'facebook api results'!B:B, 0))</f>
        <v>12989</v>
      </c>
      <c r="F38" s="1">
        <f>INDEX('facebook api results'!F:F, MATCH(A38, 'facebook api results'!B:B, 0))</f>
        <v>1598</v>
      </c>
      <c r="G38" s="1">
        <f>VLOOKUP(A38, 'facebook api results'!B:H, 3, FALSE)</f>
        <v>1211</v>
      </c>
      <c r="H38" s="5">
        <f t="shared" si="6"/>
        <v>9.3232735391485105E-2</v>
      </c>
      <c r="I38" s="5">
        <f t="shared" si="7"/>
        <v>0.12302717684194318</v>
      </c>
      <c r="J38">
        <f t="shared" si="8"/>
        <v>1.3195706028075971</v>
      </c>
    </row>
    <row r="39" spans="1:10" x14ac:dyDescent="0.2">
      <c r="A39" s="8" t="s">
        <v>48</v>
      </c>
      <c r="B39" s="8" t="str">
        <f t="shared" si="5"/>
        <v>, 'www.nytimes.com/interactive/2014/06/12/world/middleeast/the-iraq-isis-conflict-in-maps-photos-and-video.html'</v>
      </c>
      <c r="C39" t="s">
        <v>146</v>
      </c>
      <c r="D39" s="6" t="str">
        <f t="shared" si="4"/>
        <v>the iraq isis conflict in maps photos and video</v>
      </c>
      <c r="E39" s="1">
        <f>INDEX('facebook api results'!H:H, MATCH(A39, 'facebook api results'!B:B, 0))</f>
        <v>12833</v>
      </c>
      <c r="F39" s="1">
        <f>INDEX('facebook api results'!F:F, MATCH(A39, 'facebook api results'!B:B, 0))</f>
        <v>9993</v>
      </c>
      <c r="G39" s="1">
        <f>VLOOKUP(A39, 'facebook api results'!B:H, 3, FALSE)</f>
        <v>4016</v>
      </c>
      <c r="H39" s="5">
        <f t="shared" si="6"/>
        <v>0.31294319332969689</v>
      </c>
      <c r="I39" s="5">
        <f t="shared" si="7"/>
        <v>0.77869555053378015</v>
      </c>
      <c r="J39">
        <f t="shared" si="8"/>
        <v>2.4882968127490042</v>
      </c>
    </row>
    <row r="40" spans="1:10" x14ac:dyDescent="0.2">
      <c r="A40" s="8" t="s">
        <v>16</v>
      </c>
      <c r="B40" s="8" t="str">
        <f t="shared" si="5"/>
        <v>, 'www.nytimes.com/interactive/2015/09/17/nyregion/st-patricks-cathedral-pope-francis-visit.html'</v>
      </c>
      <c r="C40" t="s">
        <v>114</v>
      </c>
      <c r="D40" s="6" t="str">
        <f t="shared" si="4"/>
        <v>st patricks cathedral pope francis visit</v>
      </c>
      <c r="E40" s="1">
        <f>INDEX('facebook api results'!H:H, MATCH(A40, 'facebook api results'!B:B, 0))</f>
        <v>12186</v>
      </c>
      <c r="F40" s="1">
        <f>INDEX('facebook api results'!F:F, MATCH(A40, 'facebook api results'!B:B, 0))</f>
        <v>2099</v>
      </c>
      <c r="G40" s="1">
        <f>VLOOKUP(A40, 'facebook api results'!B:H, 3, FALSE)</f>
        <v>1112</v>
      </c>
      <c r="H40" s="5">
        <f t="shared" si="6"/>
        <v>9.1252256688002631E-2</v>
      </c>
      <c r="I40" s="5">
        <f t="shared" si="7"/>
        <v>0.17224684063679632</v>
      </c>
      <c r="J40">
        <f t="shared" si="8"/>
        <v>1.8875899280575539</v>
      </c>
    </row>
    <row r="41" spans="1:10" x14ac:dyDescent="0.2">
      <c r="A41" s="8" t="s">
        <v>51</v>
      </c>
      <c r="B41" s="8" t="str">
        <f t="shared" si="5"/>
        <v>, 'www.nytimes.com/interactive/2015/02/12/world/middleeast/syria-civil-war-damage-maps.html'</v>
      </c>
      <c r="C41" t="s">
        <v>149</v>
      </c>
      <c r="D41" s="6" t="str">
        <f t="shared" si="4"/>
        <v>syria civil war damage maps</v>
      </c>
      <c r="E41" s="1">
        <f>INDEX('facebook api results'!H:H, MATCH(A41, 'facebook api results'!B:B, 0))</f>
        <v>12010</v>
      </c>
      <c r="F41" s="1">
        <f>INDEX('facebook api results'!F:F, MATCH(A41, 'facebook api results'!B:B, 0))</f>
        <v>1306</v>
      </c>
      <c r="G41" s="1">
        <f>VLOOKUP(A41, 'facebook api results'!B:H, 3, FALSE)</f>
        <v>1149</v>
      </c>
      <c r="H41" s="5">
        <f t="shared" si="6"/>
        <v>9.5670274771024147E-2</v>
      </c>
      <c r="I41" s="5">
        <f t="shared" si="7"/>
        <v>0.10874271440466278</v>
      </c>
      <c r="J41">
        <f t="shared" si="8"/>
        <v>1.1366405570060922</v>
      </c>
    </row>
    <row r="42" spans="1:10" x14ac:dyDescent="0.2">
      <c r="A42" s="8" t="s">
        <v>7</v>
      </c>
      <c r="B42" s="8" t="str">
        <f t="shared" si="5"/>
        <v>, 'www.nytimes.com/interactive/2015/04/22/magazine/new-york-city-walks.html'</v>
      </c>
      <c r="C42" t="s">
        <v>106</v>
      </c>
      <c r="D42" s="6" t="str">
        <f t="shared" si="4"/>
        <v>new york city walks</v>
      </c>
      <c r="E42" s="1">
        <f>INDEX('facebook api results'!H:H, MATCH(A42, 'facebook api results'!B:B, 0))</f>
        <v>10733</v>
      </c>
      <c r="F42" s="1">
        <f>INDEX('facebook api results'!F:F, MATCH(A42, 'facebook api results'!B:B, 0))</f>
        <v>1136</v>
      </c>
      <c r="G42" s="1">
        <f>VLOOKUP(A42, 'facebook api results'!B:H, 3, FALSE)</f>
        <v>1954</v>
      </c>
      <c r="H42" s="5">
        <f t="shared" si="6"/>
        <v>0.1820553433336439</v>
      </c>
      <c r="I42" s="5">
        <f t="shared" si="7"/>
        <v>0.10584179632907854</v>
      </c>
      <c r="J42">
        <f t="shared" si="8"/>
        <v>0.58137154554759463</v>
      </c>
    </row>
    <row r="43" spans="1:10" x14ac:dyDescent="0.2">
      <c r="A43" s="8" t="s">
        <v>13</v>
      </c>
      <c r="B43" s="8" t="str">
        <f t="shared" si="5"/>
        <v>, 'www.nytimes.com/interactive/2015/06/09/world/migrants-global-refugee-crisis-mediterranean-ukraine-syria-rohingya-malaysia-iraq.html'</v>
      </c>
      <c r="C43" t="s">
        <v>112</v>
      </c>
      <c r="D43" s="6" t="str">
        <f t="shared" si="4"/>
        <v>migrants global refugee crisis mediterranean ukraine syria rohingya malaysia iraq</v>
      </c>
      <c r="E43" s="1">
        <f>INDEX('facebook api results'!H:H, MATCH(A43, 'facebook api results'!B:B, 0))</f>
        <v>10403</v>
      </c>
      <c r="F43" s="1">
        <f>INDEX('facebook api results'!F:F, MATCH(A43, 'facebook api results'!B:B, 0))</f>
        <v>5680</v>
      </c>
      <c r="G43" s="1">
        <f>VLOOKUP(A43, 'facebook api results'!B:H, 3, FALSE)</f>
        <v>2055</v>
      </c>
      <c r="H43" s="5">
        <f t="shared" si="6"/>
        <v>0.19753917139286745</v>
      </c>
      <c r="I43" s="5">
        <f t="shared" si="7"/>
        <v>0.54599634720753631</v>
      </c>
      <c r="J43">
        <f t="shared" si="8"/>
        <v>2.7639902676399029</v>
      </c>
    </row>
    <row r="44" spans="1:10" x14ac:dyDescent="0.2">
      <c r="A44" s="8" t="s">
        <v>85</v>
      </c>
      <c r="B44" s="8" t="str">
        <f t="shared" si="5"/>
        <v>, 'www.nytimes.com/interactive/2015/06/21/world/map-flow-desperate-migration-refugee-crisis.html'</v>
      </c>
      <c r="C44" t="s">
        <v>182</v>
      </c>
      <c r="D44" s="6" t="str">
        <f t="shared" si="4"/>
        <v>map flow desperate migration refugee crisis</v>
      </c>
      <c r="E44" s="1">
        <f>INDEX('facebook api results'!H:H, MATCH(A44, 'facebook api results'!B:B, 0))</f>
        <v>10303</v>
      </c>
      <c r="F44" s="1">
        <f>INDEX('facebook api results'!F:F, MATCH(A44, 'facebook api results'!B:B, 0))</f>
        <v>5443</v>
      </c>
      <c r="G44" s="1">
        <f>VLOOKUP(A44, 'facebook api results'!B:H, 3, FALSE)</f>
        <v>1151</v>
      </c>
      <c r="H44" s="5">
        <f t="shared" si="6"/>
        <v>0.1117150344559837</v>
      </c>
      <c r="I44" s="5">
        <f t="shared" si="7"/>
        <v>0.52829273027273604</v>
      </c>
      <c r="J44">
        <f t="shared" si="8"/>
        <v>4.7289313640312773</v>
      </c>
    </row>
    <row r="45" spans="1:10" x14ac:dyDescent="0.2">
      <c r="A45" s="8" t="s">
        <v>18</v>
      </c>
      <c r="B45" s="8" t="str">
        <f t="shared" si="5"/>
        <v>, 'www.nytimes.com/interactive/2015/04/19/arts/artsspecial/new-whitney-museum.html'</v>
      </c>
      <c r="C45" t="s">
        <v>116</v>
      </c>
      <c r="D45" s="6" t="str">
        <f t="shared" si="4"/>
        <v>new whitney museum</v>
      </c>
      <c r="E45" s="1">
        <f>INDEX('facebook api results'!H:H, MATCH(A45, 'facebook api results'!B:B, 0))</f>
        <v>10058</v>
      </c>
      <c r="F45" s="1">
        <f>INDEX('facebook api results'!F:F, MATCH(A45, 'facebook api results'!B:B, 0))</f>
        <v>2125</v>
      </c>
      <c r="G45" s="1">
        <f>VLOOKUP(A45, 'facebook api results'!B:H, 3, FALSE)</f>
        <v>2600</v>
      </c>
      <c r="H45" s="5">
        <f t="shared" si="6"/>
        <v>0.25850069596341219</v>
      </c>
      <c r="I45" s="5">
        <f t="shared" si="7"/>
        <v>0.21127460727778882</v>
      </c>
      <c r="J45">
        <f t="shared" si="8"/>
        <v>0.81730769230769229</v>
      </c>
    </row>
    <row r="46" spans="1:10" x14ac:dyDescent="0.2">
      <c r="A46" s="8" t="s">
        <v>91</v>
      </c>
      <c r="B46" s="8" t="str">
        <f t="shared" si="5"/>
        <v>, 'www.nytimes.com/interactive/2015/11/15/world/europe/manhunt-for-paris-attackers.html'</v>
      </c>
      <c r="C46" t="s">
        <v>188</v>
      </c>
      <c r="D46" s="6" t="str">
        <f t="shared" si="4"/>
        <v>manhunt for paris attackers</v>
      </c>
      <c r="E46" s="1">
        <f>INDEX('facebook api results'!H:H, MATCH(A46, 'facebook api results'!B:B, 0))</f>
        <v>9806</v>
      </c>
      <c r="F46" s="1">
        <f>INDEX('facebook api results'!F:F, MATCH(A46, 'facebook api results'!B:B, 0))</f>
        <v>3780</v>
      </c>
      <c r="G46" s="1">
        <f>VLOOKUP(A46, 'facebook api results'!B:H, 3, FALSE)</f>
        <v>3781</v>
      </c>
      <c r="H46" s="5">
        <f t="shared" si="6"/>
        <v>0.38558025698551907</v>
      </c>
      <c r="I46" s="5">
        <f t="shared" si="7"/>
        <v>0.38547827860493578</v>
      </c>
      <c r="J46">
        <f t="shared" si="8"/>
        <v>0.99973551970378205</v>
      </c>
    </row>
    <row r="47" spans="1:10" x14ac:dyDescent="0.2">
      <c r="A47" s="8" t="s">
        <v>44</v>
      </c>
      <c r="B47" s="8" t="str">
        <f t="shared" si="5"/>
        <v>, 'www.nytimes.com/interactive/2015/11/25/us/us-muslim-extremists-terrorist-attacks.html'</v>
      </c>
      <c r="C47" t="s">
        <v>142</v>
      </c>
      <c r="D47" s="6" t="str">
        <f t="shared" si="4"/>
        <v>us muslim extremists terrorist attacks</v>
      </c>
      <c r="E47" s="1">
        <f>INDEX('facebook api results'!H:H, MATCH(A47, 'facebook api results'!B:B, 0))</f>
        <v>9668</v>
      </c>
      <c r="F47" s="1">
        <f>INDEX('facebook api results'!F:F, MATCH(A47, 'facebook api results'!B:B, 0))</f>
        <v>4068</v>
      </c>
      <c r="G47" s="1">
        <f>VLOOKUP(A47, 'facebook api results'!B:H, 3, FALSE)</f>
        <v>2957</v>
      </c>
      <c r="H47" s="5">
        <f t="shared" si="6"/>
        <v>0.30585436491518408</v>
      </c>
      <c r="I47" s="5">
        <f t="shared" si="7"/>
        <v>0.42076954902772029</v>
      </c>
      <c r="J47">
        <f t="shared" si="8"/>
        <v>1.3757186337504228</v>
      </c>
    </row>
    <row r="48" spans="1:10" x14ac:dyDescent="0.2">
      <c r="A48" s="8" t="s">
        <v>1</v>
      </c>
      <c r="B48" s="8" t="str">
        <f t="shared" si="5"/>
        <v>, 'www.nytimes.com/interactive/2015/01/09/sports/the-dawn-wall-el-capitan.html'</v>
      </c>
      <c r="C48" t="s">
        <v>100</v>
      </c>
      <c r="D48" s="6" t="str">
        <f t="shared" si="4"/>
        <v>the dawn wall el capitan</v>
      </c>
      <c r="E48" s="1">
        <f>INDEX('facebook api results'!H:H, MATCH(A48, 'facebook api results'!B:B, 0))</f>
        <v>8819</v>
      </c>
      <c r="F48" s="1">
        <f>INDEX('facebook api results'!F:F, MATCH(A48, 'facebook api results'!B:B, 0))</f>
        <v>3293</v>
      </c>
      <c r="G48" s="1">
        <f>VLOOKUP(A48, 'facebook api results'!B:H, 3, FALSE)</f>
        <v>1844</v>
      </c>
      <c r="H48" s="5">
        <f t="shared" si="6"/>
        <v>0.20909400158748156</v>
      </c>
      <c r="I48" s="5">
        <f t="shared" si="7"/>
        <v>0.37339834448350151</v>
      </c>
      <c r="J48">
        <f t="shared" si="8"/>
        <v>1.7857917570498916</v>
      </c>
    </row>
    <row r="49" spans="1:10" x14ac:dyDescent="0.2">
      <c r="A49" s="8" t="s">
        <v>29</v>
      </c>
      <c r="B49" s="8" t="str">
        <f t="shared" si="5"/>
        <v>, 'www.nytimes.com/2015/11/08/magazine/the-displaced-introduction.html'</v>
      </c>
      <c r="C49" t="s">
        <v>127</v>
      </c>
      <c r="D49" s="6" t="str">
        <f t="shared" si="4"/>
        <v>the displaced introduction</v>
      </c>
      <c r="E49" s="1">
        <f>INDEX('facebook api results'!H:H, MATCH(A49, 'facebook api results'!B:B, 0))</f>
        <v>8804</v>
      </c>
      <c r="F49" s="1">
        <f>INDEX('facebook api results'!F:F, MATCH(A49, 'facebook api results'!B:B, 0))</f>
        <v>6250</v>
      </c>
      <c r="G49" s="1">
        <f>VLOOKUP(A49, 'facebook api results'!B:H, 3, FALSE)</f>
        <v>1872</v>
      </c>
      <c r="H49" s="5">
        <f t="shared" si="6"/>
        <v>0.21263062244434347</v>
      </c>
      <c r="I49" s="5">
        <f t="shared" si="7"/>
        <v>0.70990458882326213</v>
      </c>
      <c r="J49">
        <f t="shared" si="8"/>
        <v>3.3386752136752138</v>
      </c>
    </row>
    <row r="50" spans="1:10" x14ac:dyDescent="0.2">
      <c r="A50" s="8" t="s">
        <v>27</v>
      </c>
      <c r="B50" s="8" t="str">
        <f t="shared" si="5"/>
        <v>, 'www.nytimes.com/interactive/2015/08/26/us/ten-years-after-katrina.html'</v>
      </c>
      <c r="C50" t="s">
        <v>125</v>
      </c>
      <c r="D50" s="6" t="str">
        <f t="shared" si="4"/>
        <v>ten years after katrina</v>
      </c>
      <c r="E50" s="1">
        <f>INDEX('facebook api results'!H:H, MATCH(A50, 'facebook api results'!B:B, 0))</f>
        <v>8590</v>
      </c>
      <c r="F50" s="1">
        <f>INDEX('facebook api results'!F:F, MATCH(A50, 'facebook api results'!B:B, 0))</f>
        <v>3582</v>
      </c>
      <c r="G50" s="1">
        <f>VLOOKUP(A50, 'facebook api results'!B:H, 3, FALSE)</f>
        <v>1441</v>
      </c>
      <c r="H50" s="5">
        <f t="shared" si="6"/>
        <v>0.16775320139697322</v>
      </c>
      <c r="I50" s="5">
        <f t="shared" si="7"/>
        <v>0.41699650756693829</v>
      </c>
      <c r="J50">
        <f t="shared" si="8"/>
        <v>2.4857737682165162</v>
      </c>
    </row>
    <row r="51" spans="1:10" x14ac:dyDescent="0.2">
      <c r="A51" s="8" t="s">
        <v>46</v>
      </c>
      <c r="B51" s="8" t="str">
        <f t="shared" si="5"/>
        <v>, 'www.nytimes.com/interactive/2015/12/10/us/gun-sales-terrorism-obama-restrictions.html'</v>
      </c>
      <c r="C51" t="s">
        <v>144</v>
      </c>
      <c r="D51" s="6" t="str">
        <f t="shared" si="4"/>
        <v>gun sales terrorism obama restrictions</v>
      </c>
      <c r="E51" s="1">
        <f>INDEX('facebook api results'!H:H, MATCH(A51, 'facebook api results'!B:B, 0))</f>
        <v>8425</v>
      </c>
      <c r="F51" s="1">
        <f>INDEX('facebook api results'!F:F, MATCH(A51, 'facebook api results'!B:B, 0))</f>
        <v>3342</v>
      </c>
      <c r="G51" s="1">
        <f>VLOOKUP(A51, 'facebook api results'!B:H, 3, FALSE)</f>
        <v>6214</v>
      </c>
      <c r="H51" s="5">
        <f t="shared" si="6"/>
        <v>0.73756676557863499</v>
      </c>
      <c r="I51" s="5">
        <f t="shared" si="7"/>
        <v>0.39667655786350148</v>
      </c>
      <c r="J51">
        <f t="shared" si="8"/>
        <v>0.53781783070486</v>
      </c>
    </row>
    <row r="52" spans="1:10" x14ac:dyDescent="0.2">
      <c r="A52" s="8" t="s">
        <v>90</v>
      </c>
      <c r="B52" s="8" t="str">
        <f t="shared" si="5"/>
        <v>, 'www.nytimes.com/interactive/2015/10/16/world/middleeast/untangling-the-overlapping-conflicts-in-the-syrian-war.html'</v>
      </c>
      <c r="C52" t="s">
        <v>187</v>
      </c>
      <c r="D52" s="6" t="str">
        <f t="shared" si="4"/>
        <v>untangling the overlapping conflicts in the syrian war</v>
      </c>
      <c r="E52" s="1">
        <f>INDEX('facebook api results'!H:H, MATCH(A52, 'facebook api results'!B:B, 0))</f>
        <v>7600</v>
      </c>
      <c r="F52" s="1">
        <f>INDEX('facebook api results'!F:F, MATCH(A52, 'facebook api results'!B:B, 0))</f>
        <v>4876</v>
      </c>
      <c r="G52" s="1">
        <f>VLOOKUP(A52, 'facebook api results'!B:H, 3, FALSE)</f>
        <v>2072</v>
      </c>
      <c r="H52" s="5">
        <f t="shared" si="6"/>
        <v>0.27263157894736845</v>
      </c>
      <c r="I52" s="5">
        <f t="shared" si="7"/>
        <v>0.64157894736842103</v>
      </c>
      <c r="J52">
        <f t="shared" si="8"/>
        <v>2.3532818532818531</v>
      </c>
    </row>
    <row r="53" spans="1:10" x14ac:dyDescent="0.2">
      <c r="A53" s="8" t="s">
        <v>75</v>
      </c>
      <c r="B53" s="8" t="str">
        <f t="shared" si="5"/>
        <v>, 'www.nytimes.com/interactive/2015/08/22/world/middleeast/gaza-israel-walk-war-anniversary.html'</v>
      </c>
      <c r="C53" t="s">
        <v>172</v>
      </c>
      <c r="D53" s="6" t="str">
        <f t="shared" si="4"/>
        <v>gaza israel walk war anniversary</v>
      </c>
      <c r="E53" s="1">
        <f>INDEX('facebook api results'!H:H, MATCH(A53, 'facebook api results'!B:B, 0))</f>
        <v>7593</v>
      </c>
      <c r="F53" s="1">
        <f>INDEX('facebook api results'!F:F, MATCH(A53, 'facebook api results'!B:B, 0))</f>
        <v>3511</v>
      </c>
      <c r="G53" s="1">
        <f>VLOOKUP(A53, 'facebook api results'!B:H, 3, FALSE)</f>
        <v>1639</v>
      </c>
      <c r="H53" s="5">
        <f t="shared" si="6"/>
        <v>0.21585671012774924</v>
      </c>
      <c r="I53" s="5">
        <f t="shared" si="7"/>
        <v>0.46239957855919928</v>
      </c>
      <c r="J53">
        <f t="shared" si="8"/>
        <v>2.1421598535692494</v>
      </c>
    </row>
    <row r="54" spans="1:10" x14ac:dyDescent="0.2">
      <c r="A54" s="8" t="s">
        <v>69</v>
      </c>
      <c r="B54" s="8" t="str">
        <f t="shared" si="5"/>
        <v>, 'www.nytimes.com/interactive/2015/06/26/us/changed-thinking-on-gay-marriage.html'</v>
      </c>
      <c r="C54" t="s">
        <v>167</v>
      </c>
      <c r="D54" s="6" t="str">
        <f t="shared" si="4"/>
        <v>changed thinking on gay marriage</v>
      </c>
      <c r="E54" s="1">
        <f>INDEX('facebook api results'!H:H, MATCH(A54, 'facebook api results'!B:B, 0))</f>
        <v>7573</v>
      </c>
      <c r="F54" s="1">
        <f>INDEX('facebook api results'!F:F, MATCH(A54, 'facebook api results'!B:B, 0))</f>
        <v>1973</v>
      </c>
      <c r="G54" s="1">
        <f>VLOOKUP(A54, 'facebook api results'!B:H, 3, FALSE)</f>
        <v>948</v>
      </c>
      <c r="H54" s="5">
        <f t="shared" si="6"/>
        <v>0.12518156609005679</v>
      </c>
      <c r="I54" s="5">
        <f t="shared" si="7"/>
        <v>0.26053083322329329</v>
      </c>
      <c r="J54">
        <f t="shared" si="8"/>
        <v>2.081223628691983</v>
      </c>
    </row>
    <row r="55" spans="1:10" x14ac:dyDescent="0.2">
      <c r="A55" s="8" t="s">
        <v>59</v>
      </c>
      <c r="B55" s="8" t="str">
        <f t="shared" si="5"/>
        <v>, 'www.nytimes.com/interactive/2015/09/30/world/middleeast/syria-control-map-isis-rebels-airstrikes.html'</v>
      </c>
      <c r="C55" t="s">
        <v>157</v>
      </c>
      <c r="D55" s="6" t="str">
        <f t="shared" si="4"/>
        <v>syria control map isis rebels airstrikes</v>
      </c>
      <c r="E55" s="1">
        <f>INDEX('facebook api results'!H:H, MATCH(A55, 'facebook api results'!B:B, 0))</f>
        <v>6871</v>
      </c>
      <c r="F55" s="1">
        <f>INDEX('facebook api results'!F:F, MATCH(A55, 'facebook api results'!B:B, 0))</f>
        <v>3669</v>
      </c>
      <c r="G55" s="1">
        <f>VLOOKUP(A55, 'facebook api results'!B:H, 3, FALSE)</f>
        <v>3017</v>
      </c>
      <c r="H55" s="5">
        <f t="shared" si="6"/>
        <v>0.43909183524959977</v>
      </c>
      <c r="I55" s="5">
        <f t="shared" si="7"/>
        <v>0.53398340852859849</v>
      </c>
      <c r="J55">
        <f t="shared" si="8"/>
        <v>1.2161087172688101</v>
      </c>
    </row>
    <row r="56" spans="1:10" x14ac:dyDescent="0.2">
      <c r="A56" s="8" t="s">
        <v>56</v>
      </c>
      <c r="B56" s="8" t="str">
        <f t="shared" si="5"/>
        <v>, 'www.nytimes.com/interactive/2015/07/24/business/international/the-world-according-to-china-investment-maps.html'</v>
      </c>
      <c r="C56" t="s">
        <v>154</v>
      </c>
      <c r="D56" s="6" t="str">
        <f t="shared" si="4"/>
        <v>the world according to china investment maps</v>
      </c>
      <c r="E56" s="1">
        <f>INDEX('facebook api results'!H:H, MATCH(A56, 'facebook api results'!B:B, 0))</f>
        <v>6455</v>
      </c>
      <c r="F56" s="1">
        <f>INDEX('facebook api results'!F:F, MATCH(A56, 'facebook api results'!B:B, 0))</f>
        <v>3729</v>
      </c>
      <c r="G56" s="1">
        <f>VLOOKUP(A56, 'facebook api results'!B:H, 3, FALSE)</f>
        <v>1676</v>
      </c>
      <c r="H56" s="5">
        <f t="shared" si="6"/>
        <v>0.25964368706429125</v>
      </c>
      <c r="I56" s="5">
        <f t="shared" si="7"/>
        <v>0.5776917118512781</v>
      </c>
      <c r="J56">
        <f t="shared" si="8"/>
        <v>2.2249403341288785</v>
      </c>
    </row>
    <row r="57" spans="1:10" x14ac:dyDescent="0.2">
      <c r="A57" s="8" t="s">
        <v>78</v>
      </c>
      <c r="B57" s="8" t="str">
        <f t="shared" si="5"/>
        <v>, 'www.nytimes.com/interactive/2015/12/10/magazine/great-performers-take-flight.html'</v>
      </c>
      <c r="C57" t="s">
        <v>175</v>
      </c>
      <c r="D57" s="6" t="str">
        <f t="shared" si="4"/>
        <v>great performers take flight</v>
      </c>
      <c r="E57" s="1">
        <f>INDEX('facebook api results'!H:H, MATCH(A57, 'facebook api results'!B:B, 0))</f>
        <v>5540</v>
      </c>
      <c r="F57" s="1">
        <f>INDEX('facebook api results'!F:F, MATCH(A57, 'facebook api results'!B:B, 0))</f>
        <v>2649</v>
      </c>
      <c r="G57" s="1">
        <f>VLOOKUP(A57, 'facebook api results'!B:H, 3, FALSE)</f>
        <v>887</v>
      </c>
      <c r="H57" s="5">
        <f t="shared" si="6"/>
        <v>0.16010830324909747</v>
      </c>
      <c r="I57" s="5">
        <f t="shared" si="7"/>
        <v>0.47815884476534298</v>
      </c>
      <c r="J57">
        <f t="shared" si="8"/>
        <v>2.9864712514092449</v>
      </c>
    </row>
    <row r="58" spans="1:10" x14ac:dyDescent="0.2">
      <c r="A58" s="8" t="s">
        <v>28</v>
      </c>
      <c r="B58" s="8" t="str">
        <f t="shared" si="5"/>
        <v>, 'www.nytimes.com/interactive/2015/10/22/world/europe/syrian-refugees.html'</v>
      </c>
      <c r="C58" t="s">
        <v>126</v>
      </c>
      <c r="D58" s="6" t="str">
        <f t="shared" si="4"/>
        <v>syrian refugees</v>
      </c>
      <c r="E58" s="1">
        <f>INDEX('facebook api results'!H:H, MATCH(A58, 'facebook api results'!B:B, 0))</f>
        <v>4519</v>
      </c>
      <c r="F58" s="1">
        <f>INDEX('facebook api results'!F:F, MATCH(A58, 'facebook api results'!B:B, 0))</f>
        <v>2989</v>
      </c>
      <c r="G58" s="1">
        <f>VLOOKUP(A58, 'facebook api results'!B:H, 3, FALSE)</f>
        <v>803</v>
      </c>
      <c r="H58" s="5">
        <f t="shared" si="6"/>
        <v>0.17769418012834698</v>
      </c>
      <c r="I58" s="5">
        <f t="shared" si="7"/>
        <v>0.66142951980526665</v>
      </c>
      <c r="J58">
        <f t="shared" si="8"/>
        <v>3.7222914072229139</v>
      </c>
    </row>
    <row r="59" spans="1:10" x14ac:dyDescent="0.2">
      <c r="A59" s="8" t="s">
        <v>82</v>
      </c>
      <c r="B59" s="8" t="str">
        <f t="shared" si="5"/>
        <v>, 'www.nytimes.com/interactive/2015/03/19/upshot/3d-yield-curve-economic-growth.html'</v>
      </c>
      <c r="C59" t="s">
        <v>179</v>
      </c>
      <c r="D59" s="6" t="str">
        <f t="shared" si="4"/>
        <v>3d yield curve economic growth</v>
      </c>
      <c r="E59" s="1">
        <f>INDEX('facebook api results'!H:H, MATCH(A59, 'facebook api results'!B:B, 0))</f>
        <v>4495</v>
      </c>
      <c r="F59" s="1">
        <f>INDEX('facebook api results'!F:F, MATCH(A59, 'facebook api results'!B:B, 0))</f>
        <v>903</v>
      </c>
      <c r="G59" s="1">
        <f>VLOOKUP(A59, 'facebook api results'!B:H, 3, FALSE)</f>
        <v>982</v>
      </c>
      <c r="H59" s="5">
        <f t="shared" si="6"/>
        <v>0.21846496106785318</v>
      </c>
      <c r="I59" s="5">
        <f t="shared" si="7"/>
        <v>0.20088987764182425</v>
      </c>
      <c r="J59">
        <f t="shared" si="8"/>
        <v>0.91955193482688391</v>
      </c>
    </row>
    <row r="60" spans="1:10" x14ac:dyDescent="0.2">
      <c r="A60" s="8" t="s">
        <v>47</v>
      </c>
      <c r="B60" s="8" t="str">
        <f t="shared" si="5"/>
        <v>, 'www.nytimes.com/interactive/2015/05/21/world/middleeast/how-isis-expands.html'</v>
      </c>
      <c r="C60" t="s">
        <v>145</v>
      </c>
      <c r="D60" s="6" t="str">
        <f t="shared" si="4"/>
        <v>how isis expands</v>
      </c>
      <c r="E60" s="1">
        <f>INDEX('facebook api results'!H:H, MATCH(A60, 'facebook api results'!B:B, 0))</f>
        <v>3932</v>
      </c>
      <c r="F60" s="1">
        <f>INDEX('facebook api results'!F:F, MATCH(A60, 'facebook api results'!B:B, 0))</f>
        <v>2950</v>
      </c>
      <c r="G60" s="1">
        <f>VLOOKUP(A60, 'facebook api results'!B:H, 3, FALSE)</f>
        <v>2089</v>
      </c>
      <c r="H60" s="5">
        <f t="shared" si="6"/>
        <v>0.5312817904374364</v>
      </c>
      <c r="I60" s="5">
        <f t="shared" si="7"/>
        <v>0.75025432349949139</v>
      </c>
      <c r="J60">
        <f t="shared" si="8"/>
        <v>1.4121589277166109</v>
      </c>
    </row>
    <row r="61" spans="1:10" x14ac:dyDescent="0.2">
      <c r="A61" s="8" t="s">
        <v>68</v>
      </c>
      <c r="B61" s="8" t="str">
        <f t="shared" si="5"/>
        <v>, 'www.nytimes.com/interactive/2015/04/23/magazine/shoeshine-slideshow.html'</v>
      </c>
      <c r="C61" t="s">
        <v>166</v>
      </c>
      <c r="D61" s="6" t="str">
        <f t="shared" si="4"/>
        <v>shoeshine slideshow</v>
      </c>
      <c r="E61" s="1">
        <f>INDEX('facebook api results'!H:H, MATCH(A61, 'facebook api results'!B:B, 0))</f>
        <v>3669</v>
      </c>
      <c r="F61" s="1">
        <f>INDEX('facebook api results'!F:F, MATCH(A61, 'facebook api results'!B:B, 0))</f>
        <v>345</v>
      </c>
      <c r="G61" s="1">
        <f>VLOOKUP(A61, 'facebook api results'!B:H, 3, FALSE)</f>
        <v>320</v>
      </c>
      <c r="H61" s="5">
        <f t="shared" si="6"/>
        <v>8.7217225402016901E-2</v>
      </c>
      <c r="I61" s="5">
        <f t="shared" si="7"/>
        <v>9.4031071136549474E-2</v>
      </c>
      <c r="J61">
        <f t="shared" si="8"/>
        <v>1.078125</v>
      </c>
    </row>
    <row r="62" spans="1:10" x14ac:dyDescent="0.2">
      <c r="A62" s="8" t="s">
        <v>24</v>
      </c>
      <c r="B62" s="8" t="str">
        <f t="shared" si="5"/>
        <v>, 'www.nytimes.com/interactive/2015/07/15/us/california-fire-season-drought.html'</v>
      </c>
      <c r="C62" t="s">
        <v>122</v>
      </c>
      <c r="D62" s="6" t="str">
        <f t="shared" si="4"/>
        <v>california fire season drought</v>
      </c>
      <c r="E62" s="1">
        <f>INDEX('facebook api results'!H:H, MATCH(A62, 'facebook api results'!B:B, 0))</f>
        <v>3621</v>
      </c>
      <c r="F62" s="1">
        <f>INDEX('facebook api results'!F:F, MATCH(A62, 'facebook api results'!B:B, 0))</f>
        <v>1866</v>
      </c>
      <c r="G62" s="1">
        <f>VLOOKUP(A62, 'facebook api results'!B:H, 3, FALSE)</f>
        <v>1032</v>
      </c>
      <c r="H62" s="5">
        <f t="shared" si="6"/>
        <v>0.28500414250207123</v>
      </c>
      <c r="I62" s="5">
        <f t="shared" si="7"/>
        <v>0.51532725766362886</v>
      </c>
      <c r="J62">
        <f t="shared" si="8"/>
        <v>1.808139534883721</v>
      </c>
    </row>
    <row r="63" spans="1:10" x14ac:dyDescent="0.2">
      <c r="A63" s="8" t="s">
        <v>67</v>
      </c>
      <c r="B63" s="8" t="str">
        <f t="shared" si="5"/>
        <v>, 'www.nytimes.com/interactive/2015/02/05/sports/skiing/the-sounds-of-downhill-skiing.html'</v>
      </c>
      <c r="C63" t="s">
        <v>165</v>
      </c>
      <c r="D63" s="6" t="str">
        <f t="shared" si="4"/>
        <v>the sounds of downhill skiing</v>
      </c>
      <c r="E63" s="1">
        <f>INDEX('facebook api results'!H:H, MATCH(A63, 'facebook api results'!B:B, 0))</f>
        <v>3465</v>
      </c>
      <c r="F63" s="1">
        <f>INDEX('facebook api results'!F:F, MATCH(A63, 'facebook api results'!B:B, 0))</f>
        <v>1017</v>
      </c>
      <c r="G63" s="1">
        <f>VLOOKUP(A63, 'facebook api results'!B:H, 3, FALSE)</f>
        <v>633</v>
      </c>
      <c r="H63" s="5">
        <f t="shared" si="6"/>
        <v>0.18268398268398267</v>
      </c>
      <c r="I63" s="5">
        <f t="shared" si="7"/>
        <v>0.29350649350649349</v>
      </c>
      <c r="J63">
        <f t="shared" si="8"/>
        <v>1.6066350710900474</v>
      </c>
    </row>
    <row r="64" spans="1:10" x14ac:dyDescent="0.2">
      <c r="A64" s="8" t="s">
        <v>52</v>
      </c>
      <c r="B64" s="8" t="str">
        <f t="shared" si="5"/>
        <v>, 'www.nytimes.com/interactive/2015/03/06/world/europe/russias-endgame-in-ukraine.html'</v>
      </c>
      <c r="C64" t="s">
        <v>150</v>
      </c>
      <c r="D64" s="6" t="str">
        <f t="shared" si="4"/>
        <v>russias endgame in ukraine</v>
      </c>
      <c r="E64" s="1">
        <f>INDEX('facebook api results'!H:H, MATCH(A64, 'facebook api results'!B:B, 0))</f>
        <v>3459</v>
      </c>
      <c r="F64" s="1">
        <f>INDEX('facebook api results'!F:F, MATCH(A64, 'facebook api results'!B:B, 0))</f>
        <v>1889</v>
      </c>
      <c r="G64" s="1">
        <f>VLOOKUP(A64, 'facebook api results'!B:H, 3, FALSE)</f>
        <v>996</v>
      </c>
      <c r="H64" s="5">
        <f t="shared" si="6"/>
        <v>0.28794449262792715</v>
      </c>
      <c r="I64" s="5">
        <f t="shared" si="7"/>
        <v>0.54611159294593814</v>
      </c>
      <c r="J64">
        <f t="shared" si="8"/>
        <v>1.8965863453815262</v>
      </c>
    </row>
    <row r="65" spans="1:10" x14ac:dyDescent="0.2">
      <c r="A65" s="8" t="s">
        <v>74</v>
      </c>
      <c r="B65" s="8" t="str">
        <f t="shared" si="5"/>
        <v>, 'www.nytimes.com/interactive/2014/03/17/world/asia/search-for-flight-370.html'</v>
      </c>
      <c r="C65" t="s">
        <v>171</v>
      </c>
      <c r="D65" s="6" t="str">
        <f t="shared" si="4"/>
        <v>search for flight 370</v>
      </c>
      <c r="E65" s="1">
        <f>INDEX('facebook api results'!H:H, MATCH(A65, 'facebook api results'!B:B, 0))</f>
        <v>3387</v>
      </c>
      <c r="F65" s="1">
        <f>INDEX('facebook api results'!F:F, MATCH(A65, 'facebook api results'!B:B, 0))</f>
        <v>1822</v>
      </c>
      <c r="G65" s="1">
        <f>VLOOKUP(A65, 'facebook api results'!B:H, 3, FALSE)</f>
        <v>840</v>
      </c>
      <c r="H65" s="5">
        <f t="shared" si="6"/>
        <v>0.24800708591674048</v>
      </c>
      <c r="I65" s="5">
        <f t="shared" si="7"/>
        <v>0.53793917921464418</v>
      </c>
      <c r="J65">
        <f t="shared" si="8"/>
        <v>2.1690476190476189</v>
      </c>
    </row>
    <row r="66" spans="1:10" x14ac:dyDescent="0.2">
      <c r="A66" s="8" t="s">
        <v>79</v>
      </c>
      <c r="B66" s="8" t="str">
        <f t="shared" ref="B66:B96" si="9">", '" &amp; A66 &amp; "'"</f>
        <v>, 'www.nytimes.com/interactive/2015/12/16/upshot/fed-interest-rates-rube-goldberg-machine.html'</v>
      </c>
      <c r="C66" t="s">
        <v>176</v>
      </c>
      <c r="D66" s="6" t="str">
        <f t="shared" si="4"/>
        <v>fed interest rates rube goldberg machine</v>
      </c>
      <c r="E66" s="1">
        <f>INDEX('facebook api results'!H:H, MATCH(A66, 'facebook api results'!B:B, 0))</f>
        <v>3281</v>
      </c>
      <c r="F66" s="1">
        <f>INDEX('facebook api results'!F:F, MATCH(A66, 'facebook api results'!B:B, 0))</f>
        <v>2101</v>
      </c>
      <c r="G66" s="1">
        <f>VLOOKUP(A66, 'facebook api results'!B:H, 3, FALSE)</f>
        <v>801</v>
      </c>
      <c r="H66" s="5">
        <f t="shared" ref="H66:H97" si="10">G66/E66</f>
        <v>0.24413288631514782</v>
      </c>
      <c r="I66" s="5">
        <f t="shared" ref="I66:I96" si="11">F66/E66</f>
        <v>0.64035355074672351</v>
      </c>
      <c r="J66">
        <f t="shared" ref="J66:J96" si="12">F66/G66</f>
        <v>2.6229712858926342</v>
      </c>
    </row>
    <row r="67" spans="1:10" x14ac:dyDescent="0.2">
      <c r="A67" s="8" t="s">
        <v>83</v>
      </c>
      <c r="B67" s="8" t="str">
        <f t="shared" si="9"/>
        <v>, 'www.nytimes.com/interactive/2015/04/30/science/space/messenger-collides-with-mercury.html'</v>
      </c>
      <c r="C67" t="s">
        <v>180</v>
      </c>
      <c r="D67" s="6" t="str">
        <f t="shared" ref="D67:D96" si="13">HYPERLINK("http://" &amp; A67, C67)</f>
        <v>messenger collides with mercury</v>
      </c>
      <c r="E67" s="1">
        <f>INDEX('facebook api results'!H:H, MATCH(A67, 'facebook api results'!B:B, 0))</f>
        <v>3267</v>
      </c>
      <c r="F67" s="1">
        <f>INDEX('facebook api results'!F:F, MATCH(A67, 'facebook api results'!B:B, 0))</f>
        <v>912</v>
      </c>
      <c r="G67" s="1">
        <f>VLOOKUP(A67, 'facebook api results'!B:H, 3, FALSE)</f>
        <v>363</v>
      </c>
      <c r="H67" s="5">
        <f t="shared" si="10"/>
        <v>0.1111111111111111</v>
      </c>
      <c r="I67" s="5">
        <f t="shared" si="11"/>
        <v>0.27915518824609736</v>
      </c>
      <c r="J67">
        <f t="shared" si="12"/>
        <v>2.5123966942148761</v>
      </c>
    </row>
    <row r="68" spans="1:10" x14ac:dyDescent="0.2">
      <c r="A68" s="8" t="s">
        <v>89</v>
      </c>
      <c r="B68" s="8" t="str">
        <f t="shared" si="9"/>
        <v>, 'www.nytimes.com/interactive/2015/10/01/business/cost-of-mobile-ads.html'</v>
      </c>
      <c r="C68" t="s">
        <v>186</v>
      </c>
      <c r="D68" s="6" t="str">
        <f t="shared" si="13"/>
        <v>cost of mobile ads</v>
      </c>
      <c r="E68" s="1">
        <f>INDEX('facebook api results'!H:H, MATCH(A68, 'facebook api results'!B:B, 0))</f>
        <v>3190</v>
      </c>
      <c r="F68" s="1">
        <f>INDEX('facebook api results'!F:F, MATCH(A68, 'facebook api results'!B:B, 0))</f>
        <v>2565</v>
      </c>
      <c r="G68" s="1">
        <f>VLOOKUP(A68, 'facebook api results'!B:H, 3, FALSE)</f>
        <v>1146</v>
      </c>
      <c r="H68" s="5">
        <f t="shared" si="10"/>
        <v>0.35924764890282129</v>
      </c>
      <c r="I68" s="5">
        <f t="shared" si="11"/>
        <v>0.8040752351097179</v>
      </c>
      <c r="J68">
        <f t="shared" si="12"/>
        <v>2.238219895287958</v>
      </c>
    </row>
    <row r="69" spans="1:10" x14ac:dyDescent="0.2">
      <c r="A69" s="8" t="s">
        <v>57</v>
      </c>
      <c r="B69" s="8" t="str">
        <f t="shared" si="9"/>
        <v>, 'www.nytimes.com/2015/08/20/upshot/how-texas-could-set-national-template-for-limiting-abortion-access.html'</v>
      </c>
      <c r="C69" t="s">
        <v>155</v>
      </c>
      <c r="D69" s="6" t="str">
        <f t="shared" si="13"/>
        <v>how texas could set national template for limiting abortion access</v>
      </c>
      <c r="E69" s="1">
        <f>INDEX('facebook api results'!H:H, MATCH(A69, 'facebook api results'!B:B, 0))</f>
        <v>3133</v>
      </c>
      <c r="F69" s="1">
        <f>INDEX('facebook api results'!F:F, MATCH(A69, 'facebook api results'!B:B, 0))</f>
        <v>904</v>
      </c>
      <c r="G69" s="1">
        <f>VLOOKUP(A69, 'facebook api results'!B:H, 3, FALSE)</f>
        <v>1961</v>
      </c>
      <c r="H69" s="5">
        <f t="shared" si="10"/>
        <v>0.62591765081391637</v>
      </c>
      <c r="I69" s="5">
        <f t="shared" si="11"/>
        <v>0.28854133418448769</v>
      </c>
      <c r="J69">
        <f t="shared" si="12"/>
        <v>0.46098929117797044</v>
      </c>
    </row>
    <row r="70" spans="1:10" x14ac:dyDescent="0.2">
      <c r="A70" s="8" t="s">
        <v>61</v>
      </c>
      <c r="B70" s="8" t="str">
        <f t="shared" si="9"/>
        <v>, 'www.nytimes.com/interactive/2015/11/21/world/middleeast/inside-raqqa-capital-of-isis.html'</v>
      </c>
      <c r="C70" t="s">
        <v>159</v>
      </c>
      <c r="D70" s="6" t="str">
        <f t="shared" si="13"/>
        <v>inside raqqa capital of isis</v>
      </c>
      <c r="E70" s="1">
        <f>INDEX('facebook api results'!H:H, MATCH(A70, 'facebook api results'!B:B, 0))</f>
        <v>3066</v>
      </c>
      <c r="F70" s="1">
        <f>INDEX('facebook api results'!F:F, MATCH(A70, 'facebook api results'!B:B, 0))</f>
        <v>1654</v>
      </c>
      <c r="G70" s="1">
        <f>VLOOKUP(A70, 'facebook api results'!B:H, 3, FALSE)</f>
        <v>696</v>
      </c>
      <c r="H70" s="5">
        <f t="shared" si="10"/>
        <v>0.22700587084148727</v>
      </c>
      <c r="I70" s="5">
        <f t="shared" si="11"/>
        <v>0.53946510110893675</v>
      </c>
      <c r="J70">
        <f t="shared" si="12"/>
        <v>2.3764367816091956</v>
      </c>
    </row>
    <row r="71" spans="1:10" x14ac:dyDescent="0.2">
      <c r="A71" s="8" t="s">
        <v>11</v>
      </c>
      <c r="B71" s="8" t="str">
        <f t="shared" si="9"/>
        <v>, 'www.nytimes.com/interactive/2015/07/15/world/middleeast/iran-deal-qa.html'</v>
      </c>
      <c r="C71" t="s">
        <v>110</v>
      </c>
      <c r="D71" s="6" t="str">
        <f t="shared" si="13"/>
        <v>iran deal qa</v>
      </c>
      <c r="E71" s="1">
        <f>INDEX('facebook api results'!H:H, MATCH(A71, 'facebook api results'!B:B, 0))</f>
        <v>3040</v>
      </c>
      <c r="F71" s="1">
        <f>INDEX('facebook api results'!F:F, MATCH(A71, 'facebook api results'!B:B, 0))</f>
        <v>1868</v>
      </c>
      <c r="G71" s="1">
        <f>VLOOKUP(A71, 'facebook api results'!B:H, 3, FALSE)</f>
        <v>1266</v>
      </c>
      <c r="H71" s="5">
        <f t="shared" si="10"/>
        <v>0.41644736842105262</v>
      </c>
      <c r="I71" s="5">
        <f t="shared" si="11"/>
        <v>0.61447368421052628</v>
      </c>
      <c r="J71">
        <f t="shared" si="12"/>
        <v>1.4755134281200633</v>
      </c>
    </row>
    <row r="72" spans="1:10" x14ac:dyDescent="0.2">
      <c r="A72" s="8" t="s">
        <v>23</v>
      </c>
      <c r="B72" s="8" t="str">
        <f t="shared" si="9"/>
        <v>, 'www.nytimes.com/interactive/2015/03/12/world/middleeast/netanyahu-west-bank-settlements-israel-election.html'</v>
      </c>
      <c r="C72" t="s">
        <v>121</v>
      </c>
      <c r="D72" s="6" t="str">
        <f t="shared" si="13"/>
        <v>netanyahu west bank settlements israel election</v>
      </c>
      <c r="E72" s="1">
        <f>INDEX('facebook api results'!H:H, MATCH(A72, 'facebook api results'!B:B, 0))</f>
        <v>3004</v>
      </c>
      <c r="F72" s="1">
        <f>INDEX('facebook api results'!F:F, MATCH(A72, 'facebook api results'!B:B, 0))</f>
        <v>908</v>
      </c>
      <c r="G72" s="1">
        <f>VLOOKUP(A72, 'facebook api results'!B:H, 3, FALSE)</f>
        <v>1312</v>
      </c>
      <c r="H72" s="5">
        <f t="shared" si="10"/>
        <v>0.43675099866844208</v>
      </c>
      <c r="I72" s="5">
        <f t="shared" si="11"/>
        <v>0.3022636484687084</v>
      </c>
      <c r="J72">
        <f t="shared" si="12"/>
        <v>0.69207317073170727</v>
      </c>
    </row>
    <row r="73" spans="1:10" x14ac:dyDescent="0.2">
      <c r="A73" s="8" t="s">
        <v>55</v>
      </c>
      <c r="B73" s="8" t="str">
        <f t="shared" si="9"/>
        <v>, 'www.nytimes.com/interactive/2015/07/08/us/census-race-map.html'</v>
      </c>
      <c r="C73" t="s">
        <v>153</v>
      </c>
      <c r="D73" s="6" t="str">
        <f t="shared" si="13"/>
        <v>census race map</v>
      </c>
      <c r="E73" s="1">
        <f>INDEX('facebook api results'!H:H, MATCH(A73, 'facebook api results'!B:B, 0))</f>
        <v>2829</v>
      </c>
      <c r="F73" s="1">
        <f>INDEX('facebook api results'!F:F, MATCH(A73, 'facebook api results'!B:B, 0))</f>
        <v>1231</v>
      </c>
      <c r="G73" s="1">
        <f>VLOOKUP(A73, 'facebook api results'!B:H, 3, FALSE)</f>
        <v>768</v>
      </c>
      <c r="H73" s="5">
        <f t="shared" si="10"/>
        <v>0.27147401908801699</v>
      </c>
      <c r="I73" s="5">
        <f t="shared" si="11"/>
        <v>0.43513609049133972</v>
      </c>
      <c r="J73">
        <f t="shared" si="12"/>
        <v>1.6028645833333333</v>
      </c>
    </row>
    <row r="74" spans="1:10" x14ac:dyDescent="0.2">
      <c r="A74" s="8" t="s">
        <v>43</v>
      </c>
      <c r="B74" s="8" t="str">
        <f t="shared" si="9"/>
        <v>, 'www.nytimes.com/interactive/2016/us/elections/presidential-candidates-dashboard.html'</v>
      </c>
      <c r="C74" t="s">
        <v>141</v>
      </c>
      <c r="D74" s="6" t="str">
        <f t="shared" si="13"/>
        <v>presidential candidates dashboard</v>
      </c>
      <c r="E74" s="1">
        <f>INDEX('facebook api results'!H:H, MATCH(A74, 'facebook api results'!B:B, 0))</f>
        <v>2614</v>
      </c>
      <c r="F74" s="1">
        <f>INDEX('facebook api results'!F:F, MATCH(A74, 'facebook api results'!B:B, 0))</f>
        <v>2048</v>
      </c>
      <c r="G74" s="1">
        <f>VLOOKUP(A74, 'facebook api results'!B:H, 3, FALSE)</f>
        <v>1976</v>
      </c>
      <c r="H74" s="5">
        <f t="shared" si="10"/>
        <v>0.75592960979342005</v>
      </c>
      <c r="I74" s="5">
        <f t="shared" si="11"/>
        <v>0.78347360367253249</v>
      </c>
      <c r="J74">
        <f t="shared" si="12"/>
        <v>1.0364372469635628</v>
      </c>
    </row>
    <row r="75" spans="1:10" x14ac:dyDescent="0.2">
      <c r="A75" s="8" t="s">
        <v>53</v>
      </c>
      <c r="B75" s="8" t="str">
        <f t="shared" si="9"/>
        <v>, 'www.nytimes.com/interactive/2015/03/12/world/middleeast/syria-civil-war-after-four-years-map.html'</v>
      </c>
      <c r="C75" t="s">
        <v>151</v>
      </c>
      <c r="D75" s="6" t="str">
        <f t="shared" si="13"/>
        <v>syria civil war after four years map</v>
      </c>
      <c r="E75" s="1">
        <f>INDEX('facebook api results'!H:H, MATCH(A75, 'facebook api results'!B:B, 0))</f>
        <v>2286</v>
      </c>
      <c r="F75" s="1">
        <f>INDEX('facebook api results'!F:F, MATCH(A75, 'facebook api results'!B:B, 0))</f>
        <v>918</v>
      </c>
      <c r="G75" s="1">
        <f>VLOOKUP(A75, 'facebook api results'!B:H, 3, FALSE)</f>
        <v>453</v>
      </c>
      <c r="H75" s="5">
        <f t="shared" si="10"/>
        <v>0.19816272965879264</v>
      </c>
      <c r="I75" s="5">
        <f t="shared" si="11"/>
        <v>0.40157480314960631</v>
      </c>
      <c r="J75">
        <f t="shared" si="12"/>
        <v>2.0264900662251657</v>
      </c>
    </row>
    <row r="76" spans="1:10" x14ac:dyDescent="0.2">
      <c r="A76" s="8" t="s">
        <v>33</v>
      </c>
      <c r="B76" s="8" t="str">
        <f t="shared" si="9"/>
        <v>, 'www.nytimes.com/interactive/2015/06/23/upshot/the-roberts-courts-surprising-move-leftward.html'</v>
      </c>
      <c r="C76" t="s">
        <v>131</v>
      </c>
      <c r="D76" s="6" t="str">
        <f t="shared" si="13"/>
        <v>the roberts courts surprising move leftward</v>
      </c>
      <c r="E76" s="1">
        <f>INDEX('facebook api results'!H:H, MATCH(A76, 'facebook api results'!B:B, 0))</f>
        <v>2149</v>
      </c>
      <c r="F76" s="1">
        <f>INDEX('facebook api results'!F:F, MATCH(A76, 'facebook api results'!B:B, 0))</f>
        <v>1339</v>
      </c>
      <c r="G76" s="1">
        <f>VLOOKUP(A76, 'facebook api results'!B:H, 3, FALSE)</f>
        <v>912</v>
      </c>
      <c r="H76" s="5">
        <f t="shared" si="10"/>
        <v>0.42438343415542112</v>
      </c>
      <c r="I76" s="5">
        <f t="shared" si="11"/>
        <v>0.6230805025593299</v>
      </c>
      <c r="J76">
        <f t="shared" si="12"/>
        <v>1.4682017543859649</v>
      </c>
    </row>
    <row r="77" spans="1:10" x14ac:dyDescent="0.2">
      <c r="A77" s="8" t="s">
        <v>58</v>
      </c>
      <c r="B77" s="8" t="str">
        <f t="shared" si="9"/>
        <v>, 'www.nytimes.com/interactive/2015/10/23/world/americas/hurricane-patricia.html'</v>
      </c>
      <c r="C77" t="s">
        <v>156</v>
      </c>
      <c r="D77" s="6" t="str">
        <f t="shared" si="13"/>
        <v>hurricane patricia</v>
      </c>
      <c r="E77" s="1">
        <f>INDEX('facebook api results'!H:H, MATCH(A77, 'facebook api results'!B:B, 0))</f>
        <v>2149</v>
      </c>
      <c r="F77" s="1">
        <f>INDEX('facebook api results'!F:F, MATCH(A77, 'facebook api results'!B:B, 0))</f>
        <v>1129</v>
      </c>
      <c r="G77" s="1">
        <f>VLOOKUP(A77, 'facebook api results'!B:H, 3, FALSE)</f>
        <v>759</v>
      </c>
      <c r="H77" s="5">
        <f t="shared" si="10"/>
        <v>0.35318752908329454</v>
      </c>
      <c r="I77" s="5">
        <f t="shared" si="11"/>
        <v>0.52536063285248957</v>
      </c>
      <c r="J77">
        <f t="shared" si="12"/>
        <v>1.4874835309617918</v>
      </c>
    </row>
    <row r="78" spans="1:10" x14ac:dyDescent="0.2">
      <c r="A78" s="8" t="s">
        <v>88</v>
      </c>
      <c r="B78" s="8" t="str">
        <f t="shared" si="9"/>
        <v>, 'www.nytimes.com/interactive/2015/09/30/business/how-the-us-and-opec-drive-oil-prices.html'</v>
      </c>
      <c r="C78" t="s">
        <v>185</v>
      </c>
      <c r="D78" s="6" t="str">
        <f t="shared" si="13"/>
        <v>how the us and opec drive oil prices</v>
      </c>
      <c r="E78" s="1">
        <f>INDEX('facebook api results'!H:H, MATCH(A78, 'facebook api results'!B:B, 0))</f>
        <v>1885</v>
      </c>
      <c r="F78" s="1">
        <f>INDEX('facebook api results'!F:F, MATCH(A78, 'facebook api results'!B:B, 0))</f>
        <v>1051</v>
      </c>
      <c r="G78" s="1">
        <f>VLOOKUP(A78, 'facebook api results'!B:H, 3, FALSE)</f>
        <v>439</v>
      </c>
      <c r="H78" s="5">
        <f t="shared" si="10"/>
        <v>0.23289124668435013</v>
      </c>
      <c r="I78" s="5">
        <f t="shared" si="11"/>
        <v>0.55755968169761272</v>
      </c>
      <c r="J78">
        <f t="shared" si="12"/>
        <v>2.3940774487471526</v>
      </c>
    </row>
    <row r="79" spans="1:10" x14ac:dyDescent="0.2">
      <c r="A79" s="8" t="s">
        <v>81</v>
      </c>
      <c r="B79" s="8" t="str">
        <f t="shared" si="9"/>
        <v>, 'www.nytimes.com/interactive/2015/02/23/business/economy/the-changing-nature-of-middle-class-jobs.html'</v>
      </c>
      <c r="C79" t="s">
        <v>178</v>
      </c>
      <c r="D79" s="6" t="str">
        <f t="shared" si="13"/>
        <v>the changing nature of middle class jobs</v>
      </c>
      <c r="E79" s="1">
        <f>INDEX('facebook api results'!H:H, MATCH(A79, 'facebook api results'!B:B, 0))</f>
        <v>1797</v>
      </c>
      <c r="F79" s="1">
        <f>INDEX('facebook api results'!F:F, MATCH(A79, 'facebook api results'!B:B, 0))</f>
        <v>602</v>
      </c>
      <c r="G79" s="1">
        <f>VLOOKUP(A79, 'facebook api results'!B:H, 3, FALSE)</f>
        <v>327</v>
      </c>
      <c r="H79" s="5">
        <f t="shared" si="10"/>
        <v>0.18196994991652754</v>
      </c>
      <c r="I79" s="5">
        <f t="shared" si="11"/>
        <v>0.33500278241513631</v>
      </c>
      <c r="J79">
        <f t="shared" si="12"/>
        <v>1.8409785932721712</v>
      </c>
    </row>
    <row r="80" spans="1:10" x14ac:dyDescent="0.2">
      <c r="A80" s="8" t="s">
        <v>66</v>
      </c>
      <c r="B80" s="8" t="str">
        <f t="shared" si="9"/>
        <v>, 'www.nytimes.com/video/science/100000003552687/out-there-einsteins-telescope.html'</v>
      </c>
      <c r="C80" t="s">
        <v>164</v>
      </c>
      <c r="D80" s="6" t="str">
        <f t="shared" si="13"/>
        <v>out there einsteins telescope</v>
      </c>
      <c r="E80" s="1">
        <f>INDEX('facebook api results'!H:H, MATCH(A80, 'facebook api results'!B:B, 0))</f>
        <v>1695</v>
      </c>
      <c r="F80" s="1">
        <f>INDEX('facebook api results'!F:F, MATCH(A80, 'facebook api results'!B:B, 0))</f>
        <v>1602</v>
      </c>
      <c r="G80" s="1">
        <f>VLOOKUP(A80, 'facebook api results'!B:H, 3, FALSE)</f>
        <v>357</v>
      </c>
      <c r="H80" s="5">
        <f t="shared" si="10"/>
        <v>0.21061946902654868</v>
      </c>
      <c r="I80" s="5">
        <f t="shared" si="11"/>
        <v>0.94513274336283182</v>
      </c>
      <c r="J80">
        <f t="shared" si="12"/>
        <v>4.4873949579831933</v>
      </c>
    </row>
    <row r="81" spans="1:10" x14ac:dyDescent="0.2">
      <c r="A81" s="8" t="s">
        <v>17</v>
      </c>
      <c r="B81" s="8" t="str">
        <f t="shared" si="9"/>
        <v>, 'www.nytimes.com/interactive/2015/10/23/us/politics/freedom-caucus-demands-translated-to-plain-english.html'</v>
      </c>
      <c r="C81" t="s">
        <v>115</v>
      </c>
      <c r="D81" s="6" t="str">
        <f t="shared" si="13"/>
        <v>freedom caucus demands translated to plain english</v>
      </c>
      <c r="E81" s="1">
        <f>INDEX('facebook api results'!H:H, MATCH(A81, 'facebook api results'!B:B, 0))</f>
        <v>1596</v>
      </c>
      <c r="F81" s="1">
        <f>INDEX('facebook api results'!F:F, MATCH(A81, 'facebook api results'!B:B, 0))</f>
        <v>902</v>
      </c>
      <c r="G81" s="1">
        <f>VLOOKUP(A81, 'facebook api results'!B:H, 3, FALSE)</f>
        <v>841</v>
      </c>
      <c r="H81" s="5">
        <f t="shared" si="10"/>
        <v>0.52694235588972427</v>
      </c>
      <c r="I81" s="5">
        <f t="shared" si="11"/>
        <v>0.56516290726817042</v>
      </c>
      <c r="J81">
        <f t="shared" si="12"/>
        <v>1.0725326991676576</v>
      </c>
    </row>
    <row r="82" spans="1:10" x14ac:dyDescent="0.2">
      <c r="A82" s="8" t="s">
        <v>77</v>
      </c>
      <c r="B82" s="8" t="str">
        <f t="shared" si="9"/>
        <v>, 'www.nytimes.com/2015/11/21/world/europe/finding-hope-in-the-vigils-of-paris.html'</v>
      </c>
      <c r="C82" t="s">
        <v>174</v>
      </c>
      <c r="D82" s="6" t="str">
        <f t="shared" si="13"/>
        <v>finding hope in the vigils of paris</v>
      </c>
      <c r="E82" s="1">
        <f>INDEX('facebook api results'!H:H, MATCH(A82, 'facebook api results'!B:B, 0))</f>
        <v>1430</v>
      </c>
      <c r="F82" s="1">
        <f>INDEX('facebook api results'!F:F, MATCH(A82, 'facebook api results'!B:B, 0))</f>
        <v>304</v>
      </c>
      <c r="G82" s="1">
        <f>VLOOKUP(A82, 'facebook api results'!B:H, 3, FALSE)</f>
        <v>121</v>
      </c>
      <c r="H82" s="5">
        <f t="shared" si="10"/>
        <v>8.461538461538462E-2</v>
      </c>
      <c r="I82" s="5">
        <f t="shared" si="11"/>
        <v>0.21258741258741259</v>
      </c>
      <c r="J82">
        <f t="shared" si="12"/>
        <v>2.5123966942148761</v>
      </c>
    </row>
    <row r="83" spans="1:10" x14ac:dyDescent="0.2">
      <c r="A83" s="8" t="s">
        <v>35</v>
      </c>
      <c r="B83" s="8" t="str">
        <f t="shared" si="9"/>
        <v>, 'www.nytimes.com/interactive/2015/04/16/upshot/marriage-penalty-couples-income.html'</v>
      </c>
      <c r="C83" t="s">
        <v>133</v>
      </c>
      <c r="D83" s="6" t="str">
        <f t="shared" si="13"/>
        <v>marriage penalty couples income</v>
      </c>
      <c r="E83" s="1">
        <f>INDEX('facebook api results'!H:H, MATCH(A83, 'facebook api results'!B:B, 0))</f>
        <v>1383</v>
      </c>
      <c r="F83" s="1">
        <f>INDEX('facebook api results'!F:F, MATCH(A83, 'facebook api results'!B:B, 0))</f>
        <v>352</v>
      </c>
      <c r="G83" s="1">
        <f>VLOOKUP(A83, 'facebook api results'!B:H, 3, FALSE)</f>
        <v>1145</v>
      </c>
      <c r="H83" s="5">
        <f t="shared" si="10"/>
        <v>0.82791033984092555</v>
      </c>
      <c r="I83" s="5">
        <f t="shared" si="11"/>
        <v>0.25451916124367319</v>
      </c>
      <c r="J83">
        <f t="shared" si="12"/>
        <v>0.30742358078602622</v>
      </c>
    </row>
    <row r="84" spans="1:10" x14ac:dyDescent="0.2">
      <c r="A84" s="8" t="s">
        <v>86</v>
      </c>
      <c r="B84" s="8" t="str">
        <f t="shared" si="9"/>
        <v>, 'www.nytimes.com/interactive/2015/07/09/business/international/is-greece-worse-off-than-the-us-during-the-great-depression.html'</v>
      </c>
      <c r="C84" t="s">
        <v>183</v>
      </c>
      <c r="D84" s="6" t="str">
        <f t="shared" si="13"/>
        <v>is greece worse off than the us during the great depression</v>
      </c>
      <c r="E84" s="1">
        <f>INDEX('facebook api results'!H:H, MATCH(A84, 'facebook api results'!B:B, 0))</f>
        <v>1350</v>
      </c>
      <c r="F84" s="1">
        <f>INDEX('facebook api results'!F:F, MATCH(A84, 'facebook api results'!B:B, 0))</f>
        <v>965</v>
      </c>
      <c r="G84" s="1">
        <f>VLOOKUP(A84, 'facebook api results'!B:H, 3, FALSE)</f>
        <v>484</v>
      </c>
      <c r="H84" s="5">
        <f t="shared" si="10"/>
        <v>0.35851851851851851</v>
      </c>
      <c r="I84" s="5">
        <f t="shared" si="11"/>
        <v>0.71481481481481479</v>
      </c>
      <c r="J84">
        <f t="shared" si="12"/>
        <v>1.9938016528925619</v>
      </c>
    </row>
    <row r="85" spans="1:10" x14ac:dyDescent="0.2">
      <c r="A85" s="8" t="s">
        <v>70</v>
      </c>
      <c r="B85" s="8" t="str">
        <f t="shared" si="9"/>
        <v>, 'www.nytimes.com/newsgraphics/2015/07/20/five-views-of-2-world-trade-center/'</v>
      </c>
      <c r="C85" t="s">
        <v>192</v>
      </c>
      <c r="D85" s="6" t="str">
        <f t="shared" si="13"/>
        <v>five views of 2 world trade center</v>
      </c>
      <c r="E85" s="1">
        <f>INDEX('facebook api results'!H:H, MATCH(A85, 'facebook api results'!B:B, 0))</f>
        <v>1160</v>
      </c>
      <c r="F85" s="1">
        <f>INDEX('facebook api results'!F:F, MATCH(A85, 'facebook api results'!B:B, 0))</f>
        <v>618</v>
      </c>
      <c r="G85" s="1">
        <f>VLOOKUP(A85, 'facebook api results'!B:H, 3, FALSE)</f>
        <v>233</v>
      </c>
      <c r="H85" s="5">
        <f t="shared" si="10"/>
        <v>0.20086206896551725</v>
      </c>
      <c r="I85" s="5">
        <f t="shared" si="11"/>
        <v>0.53275862068965518</v>
      </c>
      <c r="J85">
        <f t="shared" si="12"/>
        <v>2.6523605150214591</v>
      </c>
    </row>
    <row r="86" spans="1:10" x14ac:dyDescent="0.2">
      <c r="A86" s="8" t="s">
        <v>93</v>
      </c>
      <c r="B86" s="8" t="str">
        <f t="shared" si="9"/>
        <v>, 'www.nytimes.com/interactive/2015/04/03/sports/baseball/mlb-records.html'</v>
      </c>
      <c r="C86" t="s">
        <v>190</v>
      </c>
      <c r="D86" s="6" t="str">
        <f t="shared" si="13"/>
        <v>mlb records</v>
      </c>
      <c r="E86" s="1">
        <f>INDEX('facebook api results'!H:H, MATCH(A86, 'facebook api results'!B:B, 0))</f>
        <v>1040</v>
      </c>
      <c r="F86" s="1">
        <f>INDEX('facebook api results'!F:F, MATCH(A86, 'facebook api results'!B:B, 0))</f>
        <v>320</v>
      </c>
      <c r="G86" s="1">
        <f>VLOOKUP(A86, 'facebook api results'!B:H, 3, FALSE)</f>
        <v>528</v>
      </c>
      <c r="H86" s="5">
        <f t="shared" si="10"/>
        <v>0.50769230769230766</v>
      </c>
      <c r="I86" s="5">
        <f t="shared" si="11"/>
        <v>0.30769230769230771</v>
      </c>
      <c r="J86">
        <f t="shared" si="12"/>
        <v>0.60606060606060608</v>
      </c>
    </row>
    <row r="87" spans="1:10" x14ac:dyDescent="0.2">
      <c r="A87" s="8" t="s">
        <v>62</v>
      </c>
      <c r="B87" s="8" t="str">
        <f t="shared" si="9"/>
        <v>, 'www.nytimes.com/interactive/2015/12/11/world/asia/Chinas-Coastal-Cities-Underwater.html'</v>
      </c>
      <c r="C87" t="s">
        <v>160</v>
      </c>
      <c r="D87" s="6" t="str">
        <f t="shared" si="13"/>
        <v>Chinas Coastal Cities Underwater</v>
      </c>
      <c r="E87" s="1">
        <f>INDEX('facebook api results'!H:H, MATCH(A87, 'facebook api results'!B:B, 0))</f>
        <v>1029</v>
      </c>
      <c r="F87" s="1">
        <f>INDEX('facebook api results'!F:F, MATCH(A87, 'facebook api results'!B:B, 0))</f>
        <v>615</v>
      </c>
      <c r="G87" s="1">
        <f>VLOOKUP(A87, 'facebook api results'!B:H, 3, FALSE)</f>
        <v>207</v>
      </c>
      <c r="H87" s="5">
        <f t="shared" si="10"/>
        <v>0.20116618075801748</v>
      </c>
      <c r="I87" s="5">
        <f t="shared" si="11"/>
        <v>0.59766763848396498</v>
      </c>
      <c r="J87">
        <f t="shared" si="12"/>
        <v>2.9710144927536231</v>
      </c>
    </row>
    <row r="88" spans="1:10" x14ac:dyDescent="0.2">
      <c r="A88" s="8" t="s">
        <v>15</v>
      </c>
      <c r="B88" s="8" t="str">
        <f t="shared" si="9"/>
        <v>, 'www.nytimes.com/interactive/2015/09/15/world/europe/migrant-borders-europe.html'</v>
      </c>
      <c r="C88" t="s">
        <v>113</v>
      </c>
      <c r="D88" s="6" t="str">
        <f t="shared" si="13"/>
        <v>migrant borders europe</v>
      </c>
      <c r="E88" s="1">
        <f>INDEX('facebook api results'!H:H, MATCH(A88, 'facebook api results'!B:B, 0))</f>
        <v>1022</v>
      </c>
      <c r="F88" s="1">
        <f>INDEX('facebook api results'!F:F, MATCH(A88, 'facebook api results'!B:B, 0))</f>
        <v>956</v>
      </c>
      <c r="G88" s="1">
        <f>VLOOKUP(A88, 'facebook api results'!B:H, 3, FALSE)</f>
        <v>402</v>
      </c>
      <c r="H88" s="5">
        <f t="shared" si="10"/>
        <v>0.39334637964774949</v>
      </c>
      <c r="I88" s="5">
        <f t="shared" si="11"/>
        <v>0.93542074363992167</v>
      </c>
      <c r="J88">
        <f t="shared" si="12"/>
        <v>2.3781094527363185</v>
      </c>
    </row>
    <row r="89" spans="1:10" x14ac:dyDescent="0.2">
      <c r="A89" s="8" t="s">
        <v>50</v>
      </c>
      <c r="B89" s="8" t="str">
        <f t="shared" si="9"/>
        <v>, 'www.nytimes.com/interactive/2014/12/11/world/africa/boko-haram-nigeria-maps.html'</v>
      </c>
      <c r="C89" t="s">
        <v>148</v>
      </c>
      <c r="D89" s="6" t="str">
        <f t="shared" si="13"/>
        <v>boko haram nigeria maps</v>
      </c>
      <c r="E89" s="1">
        <f>INDEX('facebook api results'!H:H, MATCH(A89, 'facebook api results'!B:B, 0))</f>
        <v>1016</v>
      </c>
      <c r="F89" s="1">
        <f>INDEX('facebook api results'!F:F, MATCH(A89, 'facebook api results'!B:B, 0))</f>
        <v>813</v>
      </c>
      <c r="G89" s="1">
        <f>VLOOKUP(A89, 'facebook api results'!B:H, 3, FALSE)</f>
        <v>258</v>
      </c>
      <c r="H89" s="5">
        <f t="shared" si="10"/>
        <v>0.25393700787401574</v>
      </c>
      <c r="I89" s="5">
        <f t="shared" si="11"/>
        <v>0.80019685039370081</v>
      </c>
      <c r="J89">
        <f t="shared" si="12"/>
        <v>3.1511627906976742</v>
      </c>
    </row>
    <row r="90" spans="1:10" x14ac:dyDescent="0.2">
      <c r="A90" s="8" t="s">
        <v>54</v>
      </c>
      <c r="B90" s="8" t="str">
        <f t="shared" si="9"/>
        <v>, 'www.nytimes.com/interactive/2015/03/24/world/europe/germanwings-plane-crash-map.html'</v>
      </c>
      <c r="C90" t="s">
        <v>152</v>
      </c>
      <c r="D90" s="6" t="str">
        <f t="shared" si="13"/>
        <v>germanwings plane crash map</v>
      </c>
      <c r="E90" s="1">
        <f>INDEX('facebook api results'!H:H, MATCH(A90, 'facebook api results'!B:B, 0))</f>
        <v>939</v>
      </c>
      <c r="F90" s="1">
        <f>INDEX('facebook api results'!F:F, MATCH(A90, 'facebook api results'!B:B, 0))</f>
        <v>288</v>
      </c>
      <c r="G90" s="1">
        <f>VLOOKUP(A90, 'facebook api results'!B:H, 3, FALSE)</f>
        <v>329</v>
      </c>
      <c r="H90" s="5">
        <f t="shared" si="10"/>
        <v>0.35037273695420662</v>
      </c>
      <c r="I90" s="5">
        <f t="shared" si="11"/>
        <v>0.30670926517571884</v>
      </c>
      <c r="J90">
        <f t="shared" si="12"/>
        <v>0.87537993920972645</v>
      </c>
    </row>
    <row r="91" spans="1:10" x14ac:dyDescent="0.2">
      <c r="A91" s="8" t="s">
        <v>92</v>
      </c>
      <c r="B91" s="8" t="str">
        <f t="shared" si="9"/>
        <v>, 'www.nytimes.com/interactive/2015/12/15/us/politics/republican-presidential-candidates-mudslinging.html'</v>
      </c>
      <c r="C91" t="s">
        <v>189</v>
      </c>
      <c r="D91" s="6" t="str">
        <f t="shared" si="13"/>
        <v>republican presidential candidates mudslinging</v>
      </c>
      <c r="E91" s="1">
        <f>INDEX('facebook api results'!H:H, MATCH(A91, 'facebook api results'!B:B, 0))</f>
        <v>934</v>
      </c>
      <c r="F91" s="1">
        <f>INDEX('facebook api results'!F:F, MATCH(A91, 'facebook api results'!B:B, 0))</f>
        <v>416</v>
      </c>
      <c r="G91" s="1">
        <f>VLOOKUP(A91, 'facebook api results'!B:H, 3, FALSE)</f>
        <v>279</v>
      </c>
      <c r="H91" s="5">
        <f t="shared" si="10"/>
        <v>0.29871520342612418</v>
      </c>
      <c r="I91" s="5">
        <f t="shared" si="11"/>
        <v>0.44539614561027835</v>
      </c>
      <c r="J91">
        <f t="shared" si="12"/>
        <v>1.4910394265232976</v>
      </c>
    </row>
    <row r="92" spans="1:10" x14ac:dyDescent="0.2">
      <c r="A92" s="8" t="s">
        <v>38</v>
      </c>
      <c r="B92" s="8" t="str">
        <f t="shared" si="9"/>
        <v>, 'www.nytimes.com/interactive/2015/05/17/us/elections/2016-presidential-campaigns-staff-connections-clinton-bush-cruz-paul-rubio-walker.html'</v>
      </c>
      <c r="C92" t="s">
        <v>136</v>
      </c>
      <c r="D92" s="6" t="str">
        <f t="shared" si="13"/>
        <v>2016 presidential campaigns staff connections clinton bush cruz paul rubio walker</v>
      </c>
      <c r="E92" s="1">
        <f>INDEX('facebook api results'!H:H, MATCH(A92, 'facebook api results'!B:B, 0))</f>
        <v>657</v>
      </c>
      <c r="F92" s="1">
        <f>INDEX('facebook api results'!F:F, MATCH(A92, 'facebook api results'!B:B, 0))</f>
        <v>394</v>
      </c>
      <c r="G92" s="1">
        <f>VLOOKUP(A92, 'facebook api results'!B:H, 3, FALSE)</f>
        <v>158</v>
      </c>
      <c r="H92" s="5">
        <f t="shared" si="10"/>
        <v>0.24048706240487061</v>
      </c>
      <c r="I92" s="5">
        <f t="shared" si="11"/>
        <v>0.59969558599695583</v>
      </c>
      <c r="J92">
        <f t="shared" si="12"/>
        <v>2.4936708860759493</v>
      </c>
    </row>
    <row r="93" spans="1:10" x14ac:dyDescent="0.2">
      <c r="A93" s="8" t="s">
        <v>42</v>
      </c>
      <c r="B93" s="8" t="str">
        <f t="shared" si="9"/>
        <v>, 'www.nytimes.com/interactive/2015/08/21/world/asia/tianjin-china-explosion-hazardous-chemical-sites.html'</v>
      </c>
      <c r="C93" t="s">
        <v>140</v>
      </c>
      <c r="D93" s="6" t="str">
        <f t="shared" si="13"/>
        <v>tianjin china explosion hazardous chemical sites</v>
      </c>
      <c r="E93" s="1">
        <f>INDEX('facebook api results'!H:H, MATCH(A93, 'facebook api results'!B:B, 0))</f>
        <v>590</v>
      </c>
      <c r="F93" s="1">
        <f>INDEX('facebook api results'!F:F, MATCH(A93, 'facebook api results'!B:B, 0))</f>
        <v>315</v>
      </c>
      <c r="G93" s="1">
        <f>VLOOKUP(A93, 'facebook api results'!B:H, 3, FALSE)</f>
        <v>97</v>
      </c>
      <c r="H93" s="5">
        <f t="shared" si="10"/>
        <v>0.16440677966101694</v>
      </c>
      <c r="I93" s="5">
        <f t="shared" si="11"/>
        <v>0.53389830508474578</v>
      </c>
      <c r="J93">
        <f t="shared" si="12"/>
        <v>3.2474226804123711</v>
      </c>
    </row>
    <row r="94" spans="1:10" x14ac:dyDescent="0.2">
      <c r="A94" s="8" t="s">
        <v>49</v>
      </c>
      <c r="B94" s="8" t="str">
        <f t="shared" si="9"/>
        <v>, 'www.nytimes.com/interactive/2015/01/07/world/europe/charlie-hebdo-shooting-maps.html'</v>
      </c>
      <c r="C94" t="s">
        <v>147</v>
      </c>
      <c r="D94" s="6" t="str">
        <f t="shared" si="13"/>
        <v>charlie hebdo shooting maps</v>
      </c>
      <c r="E94" s="1">
        <f>INDEX('facebook api results'!H:H, MATCH(A94, 'facebook api results'!B:B, 0))</f>
        <v>419</v>
      </c>
      <c r="F94" s="1">
        <f>INDEX('facebook api results'!F:F, MATCH(A94, 'facebook api results'!B:B, 0))</f>
        <v>124</v>
      </c>
      <c r="G94" s="1">
        <f>VLOOKUP(A94, 'facebook api results'!B:H, 3, FALSE)</f>
        <v>84</v>
      </c>
      <c r="H94" s="5">
        <f t="shared" si="10"/>
        <v>0.20047732696897375</v>
      </c>
      <c r="I94" s="5">
        <f t="shared" si="11"/>
        <v>0.29594272076372313</v>
      </c>
      <c r="J94">
        <f t="shared" si="12"/>
        <v>1.4761904761904763</v>
      </c>
    </row>
    <row r="95" spans="1:10" x14ac:dyDescent="0.2">
      <c r="A95" s="8" t="s">
        <v>9</v>
      </c>
      <c r="B95" s="8" t="str">
        <f t="shared" si="9"/>
        <v>, 'www.nytimes.com/interactive/2015/05/03/us/a-portrait-of-the-sandtown-neighborhood-in-baltimore.html'</v>
      </c>
      <c r="C95" t="s">
        <v>108</v>
      </c>
      <c r="D95" s="6" t="str">
        <f t="shared" si="13"/>
        <v>a portrait of the sandtown neighborhood in baltimore</v>
      </c>
      <c r="E95" s="1">
        <f>INDEX('facebook api results'!H:H, MATCH(A95, 'facebook api results'!B:B, 0))</f>
        <v>322</v>
      </c>
      <c r="F95" s="1">
        <f>INDEX('facebook api results'!F:F, MATCH(A95, 'facebook api results'!B:B, 0))</f>
        <v>206</v>
      </c>
      <c r="G95" s="1">
        <f>VLOOKUP(A95, 'facebook api results'!B:H, 3, FALSE)</f>
        <v>84</v>
      </c>
      <c r="H95" s="5">
        <f t="shared" si="10"/>
        <v>0.2608695652173913</v>
      </c>
      <c r="I95" s="5">
        <f t="shared" si="11"/>
        <v>0.63975155279503104</v>
      </c>
      <c r="J95">
        <f t="shared" si="12"/>
        <v>2.4523809523809526</v>
      </c>
    </row>
    <row r="96" spans="1:10" x14ac:dyDescent="0.2">
      <c r="A96" s="8" t="s">
        <v>94</v>
      </c>
      <c r="B96" s="8" t="str">
        <f t="shared" si="9"/>
        <v>, 'www.nytimes.com/interactive/2015/06/04/us/politics/stacking-up-the-presidential-fields.html'</v>
      </c>
      <c r="C96" t="s">
        <v>191</v>
      </c>
      <c r="D96" s="6" t="str">
        <f t="shared" si="13"/>
        <v>stacking up the presidential fields</v>
      </c>
      <c r="E96" s="1">
        <f>INDEX('facebook api results'!H:H, MATCH(A96, 'facebook api results'!B:B, 0))</f>
        <v>155</v>
      </c>
      <c r="F96" s="1">
        <f>INDEX('facebook api results'!F:F, MATCH(A96, 'facebook api results'!B:B, 0))</f>
        <v>174</v>
      </c>
      <c r="G96" s="1">
        <f>VLOOKUP(A96, 'facebook api results'!B:H, 3, FALSE)</f>
        <v>104</v>
      </c>
      <c r="H96" s="5">
        <f t="shared" si="10"/>
        <v>0.67096774193548392</v>
      </c>
      <c r="I96" s="5">
        <f t="shared" si="11"/>
        <v>1.1225806451612903</v>
      </c>
      <c r="J96">
        <f t="shared" si="12"/>
        <v>1.6730769230769231</v>
      </c>
    </row>
  </sheetData>
  <conditionalFormatting sqref="G1:G1048576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{79AC481B-E8ED-7341-9833-C13DF1517B0A}</x14:id>
        </ext>
      </extLst>
    </cfRule>
  </conditionalFormatting>
  <conditionalFormatting sqref="F1:F1048576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{187DEBAE-3DE5-4A44-A7AE-57055294D061}</x14:id>
        </ext>
      </extLst>
    </cfRule>
  </conditionalFormatting>
  <conditionalFormatting sqref="E1:E1048576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{5F2EBE03-6D6E-8B4B-A080-683BD316ED53}</x14:id>
        </ext>
      </extLst>
    </cfRule>
  </conditionalFormatting>
  <conditionalFormatting sqref="H2:H9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{59C170BE-CCF3-B542-B9DE-E9EF5AF102F0}</x14:id>
        </ext>
      </extLst>
    </cfRule>
  </conditionalFormatting>
  <conditionalFormatting sqref="I1:I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{618C394F-85DD-174F-92FC-ACC5F4AF346A}</x14:id>
        </ext>
      </extLst>
    </cfRule>
  </conditionalFormatting>
  <conditionalFormatting sqref="J1:J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{8F7F39D6-9F92-3F4C-AB97-426DEC6E415C}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9AC481B-E8ED-7341-9833-C13DF1517B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187DEBAE-3DE5-4A44-A7AE-57055294D0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5F2EBE03-6D6E-8B4B-A080-683BD316ED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E1:E1048576</xm:sqref>
        </x14:conditionalFormatting>
        <x14:conditionalFormatting xmlns:xm="http://schemas.microsoft.com/office/excel/2006/main">
          <x14:cfRule type="dataBar" id="{59C170BE-CCF3-B542-B9DE-E9EF5AF102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H2:H96</xm:sqref>
        </x14:conditionalFormatting>
        <x14:conditionalFormatting xmlns:xm="http://schemas.microsoft.com/office/excel/2006/main">
          <x14:cfRule type="dataBar" id="{618C394F-85DD-174F-92FC-ACC5F4AF34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I1:I1048576</xm:sqref>
        </x14:conditionalFormatting>
        <x14:conditionalFormatting xmlns:xm="http://schemas.microsoft.com/office/excel/2006/main">
          <x14:cfRule type="dataBar" id="{8F7F39D6-9F92-3F4C-AB97-426DEC6E41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J1:J1048576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/>
  <dimension ref="A1:H95"/>
  <sheetViews>
    <sheetView workbookViewId="0">
      <selection activeCell="B11" sqref="B11"/>
    </sheetView>
  </sheetViews>
  <sheetFormatPr baseColWidth="10" defaultRowHeight="16" x14ac:dyDescent="0.2"/>
  <cols>
    <col min="2" max="2" width="125.33203125" bestFit="1" customWidth="1"/>
  </cols>
  <sheetData>
    <row r="1" spans="1:8" x14ac:dyDescent="0.2">
      <c r="A1" t="s">
        <v>96</v>
      </c>
      <c r="B1" t="s">
        <v>4</v>
      </c>
      <c r="C1" t="s">
        <v>193</v>
      </c>
      <c r="D1">
        <v>63230</v>
      </c>
      <c r="E1" t="s">
        <v>194</v>
      </c>
      <c r="F1">
        <v>84543</v>
      </c>
      <c r="G1" t="s">
        <v>195</v>
      </c>
      <c r="H1">
        <v>316688</v>
      </c>
    </row>
    <row r="2" spans="1:8" x14ac:dyDescent="0.2">
      <c r="A2" t="s">
        <v>96</v>
      </c>
      <c r="B2" t="s">
        <v>2</v>
      </c>
      <c r="C2" t="s">
        <v>193</v>
      </c>
      <c r="D2">
        <v>96204</v>
      </c>
      <c r="E2" t="s">
        <v>194</v>
      </c>
      <c r="F2">
        <v>44722</v>
      </c>
      <c r="G2" t="s">
        <v>195</v>
      </c>
      <c r="H2">
        <v>114895</v>
      </c>
    </row>
    <row r="3" spans="1:8" x14ac:dyDescent="0.2">
      <c r="A3" t="s">
        <v>96</v>
      </c>
      <c r="B3" t="s">
        <v>64</v>
      </c>
      <c r="C3" t="s">
        <v>193</v>
      </c>
      <c r="D3">
        <v>12516</v>
      </c>
      <c r="E3" t="s">
        <v>194</v>
      </c>
      <c r="F3">
        <v>9639</v>
      </c>
      <c r="G3" t="s">
        <v>195</v>
      </c>
      <c r="H3">
        <v>99366</v>
      </c>
    </row>
    <row r="4" spans="1:8" x14ac:dyDescent="0.2">
      <c r="A4" t="s">
        <v>96</v>
      </c>
      <c r="B4" t="s">
        <v>19</v>
      </c>
      <c r="C4" t="s">
        <v>193</v>
      </c>
      <c r="D4">
        <v>31680</v>
      </c>
      <c r="E4" t="s">
        <v>194</v>
      </c>
      <c r="F4">
        <v>54496</v>
      </c>
      <c r="G4" t="s">
        <v>195</v>
      </c>
      <c r="H4">
        <v>99274</v>
      </c>
    </row>
    <row r="5" spans="1:8" x14ac:dyDescent="0.2">
      <c r="A5" t="s">
        <v>96</v>
      </c>
      <c r="B5" t="s">
        <v>41</v>
      </c>
      <c r="C5" t="s">
        <v>193</v>
      </c>
      <c r="D5">
        <v>49447</v>
      </c>
      <c r="E5" t="s">
        <v>194</v>
      </c>
      <c r="F5">
        <v>42182</v>
      </c>
      <c r="G5" t="s">
        <v>195</v>
      </c>
      <c r="H5">
        <v>92590</v>
      </c>
    </row>
    <row r="6" spans="1:8" x14ac:dyDescent="0.2">
      <c r="A6" t="s">
        <v>96</v>
      </c>
      <c r="B6" t="s">
        <v>34</v>
      </c>
      <c r="C6" t="s">
        <v>193</v>
      </c>
      <c r="D6">
        <v>32758</v>
      </c>
      <c r="E6" t="s">
        <v>194</v>
      </c>
      <c r="F6">
        <v>48716</v>
      </c>
      <c r="G6" t="s">
        <v>195</v>
      </c>
      <c r="H6">
        <v>78988</v>
      </c>
    </row>
    <row r="7" spans="1:8" x14ac:dyDescent="0.2">
      <c r="A7" t="s">
        <v>96</v>
      </c>
      <c r="B7" t="s">
        <v>32</v>
      </c>
      <c r="C7" t="s">
        <v>193</v>
      </c>
      <c r="D7">
        <v>29470</v>
      </c>
      <c r="E7" t="s">
        <v>194</v>
      </c>
      <c r="F7">
        <v>19582</v>
      </c>
      <c r="G7" t="s">
        <v>195</v>
      </c>
      <c r="H7">
        <v>72376</v>
      </c>
    </row>
    <row r="8" spans="1:8" x14ac:dyDescent="0.2">
      <c r="A8" t="s">
        <v>96</v>
      </c>
      <c r="B8" t="s">
        <v>8</v>
      </c>
      <c r="C8" t="s">
        <v>193</v>
      </c>
      <c r="D8">
        <v>22140</v>
      </c>
      <c r="E8" t="s">
        <v>194</v>
      </c>
      <c r="F8">
        <v>4679</v>
      </c>
      <c r="G8" t="s">
        <v>195</v>
      </c>
      <c r="H8">
        <v>61266</v>
      </c>
    </row>
    <row r="9" spans="1:8" x14ac:dyDescent="0.2">
      <c r="A9" t="s">
        <v>96</v>
      </c>
      <c r="B9" t="s">
        <v>6</v>
      </c>
      <c r="C9" t="s">
        <v>193</v>
      </c>
      <c r="D9">
        <v>8221</v>
      </c>
      <c r="E9" t="s">
        <v>194</v>
      </c>
      <c r="F9">
        <v>16068</v>
      </c>
      <c r="G9" t="s">
        <v>195</v>
      </c>
      <c r="H9">
        <v>53332</v>
      </c>
    </row>
    <row r="10" spans="1:8" x14ac:dyDescent="0.2">
      <c r="A10" t="s">
        <v>96</v>
      </c>
      <c r="B10" t="s">
        <v>20</v>
      </c>
      <c r="C10" t="s">
        <v>193</v>
      </c>
      <c r="D10">
        <v>14948</v>
      </c>
      <c r="E10" t="s">
        <v>194</v>
      </c>
      <c r="F10">
        <v>28012</v>
      </c>
      <c r="G10" t="s">
        <v>195</v>
      </c>
      <c r="H10">
        <v>51297</v>
      </c>
    </row>
    <row r="11" spans="1:8" x14ac:dyDescent="0.2">
      <c r="A11" t="s">
        <v>96</v>
      </c>
      <c r="B11" t="s">
        <v>26</v>
      </c>
      <c r="C11" t="s">
        <v>193</v>
      </c>
      <c r="D11">
        <v>10018</v>
      </c>
      <c r="E11" t="s">
        <v>194</v>
      </c>
      <c r="F11">
        <v>17022</v>
      </c>
      <c r="G11" t="s">
        <v>195</v>
      </c>
      <c r="H11">
        <v>50907</v>
      </c>
    </row>
    <row r="12" spans="1:8" x14ac:dyDescent="0.2">
      <c r="A12" t="s">
        <v>96</v>
      </c>
      <c r="B12" t="s">
        <v>65</v>
      </c>
      <c r="C12" t="s">
        <v>193</v>
      </c>
      <c r="D12">
        <v>5421</v>
      </c>
      <c r="E12" t="s">
        <v>194</v>
      </c>
      <c r="F12">
        <v>13346</v>
      </c>
      <c r="G12" t="s">
        <v>195</v>
      </c>
      <c r="H12">
        <v>36566</v>
      </c>
    </row>
    <row r="13" spans="1:8" x14ac:dyDescent="0.2">
      <c r="A13" t="s">
        <v>96</v>
      </c>
      <c r="B13" t="s">
        <v>10</v>
      </c>
      <c r="C13" t="s">
        <v>193</v>
      </c>
      <c r="D13">
        <v>4644</v>
      </c>
      <c r="E13" t="s">
        <v>194</v>
      </c>
      <c r="F13">
        <v>6904</v>
      </c>
      <c r="G13" t="s">
        <v>195</v>
      </c>
      <c r="H13">
        <v>33396</v>
      </c>
    </row>
    <row r="14" spans="1:8" x14ac:dyDescent="0.2">
      <c r="A14" t="s">
        <v>96</v>
      </c>
      <c r="B14" t="s">
        <v>60</v>
      </c>
      <c r="C14" t="s">
        <v>193</v>
      </c>
      <c r="D14">
        <v>22552</v>
      </c>
      <c r="E14" t="s">
        <v>194</v>
      </c>
      <c r="F14">
        <v>20475</v>
      </c>
      <c r="G14" t="s">
        <v>195</v>
      </c>
      <c r="H14">
        <v>30644</v>
      </c>
    </row>
    <row r="15" spans="1:8" x14ac:dyDescent="0.2">
      <c r="A15" t="s">
        <v>96</v>
      </c>
      <c r="B15" t="s">
        <v>14</v>
      </c>
      <c r="C15" t="s">
        <v>193</v>
      </c>
      <c r="D15">
        <v>4700</v>
      </c>
      <c r="E15" t="s">
        <v>194</v>
      </c>
      <c r="F15">
        <v>9989</v>
      </c>
      <c r="G15" t="s">
        <v>195</v>
      </c>
      <c r="H15">
        <v>28269</v>
      </c>
    </row>
    <row r="16" spans="1:8" x14ac:dyDescent="0.2">
      <c r="A16" t="s">
        <v>96</v>
      </c>
      <c r="B16" t="s">
        <v>45</v>
      </c>
      <c r="C16" t="s">
        <v>193</v>
      </c>
      <c r="D16">
        <v>7880</v>
      </c>
      <c r="E16" t="s">
        <v>194</v>
      </c>
      <c r="F16">
        <v>8354</v>
      </c>
      <c r="G16" t="s">
        <v>195</v>
      </c>
      <c r="H16">
        <v>28028</v>
      </c>
    </row>
    <row r="17" spans="1:8" x14ac:dyDescent="0.2">
      <c r="A17" t="s">
        <v>96</v>
      </c>
      <c r="B17" t="s">
        <v>21</v>
      </c>
      <c r="C17" t="s">
        <v>193</v>
      </c>
      <c r="D17">
        <v>3482</v>
      </c>
      <c r="E17" t="s">
        <v>194</v>
      </c>
      <c r="F17">
        <v>6653</v>
      </c>
      <c r="G17" t="s">
        <v>195</v>
      </c>
      <c r="H17">
        <v>27662</v>
      </c>
    </row>
    <row r="18" spans="1:8" x14ac:dyDescent="0.2">
      <c r="A18" t="s">
        <v>96</v>
      </c>
      <c r="B18" t="s">
        <v>0</v>
      </c>
      <c r="C18" t="s">
        <v>193</v>
      </c>
      <c r="D18">
        <v>4563</v>
      </c>
      <c r="E18" t="s">
        <v>194</v>
      </c>
      <c r="F18">
        <v>10226</v>
      </c>
      <c r="G18" t="s">
        <v>195</v>
      </c>
      <c r="H18">
        <v>25944</v>
      </c>
    </row>
    <row r="19" spans="1:8" x14ac:dyDescent="0.2">
      <c r="A19" t="s">
        <v>96</v>
      </c>
      <c r="B19" t="s">
        <v>73</v>
      </c>
      <c r="C19" t="s">
        <v>193</v>
      </c>
      <c r="D19">
        <v>5834</v>
      </c>
      <c r="E19" t="s">
        <v>194</v>
      </c>
      <c r="F19">
        <v>9890</v>
      </c>
      <c r="G19" t="s">
        <v>195</v>
      </c>
      <c r="H19">
        <v>25895</v>
      </c>
    </row>
    <row r="20" spans="1:8" x14ac:dyDescent="0.2">
      <c r="A20" t="s">
        <v>96</v>
      </c>
      <c r="B20" t="s">
        <v>5</v>
      </c>
      <c r="C20" t="s">
        <v>193</v>
      </c>
      <c r="D20">
        <v>5458</v>
      </c>
      <c r="E20" t="s">
        <v>194</v>
      </c>
      <c r="F20">
        <v>5091</v>
      </c>
      <c r="G20" t="s">
        <v>195</v>
      </c>
      <c r="H20">
        <v>25800</v>
      </c>
    </row>
    <row r="21" spans="1:8" x14ac:dyDescent="0.2">
      <c r="A21" t="s">
        <v>96</v>
      </c>
      <c r="B21" t="s">
        <v>40</v>
      </c>
      <c r="C21" t="s">
        <v>193</v>
      </c>
      <c r="D21">
        <v>5577</v>
      </c>
      <c r="E21" t="s">
        <v>194</v>
      </c>
      <c r="F21">
        <v>13380</v>
      </c>
      <c r="G21" t="s">
        <v>195</v>
      </c>
      <c r="H21">
        <v>24969</v>
      </c>
    </row>
    <row r="22" spans="1:8" x14ac:dyDescent="0.2">
      <c r="A22" t="s">
        <v>96</v>
      </c>
      <c r="B22" t="s">
        <v>12</v>
      </c>
      <c r="C22" t="s">
        <v>193</v>
      </c>
      <c r="D22">
        <v>7739</v>
      </c>
      <c r="E22" t="s">
        <v>194</v>
      </c>
      <c r="F22">
        <v>12303</v>
      </c>
      <c r="G22" t="s">
        <v>195</v>
      </c>
      <c r="H22">
        <v>22855</v>
      </c>
    </row>
    <row r="23" spans="1:8" x14ac:dyDescent="0.2">
      <c r="A23" t="s">
        <v>96</v>
      </c>
      <c r="B23" t="s">
        <v>87</v>
      </c>
      <c r="C23" t="s">
        <v>193</v>
      </c>
      <c r="D23">
        <v>2234</v>
      </c>
      <c r="E23" t="s">
        <v>194</v>
      </c>
      <c r="F23">
        <v>5647</v>
      </c>
      <c r="G23" t="s">
        <v>195</v>
      </c>
      <c r="H23">
        <v>22082</v>
      </c>
    </row>
    <row r="24" spans="1:8" x14ac:dyDescent="0.2">
      <c r="A24" t="s">
        <v>96</v>
      </c>
      <c r="B24" t="s">
        <v>31</v>
      </c>
      <c r="C24" t="s">
        <v>193</v>
      </c>
      <c r="D24">
        <v>5626</v>
      </c>
      <c r="E24" t="s">
        <v>194</v>
      </c>
      <c r="F24">
        <v>12493</v>
      </c>
      <c r="G24" t="s">
        <v>195</v>
      </c>
      <c r="H24">
        <v>21785</v>
      </c>
    </row>
    <row r="25" spans="1:8" x14ac:dyDescent="0.2">
      <c r="A25" t="s">
        <v>96</v>
      </c>
      <c r="B25" t="s">
        <v>84</v>
      </c>
      <c r="C25" t="s">
        <v>193</v>
      </c>
      <c r="D25">
        <v>10795</v>
      </c>
      <c r="E25" t="s">
        <v>194</v>
      </c>
      <c r="F25">
        <v>11357</v>
      </c>
      <c r="G25" t="s">
        <v>195</v>
      </c>
      <c r="H25">
        <v>20096</v>
      </c>
    </row>
    <row r="26" spans="1:8" x14ac:dyDescent="0.2">
      <c r="A26" t="s">
        <v>96</v>
      </c>
      <c r="B26" t="s">
        <v>37</v>
      </c>
      <c r="C26" t="s">
        <v>193</v>
      </c>
      <c r="D26">
        <v>10343</v>
      </c>
      <c r="E26" t="s">
        <v>194</v>
      </c>
      <c r="F26">
        <v>10077</v>
      </c>
      <c r="G26" t="s">
        <v>195</v>
      </c>
      <c r="H26">
        <v>19991</v>
      </c>
    </row>
    <row r="27" spans="1:8" x14ac:dyDescent="0.2">
      <c r="A27" t="s">
        <v>96</v>
      </c>
      <c r="B27" t="s">
        <v>72</v>
      </c>
      <c r="C27" t="s">
        <v>193</v>
      </c>
      <c r="D27">
        <v>9862</v>
      </c>
      <c r="E27" t="s">
        <v>194</v>
      </c>
      <c r="F27">
        <v>7269</v>
      </c>
      <c r="G27" t="s">
        <v>195</v>
      </c>
      <c r="H27">
        <v>19651</v>
      </c>
    </row>
    <row r="28" spans="1:8" x14ac:dyDescent="0.2">
      <c r="A28" t="s">
        <v>96</v>
      </c>
      <c r="B28" t="s">
        <v>25</v>
      </c>
      <c r="C28" t="s">
        <v>193</v>
      </c>
      <c r="D28">
        <v>2806</v>
      </c>
      <c r="E28" t="s">
        <v>194</v>
      </c>
      <c r="F28">
        <v>7586</v>
      </c>
      <c r="G28" t="s">
        <v>195</v>
      </c>
      <c r="H28">
        <v>18003</v>
      </c>
    </row>
    <row r="29" spans="1:8" x14ac:dyDescent="0.2">
      <c r="A29" t="s">
        <v>96</v>
      </c>
      <c r="B29" t="s">
        <v>76</v>
      </c>
      <c r="C29" t="s">
        <v>193</v>
      </c>
      <c r="D29">
        <v>1458</v>
      </c>
      <c r="E29" t="s">
        <v>194</v>
      </c>
      <c r="F29">
        <v>3633</v>
      </c>
      <c r="G29" t="s">
        <v>195</v>
      </c>
      <c r="H29">
        <v>17076</v>
      </c>
    </row>
    <row r="30" spans="1:8" x14ac:dyDescent="0.2">
      <c r="A30" t="s">
        <v>96</v>
      </c>
      <c r="B30" t="s">
        <v>3</v>
      </c>
      <c r="C30" t="s">
        <v>193</v>
      </c>
      <c r="D30">
        <v>1997</v>
      </c>
      <c r="E30" t="s">
        <v>194</v>
      </c>
      <c r="F30">
        <v>5920</v>
      </c>
      <c r="G30" t="s">
        <v>195</v>
      </c>
      <c r="H30">
        <v>16117</v>
      </c>
    </row>
    <row r="31" spans="1:8" x14ac:dyDescent="0.2">
      <c r="A31" t="s">
        <v>96</v>
      </c>
      <c r="B31" t="s">
        <v>30</v>
      </c>
      <c r="C31" t="s">
        <v>193</v>
      </c>
      <c r="D31">
        <v>866</v>
      </c>
      <c r="E31" t="s">
        <v>194</v>
      </c>
      <c r="F31">
        <v>1629</v>
      </c>
      <c r="G31" t="s">
        <v>195</v>
      </c>
      <c r="H31">
        <v>15813</v>
      </c>
    </row>
    <row r="32" spans="1:8" x14ac:dyDescent="0.2">
      <c r="A32" t="s">
        <v>96</v>
      </c>
      <c r="B32" t="s">
        <v>71</v>
      </c>
      <c r="C32" t="s">
        <v>193</v>
      </c>
      <c r="D32">
        <v>3700</v>
      </c>
      <c r="E32" t="s">
        <v>194</v>
      </c>
      <c r="F32">
        <v>6581</v>
      </c>
      <c r="G32" t="s">
        <v>195</v>
      </c>
      <c r="H32">
        <v>15261</v>
      </c>
    </row>
    <row r="33" spans="1:8" x14ac:dyDescent="0.2">
      <c r="A33" t="s">
        <v>96</v>
      </c>
      <c r="B33" t="s">
        <v>39</v>
      </c>
      <c r="C33" t="s">
        <v>193</v>
      </c>
      <c r="D33">
        <v>3860</v>
      </c>
      <c r="E33" t="s">
        <v>194</v>
      </c>
      <c r="F33">
        <v>6567</v>
      </c>
      <c r="G33" t="s">
        <v>195</v>
      </c>
      <c r="H33">
        <v>14542</v>
      </c>
    </row>
    <row r="34" spans="1:8" x14ac:dyDescent="0.2">
      <c r="A34" t="s">
        <v>96</v>
      </c>
      <c r="B34" t="s">
        <v>22</v>
      </c>
      <c r="C34" t="s">
        <v>193</v>
      </c>
      <c r="D34">
        <v>5600</v>
      </c>
      <c r="E34" t="s">
        <v>194</v>
      </c>
      <c r="F34">
        <v>6682</v>
      </c>
      <c r="G34" t="s">
        <v>195</v>
      </c>
      <c r="H34">
        <v>14431</v>
      </c>
    </row>
    <row r="35" spans="1:8" x14ac:dyDescent="0.2">
      <c r="A35" t="s">
        <v>96</v>
      </c>
      <c r="B35" t="s">
        <v>80</v>
      </c>
      <c r="C35" t="s">
        <v>193</v>
      </c>
      <c r="D35">
        <v>3538</v>
      </c>
      <c r="E35" t="s">
        <v>194</v>
      </c>
      <c r="F35">
        <v>6842</v>
      </c>
      <c r="G35" t="s">
        <v>195</v>
      </c>
      <c r="H35">
        <v>13572</v>
      </c>
    </row>
    <row r="36" spans="1:8" x14ac:dyDescent="0.2">
      <c r="A36" t="s">
        <v>96</v>
      </c>
      <c r="B36" t="s">
        <v>63</v>
      </c>
      <c r="C36" t="s">
        <v>193</v>
      </c>
      <c r="D36">
        <v>2880</v>
      </c>
      <c r="E36" t="s">
        <v>194</v>
      </c>
      <c r="F36">
        <v>5477</v>
      </c>
      <c r="G36" t="s">
        <v>195</v>
      </c>
      <c r="H36">
        <v>13284</v>
      </c>
    </row>
    <row r="37" spans="1:8" x14ac:dyDescent="0.2">
      <c r="A37" t="s">
        <v>96</v>
      </c>
      <c r="B37" t="s">
        <v>36</v>
      </c>
      <c r="C37" t="s">
        <v>193</v>
      </c>
      <c r="D37">
        <v>1211</v>
      </c>
      <c r="E37" t="s">
        <v>194</v>
      </c>
      <c r="F37">
        <v>1598</v>
      </c>
      <c r="G37" t="s">
        <v>195</v>
      </c>
      <c r="H37">
        <v>12989</v>
      </c>
    </row>
    <row r="38" spans="1:8" x14ac:dyDescent="0.2">
      <c r="A38" t="s">
        <v>96</v>
      </c>
      <c r="B38" t="s">
        <v>48</v>
      </c>
      <c r="C38" t="s">
        <v>193</v>
      </c>
      <c r="D38">
        <v>4016</v>
      </c>
      <c r="E38" t="s">
        <v>194</v>
      </c>
      <c r="F38">
        <v>9993</v>
      </c>
      <c r="G38" t="s">
        <v>195</v>
      </c>
      <c r="H38">
        <v>12833</v>
      </c>
    </row>
    <row r="39" spans="1:8" x14ac:dyDescent="0.2">
      <c r="A39" t="s">
        <v>96</v>
      </c>
      <c r="B39" t="s">
        <v>16</v>
      </c>
      <c r="C39" t="s">
        <v>193</v>
      </c>
      <c r="D39">
        <v>1112</v>
      </c>
      <c r="E39" t="s">
        <v>194</v>
      </c>
      <c r="F39">
        <v>2099</v>
      </c>
      <c r="G39" t="s">
        <v>195</v>
      </c>
      <c r="H39">
        <v>12186</v>
      </c>
    </row>
    <row r="40" spans="1:8" x14ac:dyDescent="0.2">
      <c r="A40" t="s">
        <v>96</v>
      </c>
      <c r="B40" t="s">
        <v>51</v>
      </c>
      <c r="C40" t="s">
        <v>193</v>
      </c>
      <c r="D40">
        <v>1149</v>
      </c>
      <c r="E40" t="s">
        <v>194</v>
      </c>
      <c r="F40">
        <v>1306</v>
      </c>
      <c r="G40" t="s">
        <v>195</v>
      </c>
      <c r="H40">
        <v>12010</v>
      </c>
    </row>
    <row r="41" spans="1:8" x14ac:dyDescent="0.2">
      <c r="A41" t="s">
        <v>96</v>
      </c>
      <c r="B41" t="s">
        <v>7</v>
      </c>
      <c r="C41" t="s">
        <v>193</v>
      </c>
      <c r="D41">
        <v>1954</v>
      </c>
      <c r="E41" t="s">
        <v>194</v>
      </c>
      <c r="F41">
        <v>1136</v>
      </c>
      <c r="G41" t="s">
        <v>195</v>
      </c>
      <c r="H41">
        <v>10733</v>
      </c>
    </row>
    <row r="42" spans="1:8" x14ac:dyDescent="0.2">
      <c r="A42" t="s">
        <v>96</v>
      </c>
      <c r="B42" t="s">
        <v>13</v>
      </c>
      <c r="C42" t="s">
        <v>193</v>
      </c>
      <c r="D42">
        <v>2055</v>
      </c>
      <c r="E42" t="s">
        <v>194</v>
      </c>
      <c r="F42">
        <v>5680</v>
      </c>
      <c r="G42" t="s">
        <v>195</v>
      </c>
      <c r="H42">
        <v>10403</v>
      </c>
    </row>
    <row r="43" spans="1:8" x14ac:dyDescent="0.2">
      <c r="A43" t="s">
        <v>96</v>
      </c>
      <c r="B43" t="s">
        <v>85</v>
      </c>
      <c r="C43" t="s">
        <v>193</v>
      </c>
      <c r="D43">
        <v>1151</v>
      </c>
      <c r="E43" t="s">
        <v>194</v>
      </c>
      <c r="F43">
        <v>5443</v>
      </c>
      <c r="G43" t="s">
        <v>195</v>
      </c>
      <c r="H43">
        <v>10303</v>
      </c>
    </row>
    <row r="44" spans="1:8" x14ac:dyDescent="0.2">
      <c r="A44" t="s">
        <v>96</v>
      </c>
      <c r="B44" t="s">
        <v>18</v>
      </c>
      <c r="C44" t="s">
        <v>193</v>
      </c>
      <c r="D44">
        <v>2600</v>
      </c>
      <c r="E44" t="s">
        <v>194</v>
      </c>
      <c r="F44">
        <v>2125</v>
      </c>
      <c r="G44" t="s">
        <v>195</v>
      </c>
      <c r="H44">
        <v>10058</v>
      </c>
    </row>
    <row r="45" spans="1:8" x14ac:dyDescent="0.2">
      <c r="A45" t="s">
        <v>96</v>
      </c>
      <c r="B45" t="s">
        <v>91</v>
      </c>
      <c r="C45" t="s">
        <v>193</v>
      </c>
      <c r="D45">
        <v>3781</v>
      </c>
      <c r="E45" t="s">
        <v>194</v>
      </c>
      <c r="F45">
        <v>3780</v>
      </c>
      <c r="G45" t="s">
        <v>195</v>
      </c>
      <c r="H45">
        <v>9806</v>
      </c>
    </row>
    <row r="46" spans="1:8" x14ac:dyDescent="0.2">
      <c r="A46" t="s">
        <v>96</v>
      </c>
      <c r="B46" t="s">
        <v>44</v>
      </c>
      <c r="C46" t="s">
        <v>193</v>
      </c>
      <c r="D46">
        <v>2957</v>
      </c>
      <c r="E46" t="s">
        <v>194</v>
      </c>
      <c r="F46">
        <v>4068</v>
      </c>
      <c r="G46" t="s">
        <v>195</v>
      </c>
      <c r="H46">
        <v>9668</v>
      </c>
    </row>
    <row r="47" spans="1:8" x14ac:dyDescent="0.2">
      <c r="A47" t="s">
        <v>96</v>
      </c>
      <c r="B47" t="s">
        <v>1</v>
      </c>
      <c r="C47" t="s">
        <v>193</v>
      </c>
      <c r="D47">
        <v>1844</v>
      </c>
      <c r="E47" t="s">
        <v>194</v>
      </c>
      <c r="F47">
        <v>3293</v>
      </c>
      <c r="G47" t="s">
        <v>195</v>
      </c>
      <c r="H47">
        <v>8819</v>
      </c>
    </row>
    <row r="48" spans="1:8" x14ac:dyDescent="0.2">
      <c r="A48" t="s">
        <v>96</v>
      </c>
      <c r="B48" t="s">
        <v>29</v>
      </c>
      <c r="C48" t="s">
        <v>193</v>
      </c>
      <c r="D48">
        <v>1872</v>
      </c>
      <c r="E48" t="s">
        <v>194</v>
      </c>
      <c r="F48">
        <v>6250</v>
      </c>
      <c r="G48" t="s">
        <v>195</v>
      </c>
      <c r="H48">
        <v>8804</v>
      </c>
    </row>
    <row r="49" spans="1:8" x14ac:dyDescent="0.2">
      <c r="A49" t="s">
        <v>96</v>
      </c>
      <c r="B49" t="s">
        <v>27</v>
      </c>
      <c r="C49" t="s">
        <v>193</v>
      </c>
      <c r="D49">
        <v>1441</v>
      </c>
      <c r="E49" t="s">
        <v>194</v>
      </c>
      <c r="F49">
        <v>3582</v>
      </c>
      <c r="G49" t="s">
        <v>195</v>
      </c>
      <c r="H49">
        <v>8590</v>
      </c>
    </row>
    <row r="50" spans="1:8" x14ac:dyDescent="0.2">
      <c r="A50" t="s">
        <v>96</v>
      </c>
      <c r="B50" t="s">
        <v>46</v>
      </c>
      <c r="C50" t="s">
        <v>193</v>
      </c>
      <c r="D50">
        <v>6214</v>
      </c>
      <c r="E50" t="s">
        <v>194</v>
      </c>
      <c r="F50">
        <v>3342</v>
      </c>
      <c r="G50" t="s">
        <v>195</v>
      </c>
      <c r="H50">
        <v>8425</v>
      </c>
    </row>
    <row r="51" spans="1:8" x14ac:dyDescent="0.2">
      <c r="A51" t="s">
        <v>96</v>
      </c>
      <c r="B51" t="s">
        <v>90</v>
      </c>
      <c r="C51" t="s">
        <v>193</v>
      </c>
      <c r="D51">
        <v>2072</v>
      </c>
      <c r="E51" t="s">
        <v>194</v>
      </c>
      <c r="F51">
        <v>4876</v>
      </c>
      <c r="G51" t="s">
        <v>195</v>
      </c>
      <c r="H51">
        <v>7600</v>
      </c>
    </row>
    <row r="52" spans="1:8" x14ac:dyDescent="0.2">
      <c r="A52" t="s">
        <v>96</v>
      </c>
      <c r="B52" t="s">
        <v>75</v>
      </c>
      <c r="C52" t="s">
        <v>193</v>
      </c>
      <c r="D52">
        <v>1639</v>
      </c>
      <c r="E52" t="s">
        <v>194</v>
      </c>
      <c r="F52">
        <v>3511</v>
      </c>
      <c r="G52" t="s">
        <v>195</v>
      </c>
      <c r="H52">
        <v>7593</v>
      </c>
    </row>
    <row r="53" spans="1:8" x14ac:dyDescent="0.2">
      <c r="A53" t="s">
        <v>96</v>
      </c>
      <c r="B53" t="s">
        <v>69</v>
      </c>
      <c r="C53" t="s">
        <v>193</v>
      </c>
      <c r="D53">
        <v>948</v>
      </c>
      <c r="E53" t="s">
        <v>194</v>
      </c>
      <c r="F53">
        <v>1973</v>
      </c>
      <c r="G53" t="s">
        <v>195</v>
      </c>
      <c r="H53">
        <v>7573</v>
      </c>
    </row>
    <row r="54" spans="1:8" x14ac:dyDescent="0.2">
      <c r="A54" t="s">
        <v>96</v>
      </c>
      <c r="B54" t="s">
        <v>59</v>
      </c>
      <c r="C54" t="s">
        <v>193</v>
      </c>
      <c r="D54">
        <v>3017</v>
      </c>
      <c r="E54" t="s">
        <v>194</v>
      </c>
      <c r="F54">
        <v>3669</v>
      </c>
      <c r="G54" t="s">
        <v>195</v>
      </c>
      <c r="H54">
        <v>6871</v>
      </c>
    </row>
    <row r="55" spans="1:8" x14ac:dyDescent="0.2">
      <c r="A55" t="s">
        <v>96</v>
      </c>
      <c r="B55" t="s">
        <v>56</v>
      </c>
      <c r="C55" t="s">
        <v>193</v>
      </c>
      <c r="D55">
        <v>1676</v>
      </c>
      <c r="E55" t="s">
        <v>194</v>
      </c>
      <c r="F55">
        <v>3729</v>
      </c>
      <c r="G55" t="s">
        <v>195</v>
      </c>
      <c r="H55">
        <v>6455</v>
      </c>
    </row>
    <row r="56" spans="1:8" x14ac:dyDescent="0.2">
      <c r="A56" t="s">
        <v>96</v>
      </c>
      <c r="B56" t="s">
        <v>78</v>
      </c>
      <c r="C56" t="s">
        <v>193</v>
      </c>
      <c r="D56">
        <v>887</v>
      </c>
      <c r="E56" t="s">
        <v>194</v>
      </c>
      <c r="F56">
        <v>2649</v>
      </c>
      <c r="G56" t="s">
        <v>195</v>
      </c>
      <c r="H56">
        <v>5540</v>
      </c>
    </row>
    <row r="57" spans="1:8" x14ac:dyDescent="0.2">
      <c r="A57" t="s">
        <v>96</v>
      </c>
      <c r="B57" t="s">
        <v>28</v>
      </c>
      <c r="C57" t="s">
        <v>193</v>
      </c>
      <c r="D57">
        <v>803</v>
      </c>
      <c r="E57" t="s">
        <v>194</v>
      </c>
      <c r="F57">
        <v>2989</v>
      </c>
      <c r="G57" t="s">
        <v>195</v>
      </c>
      <c r="H57">
        <v>4519</v>
      </c>
    </row>
    <row r="58" spans="1:8" x14ac:dyDescent="0.2">
      <c r="A58" t="s">
        <v>96</v>
      </c>
      <c r="B58" t="s">
        <v>82</v>
      </c>
      <c r="C58" t="s">
        <v>193</v>
      </c>
      <c r="D58">
        <v>982</v>
      </c>
      <c r="E58" t="s">
        <v>194</v>
      </c>
      <c r="F58">
        <v>903</v>
      </c>
      <c r="G58" t="s">
        <v>195</v>
      </c>
      <c r="H58">
        <v>4495</v>
      </c>
    </row>
    <row r="59" spans="1:8" x14ac:dyDescent="0.2">
      <c r="A59" t="s">
        <v>96</v>
      </c>
      <c r="B59" t="s">
        <v>47</v>
      </c>
      <c r="C59" t="s">
        <v>193</v>
      </c>
      <c r="D59">
        <v>2089</v>
      </c>
      <c r="E59" t="s">
        <v>194</v>
      </c>
      <c r="F59">
        <v>2950</v>
      </c>
      <c r="G59" t="s">
        <v>195</v>
      </c>
      <c r="H59">
        <v>3932</v>
      </c>
    </row>
    <row r="60" spans="1:8" x14ac:dyDescent="0.2">
      <c r="A60" t="s">
        <v>96</v>
      </c>
      <c r="B60" t="s">
        <v>68</v>
      </c>
      <c r="C60" t="s">
        <v>193</v>
      </c>
      <c r="D60">
        <v>320</v>
      </c>
      <c r="E60" t="s">
        <v>194</v>
      </c>
      <c r="F60">
        <v>345</v>
      </c>
      <c r="G60" t="s">
        <v>195</v>
      </c>
      <c r="H60">
        <v>3669</v>
      </c>
    </row>
    <row r="61" spans="1:8" x14ac:dyDescent="0.2">
      <c r="A61" t="s">
        <v>96</v>
      </c>
      <c r="B61" t="s">
        <v>24</v>
      </c>
      <c r="C61" t="s">
        <v>193</v>
      </c>
      <c r="D61">
        <v>1032</v>
      </c>
      <c r="E61" t="s">
        <v>194</v>
      </c>
      <c r="F61">
        <v>1866</v>
      </c>
      <c r="G61" t="s">
        <v>195</v>
      </c>
      <c r="H61">
        <v>3621</v>
      </c>
    </row>
    <row r="62" spans="1:8" x14ac:dyDescent="0.2">
      <c r="A62" t="s">
        <v>96</v>
      </c>
      <c r="B62" t="s">
        <v>67</v>
      </c>
      <c r="C62" t="s">
        <v>193</v>
      </c>
      <c r="D62">
        <v>633</v>
      </c>
      <c r="E62" t="s">
        <v>194</v>
      </c>
      <c r="F62">
        <v>1017</v>
      </c>
      <c r="G62" t="s">
        <v>195</v>
      </c>
      <c r="H62">
        <v>3465</v>
      </c>
    </row>
    <row r="63" spans="1:8" x14ac:dyDescent="0.2">
      <c r="A63" t="s">
        <v>96</v>
      </c>
      <c r="B63" t="s">
        <v>52</v>
      </c>
      <c r="C63" t="s">
        <v>193</v>
      </c>
      <c r="D63">
        <v>996</v>
      </c>
      <c r="E63" t="s">
        <v>194</v>
      </c>
      <c r="F63">
        <v>1889</v>
      </c>
      <c r="G63" t="s">
        <v>195</v>
      </c>
      <c r="H63">
        <v>3459</v>
      </c>
    </row>
    <row r="64" spans="1:8" x14ac:dyDescent="0.2">
      <c r="A64" t="s">
        <v>96</v>
      </c>
      <c r="B64" t="s">
        <v>74</v>
      </c>
      <c r="C64" t="s">
        <v>193</v>
      </c>
      <c r="D64">
        <v>840</v>
      </c>
      <c r="E64" t="s">
        <v>194</v>
      </c>
      <c r="F64">
        <v>1822</v>
      </c>
      <c r="G64" t="s">
        <v>195</v>
      </c>
      <c r="H64">
        <v>3387</v>
      </c>
    </row>
    <row r="65" spans="1:8" x14ac:dyDescent="0.2">
      <c r="A65" t="s">
        <v>96</v>
      </c>
      <c r="B65" t="s">
        <v>79</v>
      </c>
      <c r="C65" t="s">
        <v>193</v>
      </c>
      <c r="D65">
        <v>801</v>
      </c>
      <c r="E65" t="s">
        <v>194</v>
      </c>
      <c r="F65">
        <v>2101</v>
      </c>
      <c r="G65" t="s">
        <v>195</v>
      </c>
      <c r="H65">
        <v>3281</v>
      </c>
    </row>
    <row r="66" spans="1:8" x14ac:dyDescent="0.2">
      <c r="A66" t="s">
        <v>96</v>
      </c>
      <c r="B66" t="s">
        <v>83</v>
      </c>
      <c r="C66" t="s">
        <v>193</v>
      </c>
      <c r="D66">
        <v>363</v>
      </c>
      <c r="E66" t="s">
        <v>194</v>
      </c>
      <c r="F66">
        <v>912</v>
      </c>
      <c r="G66" t="s">
        <v>195</v>
      </c>
      <c r="H66">
        <v>3267</v>
      </c>
    </row>
    <row r="67" spans="1:8" x14ac:dyDescent="0.2">
      <c r="A67" t="s">
        <v>96</v>
      </c>
      <c r="B67" t="s">
        <v>89</v>
      </c>
      <c r="C67" t="s">
        <v>193</v>
      </c>
      <c r="D67">
        <v>1146</v>
      </c>
      <c r="E67" t="s">
        <v>194</v>
      </c>
      <c r="F67">
        <v>2565</v>
      </c>
      <c r="G67" t="s">
        <v>195</v>
      </c>
      <c r="H67">
        <v>3190</v>
      </c>
    </row>
    <row r="68" spans="1:8" x14ac:dyDescent="0.2">
      <c r="A68" t="s">
        <v>96</v>
      </c>
      <c r="B68" t="s">
        <v>57</v>
      </c>
      <c r="C68" t="s">
        <v>193</v>
      </c>
      <c r="D68">
        <v>1961</v>
      </c>
      <c r="E68" t="s">
        <v>194</v>
      </c>
      <c r="F68">
        <v>904</v>
      </c>
      <c r="G68" t="s">
        <v>195</v>
      </c>
      <c r="H68">
        <v>3133</v>
      </c>
    </row>
    <row r="69" spans="1:8" x14ac:dyDescent="0.2">
      <c r="A69" t="s">
        <v>96</v>
      </c>
      <c r="B69" t="s">
        <v>61</v>
      </c>
      <c r="C69" t="s">
        <v>193</v>
      </c>
      <c r="D69">
        <v>696</v>
      </c>
      <c r="E69" t="s">
        <v>194</v>
      </c>
      <c r="F69">
        <v>1654</v>
      </c>
      <c r="G69" t="s">
        <v>195</v>
      </c>
      <c r="H69">
        <v>3066</v>
      </c>
    </row>
    <row r="70" spans="1:8" x14ac:dyDescent="0.2">
      <c r="A70" t="s">
        <v>96</v>
      </c>
      <c r="B70" t="s">
        <v>11</v>
      </c>
      <c r="C70" t="s">
        <v>193</v>
      </c>
      <c r="D70">
        <v>1266</v>
      </c>
      <c r="E70" t="s">
        <v>194</v>
      </c>
      <c r="F70">
        <v>1868</v>
      </c>
      <c r="G70" t="s">
        <v>195</v>
      </c>
      <c r="H70">
        <v>3040</v>
      </c>
    </row>
    <row r="71" spans="1:8" x14ac:dyDescent="0.2">
      <c r="A71" t="s">
        <v>96</v>
      </c>
      <c r="B71" t="s">
        <v>23</v>
      </c>
      <c r="C71" t="s">
        <v>193</v>
      </c>
      <c r="D71">
        <v>1312</v>
      </c>
      <c r="E71" t="s">
        <v>194</v>
      </c>
      <c r="F71">
        <v>908</v>
      </c>
      <c r="G71" t="s">
        <v>195</v>
      </c>
      <c r="H71">
        <v>3004</v>
      </c>
    </row>
    <row r="72" spans="1:8" x14ac:dyDescent="0.2">
      <c r="A72" t="s">
        <v>96</v>
      </c>
      <c r="B72" t="s">
        <v>55</v>
      </c>
      <c r="C72" t="s">
        <v>193</v>
      </c>
      <c r="D72">
        <v>768</v>
      </c>
      <c r="E72" t="s">
        <v>194</v>
      </c>
      <c r="F72">
        <v>1231</v>
      </c>
      <c r="G72" t="s">
        <v>195</v>
      </c>
      <c r="H72">
        <v>2829</v>
      </c>
    </row>
    <row r="73" spans="1:8" x14ac:dyDescent="0.2">
      <c r="A73" t="s">
        <v>96</v>
      </c>
      <c r="B73" t="s">
        <v>43</v>
      </c>
      <c r="C73" t="s">
        <v>193</v>
      </c>
      <c r="D73">
        <v>1976</v>
      </c>
      <c r="E73" t="s">
        <v>194</v>
      </c>
      <c r="F73">
        <v>2048</v>
      </c>
      <c r="G73" t="s">
        <v>195</v>
      </c>
      <c r="H73">
        <v>2614</v>
      </c>
    </row>
    <row r="74" spans="1:8" x14ac:dyDescent="0.2">
      <c r="A74" t="s">
        <v>96</v>
      </c>
      <c r="B74" t="s">
        <v>53</v>
      </c>
      <c r="C74" t="s">
        <v>193</v>
      </c>
      <c r="D74">
        <v>453</v>
      </c>
      <c r="E74" t="s">
        <v>194</v>
      </c>
      <c r="F74">
        <v>918</v>
      </c>
      <c r="G74" t="s">
        <v>195</v>
      </c>
      <c r="H74">
        <v>2286</v>
      </c>
    </row>
    <row r="75" spans="1:8" x14ac:dyDescent="0.2">
      <c r="A75" t="s">
        <v>96</v>
      </c>
      <c r="B75" t="s">
        <v>33</v>
      </c>
      <c r="C75" t="s">
        <v>193</v>
      </c>
      <c r="D75">
        <v>912</v>
      </c>
      <c r="E75" t="s">
        <v>194</v>
      </c>
      <c r="F75">
        <v>1339</v>
      </c>
      <c r="G75" t="s">
        <v>195</v>
      </c>
      <c r="H75">
        <v>2149</v>
      </c>
    </row>
    <row r="76" spans="1:8" x14ac:dyDescent="0.2">
      <c r="A76" t="s">
        <v>96</v>
      </c>
      <c r="B76" t="s">
        <v>58</v>
      </c>
      <c r="C76" t="s">
        <v>193</v>
      </c>
      <c r="D76">
        <v>759</v>
      </c>
      <c r="E76" t="s">
        <v>194</v>
      </c>
      <c r="F76">
        <v>1129</v>
      </c>
      <c r="G76" t="s">
        <v>195</v>
      </c>
      <c r="H76">
        <v>2149</v>
      </c>
    </row>
    <row r="77" spans="1:8" x14ac:dyDescent="0.2">
      <c r="A77" t="s">
        <v>96</v>
      </c>
      <c r="B77" t="s">
        <v>88</v>
      </c>
      <c r="C77" t="s">
        <v>193</v>
      </c>
      <c r="D77">
        <v>439</v>
      </c>
      <c r="E77" t="s">
        <v>194</v>
      </c>
      <c r="F77">
        <v>1051</v>
      </c>
      <c r="G77" t="s">
        <v>195</v>
      </c>
      <c r="H77">
        <v>1885</v>
      </c>
    </row>
    <row r="78" spans="1:8" x14ac:dyDescent="0.2">
      <c r="A78" t="s">
        <v>96</v>
      </c>
      <c r="B78" t="s">
        <v>81</v>
      </c>
      <c r="C78" t="s">
        <v>193</v>
      </c>
      <c r="D78">
        <v>327</v>
      </c>
      <c r="E78" t="s">
        <v>194</v>
      </c>
      <c r="F78">
        <v>602</v>
      </c>
      <c r="G78" t="s">
        <v>195</v>
      </c>
      <c r="H78">
        <v>1797</v>
      </c>
    </row>
    <row r="79" spans="1:8" x14ac:dyDescent="0.2">
      <c r="A79" t="s">
        <v>96</v>
      </c>
      <c r="B79" t="s">
        <v>66</v>
      </c>
      <c r="C79" t="s">
        <v>193</v>
      </c>
      <c r="D79">
        <v>357</v>
      </c>
      <c r="E79" t="s">
        <v>194</v>
      </c>
      <c r="F79">
        <v>1602</v>
      </c>
      <c r="G79" t="s">
        <v>195</v>
      </c>
      <c r="H79">
        <v>1695</v>
      </c>
    </row>
    <row r="80" spans="1:8" x14ac:dyDescent="0.2">
      <c r="A80" t="s">
        <v>96</v>
      </c>
      <c r="B80" t="s">
        <v>17</v>
      </c>
      <c r="C80" t="s">
        <v>193</v>
      </c>
      <c r="D80">
        <v>841</v>
      </c>
      <c r="E80" t="s">
        <v>194</v>
      </c>
      <c r="F80">
        <v>902</v>
      </c>
      <c r="G80" t="s">
        <v>195</v>
      </c>
      <c r="H80">
        <v>1596</v>
      </c>
    </row>
    <row r="81" spans="1:8" x14ac:dyDescent="0.2">
      <c r="A81" t="s">
        <v>96</v>
      </c>
      <c r="B81" t="s">
        <v>77</v>
      </c>
      <c r="C81" t="s">
        <v>193</v>
      </c>
      <c r="D81">
        <v>121</v>
      </c>
      <c r="E81" t="s">
        <v>194</v>
      </c>
      <c r="F81">
        <v>304</v>
      </c>
      <c r="G81" t="s">
        <v>195</v>
      </c>
      <c r="H81">
        <v>1430</v>
      </c>
    </row>
    <row r="82" spans="1:8" x14ac:dyDescent="0.2">
      <c r="A82" t="s">
        <v>96</v>
      </c>
      <c r="B82" t="s">
        <v>35</v>
      </c>
      <c r="C82" t="s">
        <v>193</v>
      </c>
      <c r="D82">
        <v>1145</v>
      </c>
      <c r="E82" t="s">
        <v>194</v>
      </c>
      <c r="F82">
        <v>352</v>
      </c>
      <c r="G82" t="s">
        <v>195</v>
      </c>
      <c r="H82">
        <v>1383</v>
      </c>
    </row>
    <row r="83" spans="1:8" x14ac:dyDescent="0.2">
      <c r="A83" t="s">
        <v>96</v>
      </c>
      <c r="B83" t="s">
        <v>86</v>
      </c>
      <c r="C83" t="s">
        <v>193</v>
      </c>
      <c r="D83">
        <v>484</v>
      </c>
      <c r="E83" t="s">
        <v>194</v>
      </c>
      <c r="F83">
        <v>965</v>
      </c>
      <c r="G83" t="s">
        <v>195</v>
      </c>
      <c r="H83">
        <v>1350</v>
      </c>
    </row>
    <row r="84" spans="1:8" x14ac:dyDescent="0.2">
      <c r="A84" t="s">
        <v>96</v>
      </c>
      <c r="B84" t="s">
        <v>70</v>
      </c>
      <c r="C84" t="s">
        <v>193</v>
      </c>
      <c r="D84">
        <v>233</v>
      </c>
      <c r="E84" t="s">
        <v>194</v>
      </c>
      <c r="F84">
        <v>618</v>
      </c>
      <c r="G84" t="s">
        <v>195</v>
      </c>
      <c r="H84">
        <v>1160</v>
      </c>
    </row>
    <row r="85" spans="1:8" x14ac:dyDescent="0.2">
      <c r="A85" t="s">
        <v>96</v>
      </c>
      <c r="B85" t="s">
        <v>93</v>
      </c>
      <c r="C85" t="s">
        <v>193</v>
      </c>
      <c r="D85">
        <v>528</v>
      </c>
      <c r="E85" t="s">
        <v>194</v>
      </c>
      <c r="F85">
        <v>320</v>
      </c>
      <c r="G85" t="s">
        <v>195</v>
      </c>
      <c r="H85">
        <v>1040</v>
      </c>
    </row>
    <row r="86" spans="1:8" x14ac:dyDescent="0.2">
      <c r="A86" t="s">
        <v>96</v>
      </c>
      <c r="B86" t="s">
        <v>62</v>
      </c>
      <c r="C86" t="s">
        <v>193</v>
      </c>
      <c r="D86">
        <v>207</v>
      </c>
      <c r="E86" t="s">
        <v>194</v>
      </c>
      <c r="F86">
        <v>615</v>
      </c>
      <c r="G86" t="s">
        <v>195</v>
      </c>
      <c r="H86">
        <v>1029</v>
      </c>
    </row>
    <row r="87" spans="1:8" x14ac:dyDescent="0.2">
      <c r="A87" t="s">
        <v>96</v>
      </c>
      <c r="B87" t="s">
        <v>15</v>
      </c>
      <c r="C87" t="s">
        <v>193</v>
      </c>
      <c r="D87">
        <v>402</v>
      </c>
      <c r="E87" t="s">
        <v>194</v>
      </c>
      <c r="F87">
        <v>956</v>
      </c>
      <c r="G87" t="s">
        <v>195</v>
      </c>
      <c r="H87">
        <v>1022</v>
      </c>
    </row>
    <row r="88" spans="1:8" x14ac:dyDescent="0.2">
      <c r="A88" t="s">
        <v>96</v>
      </c>
      <c r="B88" t="s">
        <v>50</v>
      </c>
      <c r="C88" t="s">
        <v>193</v>
      </c>
      <c r="D88">
        <v>258</v>
      </c>
      <c r="E88" t="s">
        <v>194</v>
      </c>
      <c r="F88">
        <v>813</v>
      </c>
      <c r="G88" t="s">
        <v>195</v>
      </c>
      <c r="H88">
        <v>1016</v>
      </c>
    </row>
    <row r="89" spans="1:8" x14ac:dyDescent="0.2">
      <c r="A89" t="s">
        <v>96</v>
      </c>
      <c r="B89" t="s">
        <v>54</v>
      </c>
      <c r="C89" t="s">
        <v>193</v>
      </c>
      <c r="D89">
        <v>329</v>
      </c>
      <c r="E89" t="s">
        <v>194</v>
      </c>
      <c r="F89">
        <v>288</v>
      </c>
      <c r="G89" t="s">
        <v>195</v>
      </c>
      <c r="H89">
        <v>939</v>
      </c>
    </row>
    <row r="90" spans="1:8" x14ac:dyDescent="0.2">
      <c r="A90" t="s">
        <v>96</v>
      </c>
      <c r="B90" t="s">
        <v>92</v>
      </c>
      <c r="C90" t="s">
        <v>193</v>
      </c>
      <c r="D90">
        <v>279</v>
      </c>
      <c r="E90" t="s">
        <v>194</v>
      </c>
      <c r="F90">
        <v>416</v>
      </c>
      <c r="G90" t="s">
        <v>195</v>
      </c>
      <c r="H90">
        <v>934</v>
      </c>
    </row>
    <row r="91" spans="1:8" x14ac:dyDescent="0.2">
      <c r="A91" t="s">
        <v>96</v>
      </c>
      <c r="B91" t="s">
        <v>38</v>
      </c>
      <c r="C91" t="s">
        <v>193</v>
      </c>
      <c r="D91">
        <v>158</v>
      </c>
      <c r="E91" t="s">
        <v>194</v>
      </c>
      <c r="F91">
        <v>394</v>
      </c>
      <c r="G91" t="s">
        <v>195</v>
      </c>
      <c r="H91">
        <v>657</v>
      </c>
    </row>
    <row r="92" spans="1:8" x14ac:dyDescent="0.2">
      <c r="A92" t="s">
        <v>96</v>
      </c>
      <c r="B92" t="s">
        <v>42</v>
      </c>
      <c r="C92" t="s">
        <v>193</v>
      </c>
      <c r="D92">
        <v>97</v>
      </c>
      <c r="E92" t="s">
        <v>194</v>
      </c>
      <c r="F92">
        <v>315</v>
      </c>
      <c r="G92" t="s">
        <v>195</v>
      </c>
      <c r="H92">
        <v>590</v>
      </c>
    </row>
    <row r="93" spans="1:8" x14ac:dyDescent="0.2">
      <c r="A93" t="s">
        <v>96</v>
      </c>
      <c r="B93" t="s">
        <v>49</v>
      </c>
      <c r="C93" t="s">
        <v>193</v>
      </c>
      <c r="D93">
        <v>84</v>
      </c>
      <c r="E93" t="s">
        <v>194</v>
      </c>
      <c r="F93">
        <v>124</v>
      </c>
      <c r="G93" t="s">
        <v>195</v>
      </c>
      <c r="H93">
        <v>419</v>
      </c>
    </row>
    <row r="94" spans="1:8" x14ac:dyDescent="0.2">
      <c r="A94" t="s">
        <v>96</v>
      </c>
      <c r="B94" t="s">
        <v>9</v>
      </c>
      <c r="C94" t="s">
        <v>193</v>
      </c>
      <c r="D94">
        <v>84</v>
      </c>
      <c r="E94" t="s">
        <v>194</v>
      </c>
      <c r="F94">
        <v>206</v>
      </c>
      <c r="G94" t="s">
        <v>195</v>
      </c>
      <c r="H94">
        <v>322</v>
      </c>
    </row>
    <row r="95" spans="1:8" x14ac:dyDescent="0.2">
      <c r="A95" t="s">
        <v>96</v>
      </c>
      <c r="B95" t="s">
        <v>94</v>
      </c>
      <c r="C95" t="s">
        <v>193</v>
      </c>
      <c r="D95">
        <v>104</v>
      </c>
      <c r="E95" t="s">
        <v>194</v>
      </c>
      <c r="F95">
        <v>174</v>
      </c>
      <c r="G95" t="s">
        <v>195</v>
      </c>
      <c r="H95">
        <v>155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/>
  <dimension ref="A1:A3"/>
  <sheetViews>
    <sheetView workbookViewId="0"/>
  </sheetViews>
  <sheetFormatPr baseColWidth="10" defaultRowHeight="16" x14ac:dyDescent="0.2"/>
  <cols>
    <col min="1" max="1" width="144" style="9" customWidth="1"/>
    <col min="2" max="16384" width="10.83203125" style="9"/>
  </cols>
  <sheetData>
    <row r="1" spans="1:1" ht="42" x14ac:dyDescent="0.25">
      <c r="A1" s="11" t="s">
        <v>204</v>
      </c>
    </row>
    <row r="2" spans="1:1" x14ac:dyDescent="0.2">
      <c r="A2" s="12" t="s">
        <v>203</v>
      </c>
    </row>
    <row r="3" spans="1:1" ht="48" x14ac:dyDescent="0.2">
      <c r="A3" s="10" t="str">
        <f>A2&amp;'NYTimes likes'!B2&amp;'NYTimes likes'!B3&amp;")&amp;format=json"</f>
        <v>https://api.facebook.com/method/fql.query?query=select%20normalized_url,like_count,share_count,comment_count%20from%20link_stat%20where%20url%20in%20('', 'www.nytimes.com/interactive/2015/01/11/travel/52-places-to-go-in-2015.html', 'www.nytimes.com/interactive/2015/10/03/us/how-mass-shooters-got-their-guns.html')&amp;format=json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NYTimes likes</vt:lpstr>
      <vt:lpstr>facebook api results</vt:lpstr>
      <vt:lpstr>build facebook url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2016-01-16T22:10:45Z</dcterms:created>
  <dcterms:modified xsi:type="dcterms:W3CDTF">2016-01-22T04:52:24Z</dcterms:modified>
</cp:coreProperties>
</file>