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S10" i="1" s="1"/>
  <c r="R10" i="1"/>
  <c r="R11" i="1"/>
  <c r="R12" i="1"/>
  <c r="S15" i="1" s="1"/>
  <c r="R13" i="1"/>
  <c r="R14" i="1"/>
  <c r="R15" i="1"/>
  <c r="R16" i="1"/>
  <c r="S20" i="1" s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S30" i="1" s="1"/>
  <c r="R30" i="1"/>
  <c r="R31" i="1"/>
  <c r="R32" i="1"/>
  <c r="S35" i="1" s="1"/>
  <c r="R33" i="1"/>
  <c r="R34" i="1"/>
  <c r="R35" i="1"/>
  <c r="R36" i="1"/>
  <c r="S40" i="1" s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S50" i="1" s="1"/>
  <c r="R50" i="1"/>
  <c r="R51" i="1"/>
  <c r="R52" i="1"/>
  <c r="S55" i="1" s="1"/>
  <c r="R53" i="1"/>
  <c r="R54" i="1"/>
  <c r="R55" i="1"/>
  <c r="R56" i="1"/>
  <c r="S60" i="1" s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S70" i="1" s="1"/>
  <c r="R70" i="1"/>
  <c r="R1" i="1"/>
  <c r="S65" i="1"/>
  <c r="S45" i="1"/>
  <c r="S25" i="1"/>
  <c r="S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1" i="1"/>
  <c r="P2" i="1"/>
  <c r="P3" i="1"/>
  <c r="P6" i="1"/>
  <c r="P7" i="1"/>
  <c r="P10" i="1"/>
  <c r="P11" i="1"/>
  <c r="P14" i="1"/>
  <c r="P15" i="1"/>
  <c r="P18" i="1"/>
  <c r="P19" i="1"/>
  <c r="P22" i="1"/>
  <c r="P23" i="1"/>
  <c r="P26" i="1"/>
  <c r="P27" i="1"/>
  <c r="P30" i="1"/>
  <c r="P31" i="1"/>
  <c r="P34" i="1"/>
  <c r="P35" i="1"/>
  <c r="P38" i="1"/>
  <c r="P39" i="1"/>
  <c r="P42" i="1"/>
  <c r="P43" i="1"/>
  <c r="P46" i="1"/>
  <c r="P47" i="1"/>
  <c r="P50" i="1"/>
  <c r="P51" i="1"/>
  <c r="P54" i="1"/>
  <c r="P55" i="1"/>
  <c r="P58" i="1"/>
  <c r="P59" i="1"/>
  <c r="P62" i="1"/>
  <c r="P63" i="1"/>
  <c r="P66" i="1"/>
  <c r="P67" i="1"/>
  <c r="P70" i="1"/>
  <c r="P1" i="1"/>
  <c r="O2" i="1"/>
  <c r="O3" i="1"/>
  <c r="O4" i="1"/>
  <c r="P4" i="1" s="1"/>
  <c r="O5" i="1"/>
  <c r="P5" i="1" s="1"/>
  <c r="O6" i="1"/>
  <c r="O7" i="1"/>
  <c r="O8" i="1"/>
  <c r="P8" i="1" s="1"/>
  <c r="O9" i="1"/>
  <c r="P9" i="1" s="1"/>
  <c r="O10" i="1"/>
  <c r="O11" i="1"/>
  <c r="O12" i="1"/>
  <c r="P12" i="1" s="1"/>
  <c r="O13" i="1"/>
  <c r="P13" i="1" s="1"/>
  <c r="O14" i="1"/>
  <c r="O15" i="1"/>
  <c r="O16" i="1"/>
  <c r="P16" i="1" s="1"/>
  <c r="O17" i="1"/>
  <c r="P17" i="1" s="1"/>
  <c r="O18" i="1"/>
  <c r="O19" i="1"/>
  <c r="O20" i="1"/>
  <c r="P20" i="1" s="1"/>
  <c r="O21" i="1"/>
  <c r="P21" i="1" s="1"/>
  <c r="Q25" i="1" s="1"/>
  <c r="O22" i="1"/>
  <c r="O23" i="1"/>
  <c r="O24" i="1"/>
  <c r="P24" i="1" s="1"/>
  <c r="O25" i="1"/>
  <c r="P25" i="1" s="1"/>
  <c r="O26" i="1"/>
  <c r="O27" i="1"/>
  <c r="O28" i="1"/>
  <c r="P28" i="1" s="1"/>
  <c r="O29" i="1"/>
  <c r="P29" i="1" s="1"/>
  <c r="O30" i="1"/>
  <c r="O31" i="1"/>
  <c r="O32" i="1"/>
  <c r="P32" i="1" s="1"/>
  <c r="O33" i="1"/>
  <c r="P33" i="1" s="1"/>
  <c r="O34" i="1"/>
  <c r="O35" i="1"/>
  <c r="O36" i="1"/>
  <c r="P36" i="1" s="1"/>
  <c r="O37" i="1"/>
  <c r="P37" i="1" s="1"/>
  <c r="O38" i="1"/>
  <c r="O39" i="1"/>
  <c r="O40" i="1"/>
  <c r="P40" i="1" s="1"/>
  <c r="O41" i="1"/>
  <c r="P41" i="1" s="1"/>
  <c r="Q45" i="1" s="1"/>
  <c r="O42" i="1"/>
  <c r="O43" i="1"/>
  <c r="O44" i="1"/>
  <c r="P44" i="1" s="1"/>
  <c r="O45" i="1"/>
  <c r="P45" i="1" s="1"/>
  <c r="O46" i="1"/>
  <c r="O47" i="1"/>
  <c r="O48" i="1"/>
  <c r="P48" i="1" s="1"/>
  <c r="O49" i="1"/>
  <c r="P49" i="1" s="1"/>
  <c r="O50" i="1"/>
  <c r="O51" i="1"/>
  <c r="O52" i="1"/>
  <c r="P52" i="1" s="1"/>
  <c r="O53" i="1"/>
  <c r="P53" i="1" s="1"/>
  <c r="O54" i="1"/>
  <c r="O55" i="1"/>
  <c r="O56" i="1"/>
  <c r="P56" i="1" s="1"/>
  <c r="O57" i="1"/>
  <c r="P57" i="1" s="1"/>
  <c r="O58" i="1"/>
  <c r="O59" i="1"/>
  <c r="O60" i="1"/>
  <c r="P60" i="1" s="1"/>
  <c r="O61" i="1"/>
  <c r="P61" i="1" s="1"/>
  <c r="Q65" i="1" s="1"/>
  <c r="O62" i="1"/>
  <c r="O63" i="1"/>
  <c r="O64" i="1"/>
  <c r="P64" i="1" s="1"/>
  <c r="O65" i="1"/>
  <c r="P65" i="1" s="1"/>
  <c r="O66" i="1"/>
  <c r="O67" i="1"/>
  <c r="O68" i="1"/>
  <c r="P68" i="1" s="1"/>
  <c r="O69" i="1"/>
  <c r="P69" i="1" s="1"/>
  <c r="O70" i="1"/>
  <c r="O1" i="1"/>
  <c r="Q50" i="1" l="1"/>
  <c r="Q60" i="1"/>
  <c r="Q40" i="1"/>
  <c r="Q20" i="1"/>
  <c r="Q70" i="1"/>
  <c r="Q55" i="1"/>
  <c r="Q15" i="1"/>
  <c r="Q5" i="1"/>
  <c r="Q35" i="1"/>
  <c r="Q10" i="1"/>
  <c r="Q30" i="1"/>
  <c r="CE81" i="12"/>
  <c r="BS400" i="12"/>
  <c r="BU58" i="12"/>
  <c r="BL59" i="12"/>
  <c r="BL60" i="12"/>
  <c r="BL61" i="12"/>
  <c r="BL62" i="12"/>
  <c r="BL63" i="12"/>
  <c r="BL64" i="12"/>
  <c r="BL65" i="12"/>
  <c r="BL66" i="12"/>
  <c r="BL67" i="12"/>
  <c r="BL68" i="12"/>
  <c r="BL69" i="12"/>
  <c r="BL70" i="12"/>
  <c r="BL71" i="12"/>
  <c r="BL72" i="12"/>
  <c r="BL73" i="12"/>
  <c r="BL74" i="12"/>
  <c r="BL75" i="12"/>
  <c r="BL76" i="12"/>
  <c r="BL77" i="12"/>
  <c r="BL78" i="12"/>
  <c r="BL79" i="12"/>
  <c r="BL80" i="12"/>
  <c r="BL81" i="12"/>
  <c r="BL82" i="12"/>
  <c r="BL83" i="12"/>
  <c r="BL84" i="12"/>
  <c r="BL85" i="12"/>
  <c r="BL86" i="12"/>
  <c r="BL87" i="12"/>
  <c r="BL88" i="12"/>
  <c r="BL89" i="12"/>
  <c r="BL90" i="12"/>
  <c r="BL91" i="12"/>
  <c r="BL92" i="12"/>
  <c r="BL93" i="12"/>
  <c r="BL94" i="12"/>
  <c r="BL95" i="12"/>
  <c r="BL96" i="12"/>
  <c r="BL97" i="12"/>
  <c r="BL98" i="12"/>
  <c r="BL99" i="12"/>
  <c r="BL100" i="12"/>
  <c r="BL101" i="12"/>
  <c r="BL102" i="12"/>
  <c r="BL103" i="12"/>
  <c r="BL104" i="12"/>
  <c r="BL105" i="12"/>
  <c r="BL106" i="12"/>
  <c r="BL107" i="12"/>
  <c r="BL108" i="12"/>
  <c r="BL109" i="12"/>
  <c r="BL110" i="12"/>
  <c r="BL111" i="12"/>
  <c r="BL112" i="12"/>
  <c r="BL113" i="12"/>
  <c r="BL114" i="12"/>
  <c r="BL115" i="12"/>
  <c r="BL116" i="12"/>
  <c r="BL117" i="12"/>
  <c r="BL118" i="12"/>
  <c r="BL119" i="12"/>
  <c r="BL120" i="12"/>
  <c r="BL121" i="12"/>
  <c r="BL122" i="12"/>
  <c r="BL123" i="12"/>
  <c r="BL124" i="12"/>
  <c r="BL125" i="12"/>
  <c r="BL126" i="12"/>
  <c r="BL127" i="12"/>
  <c r="BL128" i="12"/>
  <c r="BL129" i="12"/>
  <c r="BL130" i="12"/>
  <c r="BL131" i="12"/>
  <c r="BL132" i="12"/>
  <c r="BL133" i="12"/>
  <c r="BL134" i="12"/>
  <c r="BL135" i="12"/>
  <c r="BL136" i="12"/>
  <c r="BL137" i="12"/>
  <c r="BL138" i="12"/>
  <c r="BL139" i="12"/>
  <c r="BL140" i="12"/>
  <c r="BL141" i="12"/>
  <c r="BL142" i="12"/>
  <c r="BL143" i="12"/>
  <c r="BL144" i="12"/>
  <c r="BL145" i="12"/>
  <c r="BL146" i="12"/>
  <c r="BL147" i="12"/>
  <c r="BL148" i="12"/>
  <c r="BL149" i="12"/>
  <c r="BL150" i="12"/>
  <c r="BL151" i="12"/>
  <c r="BL152" i="12"/>
  <c r="BL153" i="12"/>
  <c r="BL154" i="12"/>
  <c r="BL155" i="12"/>
  <c r="BL156" i="12"/>
  <c r="BL157" i="12"/>
  <c r="BL158" i="12"/>
  <c r="BL159" i="12"/>
  <c r="BL160" i="12"/>
  <c r="BL161" i="12"/>
  <c r="BL162" i="12"/>
  <c r="BL163" i="12"/>
  <c r="BL164" i="12"/>
  <c r="BL165" i="12"/>
  <c r="BL166" i="12"/>
  <c r="BL167" i="12"/>
  <c r="BL168" i="12"/>
  <c r="BL169" i="12"/>
  <c r="BL170" i="12"/>
  <c r="BL171" i="12"/>
  <c r="BL172" i="12"/>
  <c r="BL173" i="12"/>
  <c r="BL174" i="12"/>
  <c r="BL175" i="12"/>
  <c r="BL176" i="12"/>
  <c r="BL177" i="12"/>
  <c r="BL178" i="12"/>
  <c r="BL179" i="12"/>
  <c r="BL180" i="12"/>
  <c r="BL181" i="12"/>
  <c r="BL182" i="12"/>
  <c r="BL183" i="12"/>
  <c r="BL184" i="12"/>
  <c r="BL185" i="12"/>
  <c r="BL186" i="12"/>
  <c r="BL187" i="12"/>
  <c r="BL188" i="12"/>
  <c r="BL189" i="12"/>
  <c r="BL190" i="12"/>
  <c r="BL191" i="12"/>
  <c r="BL192" i="12"/>
  <c r="BL193" i="12"/>
  <c r="BL194" i="12"/>
  <c r="BL195" i="12"/>
  <c r="BL196" i="12"/>
  <c r="BL197" i="12"/>
  <c r="BL198" i="12"/>
  <c r="BL199" i="12"/>
  <c r="BL200" i="12"/>
  <c r="BL201" i="12"/>
  <c r="BL202" i="12"/>
  <c r="BL203" i="12"/>
  <c r="BL204" i="12"/>
  <c r="BL205" i="12"/>
  <c r="BL206" i="12"/>
  <c r="BL207" i="12"/>
  <c r="BL208" i="12"/>
  <c r="BL209" i="12"/>
  <c r="BL210" i="12"/>
  <c r="BL211" i="12"/>
  <c r="BL212" i="12"/>
  <c r="BL213" i="12"/>
  <c r="BL214" i="12"/>
  <c r="BL215" i="12"/>
  <c r="BL216" i="12"/>
  <c r="BL217" i="12"/>
  <c r="BL218" i="12"/>
  <c r="BL219" i="12"/>
  <c r="BL220" i="12"/>
  <c r="BL221" i="12"/>
  <c r="BL222" i="12"/>
  <c r="BL223" i="12"/>
  <c r="BL224" i="12"/>
  <c r="BL225" i="12"/>
  <c r="BL226" i="12"/>
  <c r="BL227" i="12"/>
  <c r="BL228" i="12"/>
  <c r="BL229" i="12"/>
  <c r="BL230" i="12"/>
  <c r="BL231" i="12"/>
  <c r="BL232" i="12"/>
  <c r="BL233" i="12"/>
  <c r="BL234" i="12"/>
  <c r="BL235" i="12"/>
  <c r="BL236" i="12"/>
  <c r="BL237" i="12"/>
  <c r="BL238" i="12"/>
  <c r="BL239" i="12"/>
  <c r="BL240" i="12"/>
  <c r="BL241" i="12"/>
  <c r="BL242" i="12"/>
  <c r="BL243" i="12"/>
  <c r="BL244" i="12"/>
  <c r="BL245" i="12"/>
  <c r="BL246" i="12"/>
  <c r="BL247" i="12"/>
  <c r="BL248" i="12"/>
  <c r="BL249" i="12"/>
  <c r="BL250" i="12"/>
  <c r="BL251" i="12"/>
  <c r="BL252" i="12"/>
  <c r="BL253" i="12"/>
  <c r="BL254" i="12"/>
  <c r="BL255" i="12"/>
  <c r="BL256" i="12"/>
  <c r="BL257" i="12"/>
  <c r="BL258" i="12"/>
  <c r="BL259" i="12"/>
  <c r="BL260" i="12"/>
  <c r="BL261" i="12"/>
  <c r="BL262" i="12"/>
  <c r="BL263" i="12"/>
  <c r="BL264" i="12"/>
  <c r="BL265" i="12"/>
  <c r="BL266" i="12"/>
  <c r="BL267" i="12"/>
  <c r="BL268" i="12"/>
  <c r="BL269" i="12"/>
  <c r="BL270" i="12"/>
  <c r="BL271" i="12"/>
  <c r="BL272" i="12"/>
  <c r="BL273" i="12"/>
  <c r="BL274" i="12"/>
  <c r="BL275" i="12"/>
  <c r="BL276" i="12"/>
  <c r="BL277" i="12"/>
  <c r="BL278" i="12"/>
  <c r="BL279" i="12"/>
  <c r="BL280" i="12"/>
  <c r="BL281" i="12"/>
  <c r="BL282" i="12"/>
  <c r="BL283" i="12"/>
  <c r="BL284" i="12"/>
  <c r="BL285" i="12"/>
  <c r="BL286" i="12"/>
  <c r="BL287" i="12"/>
  <c r="BL288" i="12"/>
  <c r="BL289" i="12"/>
  <c r="BL290" i="12"/>
  <c r="BL291" i="12"/>
  <c r="BL292" i="12"/>
  <c r="BL293" i="12"/>
  <c r="BL294" i="12"/>
  <c r="BL295" i="12"/>
  <c r="BL296" i="12"/>
  <c r="BL297" i="12"/>
  <c r="BL298" i="12"/>
  <c r="BL299" i="12"/>
  <c r="BL300" i="12"/>
  <c r="BL301" i="12"/>
  <c r="BL302" i="12"/>
  <c r="BL303" i="12"/>
  <c r="BL304" i="12"/>
  <c r="BL305" i="12"/>
  <c r="BL306" i="12"/>
  <c r="BL307" i="12"/>
  <c r="BL308" i="12"/>
  <c r="BL309" i="12"/>
  <c r="BL310" i="12"/>
  <c r="BL311" i="12"/>
  <c r="BL312" i="12"/>
  <c r="BL313" i="12"/>
  <c r="BL314" i="12"/>
  <c r="BL315" i="12"/>
  <c r="BL316" i="12"/>
  <c r="BL317" i="12"/>
  <c r="BL318" i="12"/>
  <c r="BL319" i="12"/>
  <c r="BL320" i="12"/>
  <c r="BL321" i="12"/>
  <c r="BL322" i="12"/>
  <c r="BL323" i="12"/>
  <c r="BL324" i="12"/>
  <c r="BL325" i="12"/>
  <c r="BL326" i="12"/>
  <c r="BL327" i="12"/>
  <c r="BL328" i="12"/>
  <c r="BL329" i="12"/>
  <c r="BL330" i="12"/>
  <c r="BL331" i="12"/>
  <c r="BL332" i="12"/>
  <c r="BL333" i="12"/>
  <c r="BL334" i="12"/>
  <c r="BL335" i="12"/>
  <c r="BL336" i="12"/>
  <c r="BL337" i="12"/>
  <c r="BL338" i="12"/>
  <c r="BL339" i="12"/>
  <c r="BL340" i="12"/>
  <c r="BL341" i="12"/>
  <c r="BL342" i="12"/>
  <c r="BL343" i="12"/>
  <c r="BL344" i="12"/>
  <c r="BL345" i="12"/>
  <c r="BL346" i="12"/>
  <c r="BL347" i="12"/>
  <c r="BL348" i="12"/>
  <c r="BL349" i="12"/>
  <c r="BL350" i="12"/>
  <c r="BL351" i="12"/>
  <c r="BL352" i="12"/>
  <c r="BL353" i="12"/>
  <c r="BL354" i="12"/>
  <c r="BL355" i="12"/>
  <c r="BL356" i="12"/>
  <c r="BL357" i="12"/>
  <c r="BL358" i="12"/>
  <c r="BL359" i="12"/>
  <c r="BL360" i="12"/>
  <c r="BL361" i="12"/>
  <c r="BL362" i="12"/>
  <c r="BL363" i="12"/>
  <c r="BL364" i="12"/>
  <c r="BL365" i="12"/>
  <c r="BL366" i="12"/>
  <c r="BL367" i="12"/>
  <c r="BL368" i="12"/>
  <c r="BL369" i="12"/>
  <c r="BL370" i="12"/>
  <c r="BL371" i="12"/>
  <c r="BL372" i="12"/>
  <c r="BL373" i="12"/>
  <c r="BL374" i="12"/>
  <c r="BL375" i="12"/>
  <c r="BL376" i="12"/>
  <c r="BL377" i="12"/>
  <c r="BL378" i="12"/>
  <c r="BL379" i="12"/>
  <c r="BL380" i="12"/>
  <c r="BL381" i="12"/>
  <c r="BL382" i="12"/>
  <c r="BL383" i="12"/>
  <c r="BL384" i="12"/>
  <c r="BL385" i="12"/>
  <c r="BL386" i="12"/>
  <c r="BL387" i="12"/>
  <c r="BL388" i="12"/>
  <c r="BL389" i="12"/>
  <c r="BL390" i="12"/>
  <c r="BL391" i="12"/>
  <c r="BL392" i="12"/>
  <c r="BL393" i="12"/>
  <c r="BL394" i="12"/>
  <c r="BL395" i="12"/>
  <c r="BL396" i="12"/>
  <c r="BL397" i="12"/>
  <c r="BL398" i="12"/>
  <c r="BL399" i="12"/>
  <c r="BL58" i="12"/>
  <c r="BI71" i="12"/>
  <c r="BI70" i="12"/>
  <c r="BI69" i="12"/>
  <c r="BI68" i="12"/>
  <c r="BI67" i="12"/>
  <c r="BI66" i="12"/>
  <c r="BG67" i="12"/>
  <c r="BG68" i="12"/>
  <c r="BG69" i="12"/>
  <c r="BG70" i="12"/>
  <c r="BG71" i="12"/>
  <c r="BG72" i="12"/>
  <c r="BG73" i="12"/>
  <c r="BG74" i="12"/>
  <c r="BG75" i="12"/>
  <c r="BG76" i="12"/>
  <c r="BG77" i="12"/>
  <c r="BG78" i="12"/>
  <c r="BG79" i="12"/>
  <c r="BG80" i="12"/>
  <c r="BG81" i="12"/>
  <c r="BG82" i="12"/>
  <c r="BG83" i="12"/>
  <c r="BG84" i="12"/>
  <c r="BG66" i="12"/>
  <c r="BD71" i="12"/>
  <c r="BD72" i="12"/>
  <c r="BD73" i="12"/>
  <c r="BD74" i="12"/>
  <c r="BD75" i="12"/>
  <c r="BD77" i="12"/>
  <c r="BD78" i="12"/>
  <c r="BD79" i="12"/>
  <c r="BD80" i="12"/>
  <c r="BD81" i="12"/>
  <c r="BD82" i="12"/>
  <c r="BD83" i="12"/>
  <c r="BD84" i="12"/>
  <c r="BD85" i="12"/>
  <c r="BD86" i="12"/>
  <c r="BD87" i="12"/>
  <c r="BD88" i="12"/>
  <c r="BD89" i="12"/>
  <c r="BD90" i="12"/>
  <c r="BD91" i="12"/>
  <c r="BD92" i="12"/>
  <c r="BD93" i="12"/>
  <c r="BD94" i="12"/>
  <c r="BD95" i="12"/>
  <c r="BD76" i="12"/>
  <c r="Y3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51" i="12"/>
  <c r="BN63" i="12" l="1"/>
  <c r="BN58" i="12"/>
  <c r="BN60" i="12"/>
  <c r="BN59" i="12"/>
  <c r="BN61" i="12"/>
  <c r="BN62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AB47" i="12"/>
  <c r="AP4" i="12"/>
  <c r="AQ4" i="12"/>
  <c r="AR4" i="12"/>
  <c r="AS4" i="12"/>
  <c r="X47" i="12"/>
  <c r="Y47" i="12"/>
  <c r="Z47" i="12"/>
  <c r="AA47" i="12"/>
  <c r="W47" i="12"/>
  <c r="B5" i="12" l="1"/>
  <c r="C123" i="12" l="1"/>
  <c r="P90" i="12"/>
  <c r="B41" i="10" l="1"/>
  <c r="O93" i="11" l="1"/>
  <c r="H71" i="11" l="1"/>
  <c r="C3" i="12" l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B3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G13" i="12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AU5" i="11" l="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B4" i="11"/>
  <c r="AY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</calcChain>
</file>

<file path=xl/sharedStrings.xml><?xml version="1.0" encoding="utf-8"?>
<sst xmlns="http://schemas.openxmlformats.org/spreadsheetml/2006/main" count="459" uniqueCount="182">
  <si>
    <t>seq</t>
  </si>
  <si>
    <t>LIKEE</t>
  </si>
  <si>
    <r>
      <t> -3.633160094·10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+ 3.010655377·10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- 6.485170915·10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+ 5451.536758 x + 292221663.7</t>
    </r>
  </si>
  <si>
    <t>0-50k</t>
  </si>
  <si>
    <t xml:space="preserve"> -3.633160094*10^(-10)*x^4 + 3.010655377*10^(-5)*x^3 - 6.485170915*10^(-1)*x^2 + 5451.536758*x + 292221663.7</t>
  </si>
  <si>
    <t>50k+</t>
  </si>
  <si>
    <r>
      <t>y = 6.522615822·10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- 3.40168904·10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+ 6.069266668·10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- 37279.99271 x + 1167227804</t>
    </r>
  </si>
  <si>
    <t>6.522615822*10^(-12)*x^4 - 3.40168904*10^(-6)*x^3 + 6.069266668*10^(-1)*x^2 - 37279.99271*x + 1167227804</t>
  </si>
  <si>
    <t>6,522615822*10^(-12)*B1^4 - 3,40168904*10^(-6)*B1^3 + 6,069266668*10^(-1)*B1^2 - 37279,99271*B1 + 1167227804</t>
  </si>
  <si>
    <r>
      <t> -3.392816332·10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+ 2.02338541·10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- 3.706341816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+ 31633.59859 x + 39101863.55</t>
    </r>
  </si>
  <si>
    <t>0-30k</t>
  </si>
  <si>
    <t>30k+</t>
  </si>
  <si>
    <r>
      <t>-6.175936673·10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+ 3.800259305·10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- 0.844485045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+ 86710.04245 x - 1584593093</t>
    </r>
  </si>
  <si>
    <t>-6,175936673*10^(-12)*B1^4 + 3,800259305*10^(-6)*B1^3 - 0,844485045)*B1^2 + 86710,04245)*B1 - 1584593093</t>
  </si>
  <si>
    <t>-3.392816332*10^(-9)*x^4 + 2.02338541*10^(-4)*x^3 - 3.706341816*x^2 + 31633.59859*x + 39101863.55</t>
  </si>
  <si>
    <t>x</t>
  </si>
  <si>
    <t>y</t>
  </si>
  <si>
    <t>  </t>
  </si>
  <si>
    <t>Calculated y</t>
  </si>
  <si>
    <t>Error</t>
  </si>
  <si>
    <t>1. </t>
  </si>
  <si>
    <t> 81507164.2 </t>
  </si>
  <si>
    <t> 9807581.8 </t>
  </si>
  <si>
    <t>2. </t>
  </si>
  <si>
    <t> 8424244.8 </t>
  </si>
  <si>
    <t>3. </t>
  </si>
  <si>
    <t> 4311333.2 </t>
  </si>
  <si>
    <t>4. </t>
  </si>
  <si>
    <t> 9116370.8 </t>
  </si>
  <si>
    <t>5. </t>
  </si>
  <si>
    <t> 23036864.2 </t>
  </si>
  <si>
    <t>6. </t>
  </si>
  <si>
    <t> 1670501017 </t>
  </si>
  <si>
    <t> 134873728.8 </t>
  </si>
  <si>
    <t>7. </t>
  </si>
  <si>
    <t> 61926775.2 </t>
  </si>
  <si>
    <t>8. </t>
  </si>
  <si>
    <t> 381071195.2 </t>
  </si>
  <si>
    <t>9. </t>
  </si>
  <si>
    <t> 205492720.8 </t>
  </si>
  <si>
    <t>10. </t>
  </si>
  <si>
    <t> 102631520.8 </t>
  </si>
  <si>
    <t>11. </t>
  </si>
  <si>
    <t> 1739745656 </t>
  </si>
  <si>
    <t> 174019769.8 </t>
  </si>
  <si>
    <t>12. </t>
  </si>
  <si>
    <t> 92609210.2 </t>
  </si>
  <si>
    <t>13. </t>
  </si>
  <si>
    <t> 343965955.2 </t>
  </si>
  <si>
    <t>14. </t>
  </si>
  <si>
    <t> 159003380.8 </t>
  </si>
  <si>
    <t>15. </t>
  </si>
  <si>
    <t> 103552014.8 </t>
  </si>
  <si>
    <t>Result:  y = -0.096700305 x2 +</t>
  </si>
  <si>
    <t> 42228361.99 </t>
  </si>
  <si>
    <t> 246825.9922 </t>
  </si>
  <si>
    <t> 3942492.992 </t>
  </si>
  <si>
    <t> 14762995.99 </t>
  </si>
  <si>
    <t> 9681700.992 </t>
  </si>
  <si>
    <t> 14186727.99 </t>
  </si>
  <si>
    <t> 54017157.66 </t>
  </si>
  <si>
    <t> 15882304.34 </t>
  </si>
  <si>
    <t> 15133998.34 </t>
  </si>
  <si>
    <t> 2636548.659 </t>
  </si>
  <si>
    <t> 2080462.659 </t>
  </si>
  <si>
    <t> 15125651.34 </t>
  </si>
  <si>
    <t> 67228066.05 </t>
  </si>
  <si>
    <t> 5867391.048 </t>
  </si>
  <si>
    <t> 3100626.048 </t>
  </si>
  <si>
    <t> 5898420.952 </t>
  </si>
  <si>
    <t> 1286462.048 </t>
  </si>
  <si>
    <t> 3851744.048 </t>
  </si>
  <si>
    <t>16. </t>
  </si>
  <si>
    <t> 89108116.73 </t>
  </si>
  <si>
    <t> 11362734.27 </t>
  </si>
  <si>
    <t>17. </t>
  </si>
  <si>
    <t> 9789947.269 </t>
  </si>
  <si>
    <t>18. </t>
  </si>
  <si>
    <t> 10983116.27 </t>
  </si>
  <si>
    <t>19. </t>
  </si>
  <si>
    <t> 13798326.73 </t>
  </si>
  <si>
    <t>20. </t>
  </si>
  <si>
    <t> 10958328.27 </t>
  </si>
  <si>
    <t>21. </t>
  </si>
  <si>
    <t> 127783118.5 </t>
  </si>
  <si>
    <t> 5468331.483 </t>
  </si>
  <si>
    <t>22. </t>
  </si>
  <si>
    <t> 4569956.483 </t>
  </si>
  <si>
    <t>23. </t>
  </si>
  <si>
    <t> 15635714.52 </t>
  </si>
  <si>
    <t>24. </t>
  </si>
  <si>
    <t> 15652684.52 </t>
  </si>
  <si>
    <t>25. </t>
  </si>
  <si>
    <t> 765384.5169 </t>
  </si>
  <si>
    <t>26. </t>
  </si>
  <si>
    <t> 142498614.9 </t>
  </si>
  <si>
    <t> 18489395.89 </t>
  </si>
  <si>
    <t>27. </t>
  </si>
  <si>
    <t> 20029689.11 </t>
  </si>
  <si>
    <t>28. </t>
  </si>
  <si>
    <t> 8673996.895 </t>
  </si>
  <si>
    <t>29. </t>
  </si>
  <si>
    <t> 5431926.895 </t>
  </si>
  <si>
    <t>30. </t>
  </si>
  <si>
    <t> 2056832.895 </t>
  </si>
  <si>
    <t>31. </t>
  </si>
  <si>
    <t> 153214045.6 </t>
  </si>
  <si>
    <t> 1589084.435 </t>
  </si>
  <si>
    <t>32. </t>
  </si>
  <si>
    <t> 5864410.565 </t>
  </si>
  <si>
    <t>33. </t>
  </si>
  <si>
    <t> 13428478.44 </t>
  </si>
  <si>
    <t>34. </t>
  </si>
  <si>
    <t> 2756761.565 </t>
  </si>
  <si>
    <t>35. </t>
  </si>
  <si>
    <t> 12477946.44 </t>
  </si>
  <si>
    <t>36. </t>
  </si>
  <si>
    <t> 265094824.2 </t>
  </si>
  <si>
    <t> 5022572.155 </t>
  </si>
  <si>
    <t>37. </t>
  </si>
  <si>
    <t> 17977905.85 </t>
  </si>
  <si>
    <t>38. </t>
  </si>
  <si>
    <t> 19339022.15 </t>
  </si>
  <si>
    <t>39. </t>
  </si>
  <si>
    <t> 20378072.85 </t>
  </si>
  <si>
    <t>40. </t>
  </si>
  <si>
    <t> 16198945.15 </t>
  </si>
  <si>
    <t>41. </t>
  </si>
  <si>
    <t> 367361566 </t>
  </si>
  <si>
    <t> 16316566.04 </t>
  </si>
  <si>
    <t>42. </t>
  </si>
  <si>
    <t> 5206310.038 </t>
  </si>
  <si>
    <t>43. </t>
  </si>
  <si>
    <t> 15497533.04 </t>
  </si>
  <si>
    <t>44. </t>
  </si>
  <si>
    <t> 2261930.962 </t>
  </si>
  <si>
    <t>45. </t>
  </si>
  <si>
    <t> 35034464.96 </t>
  </si>
  <si>
    <t>Result:  y</t>
  </si>
  <si>
    <t> 354276132.5 </t>
  </si>
  <si>
    <t> 3231132.468 </t>
  </si>
  <si>
    <t> 7879123.532 </t>
  </si>
  <si>
    <t> 2412099.468 </t>
  </si>
  <si>
    <t> 15347364.53 </t>
  </si>
  <si>
    <t> 48119898.53 </t>
  </si>
  <si>
    <t> 1076129226 </t>
  </si>
  <si>
    <t> 66058939.93 </t>
  </si>
  <si>
    <t> 46697673.93 </t>
  </si>
  <si>
    <t> 63605403.93 </t>
  </si>
  <si>
    <t> 74746.07287 </t>
  </si>
  <si>
    <t> 30125758.93 </t>
  </si>
  <si>
    <t> 1576255611 </t>
  </si>
  <si>
    <t> 186487058.3 </t>
  </si>
  <si>
    <t> 65929571.72 </t>
  </si>
  <si>
    <t> 58064554.28 </t>
  </si>
  <si>
    <t> 65023846.28 </t>
  </si>
  <si>
    <t> 7981426.282 </t>
  </si>
  <si>
    <t> 1824226340 </t>
  </si>
  <si>
    <t> 76508052.15 </t>
  </si>
  <si>
    <t> 106565689.8 </t>
  </si>
  <si>
    <t> 114886377.2 </t>
  </si>
  <si>
    <t> 139248484.8 </t>
  </si>
  <si>
    <t> 63530557.85 </t>
  </si>
  <si>
    <t> 2498589360 </t>
  </si>
  <si>
    <t> 134128676.3 </t>
  </si>
  <si>
    <t> 195859.7124 </t>
  </si>
  <si>
    <t> 75113570.29 </t>
  </si>
  <si>
    <t> 81902231.71 </t>
  </si>
  <si>
    <t> 117430600.7 </t>
  </si>
  <si>
    <t> 2566901217 </t>
  </si>
  <si>
    <t> 197589411.9 </t>
  </si>
  <si>
    <t> 5309011.113 </t>
  </si>
  <si>
    <t> 141374066.9 </t>
  </si>
  <si>
    <t> 64509548.11 </t>
  </si>
  <si>
    <t> 266464231.1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</si>
  <si>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-6.1759366</t>
    </r>
  </si>
  <si>
    <t>10^-2 sec</t>
  </si>
  <si>
    <t>Výběr všech rádků</t>
  </si>
  <si>
    <t>100-1000</t>
  </si>
  <si>
    <t>1000-10000</t>
  </si>
  <si>
    <t>10000-200000</t>
  </si>
  <si>
    <t>200k ma jen vojta v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</si>
</sst>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sz val="11"/>
      <color rgb="FF0000FF"/>
      <name val="Calibri"/>
      <family val="2"/>
      <scheme val="minor"/>
    </font>
    <font>
      <sz val="9"/>
      <color rgb="FF0000FF"/>
      <name val="Verdana"/>
      <family val="2"/>
      <charset val="238"/>
    </font>
    <font>
      <b/>
      <sz val="9"/>
      <color rgb="FF0000FF"/>
      <name val="Verdana"/>
      <family val="2"/>
      <charset val="238"/>
    </font>
    <font>
      <sz val="9"/>
      <color rgb="FFFF0000"/>
      <name val="Verdana"/>
      <family val="2"/>
      <charset val="238"/>
    </font>
    <font>
      <b/>
      <sz val="9"/>
      <color rgb="FFFF0000"/>
      <name val="Verdana"/>
      <family val="2"/>
      <charset val="238"/>
    </font>
    <font>
      <b/>
      <u/>
      <sz val="7.5"/>
      <color rgb="FFFF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  <c:pt idx="0">
                  <c:v>285182830</c:v>
                </c:pt>
                <c:pt idx="1">
                  <c:v>285566849</c:v>
                </c:pt>
                <c:pt idx="2">
                  <c:v>270687989</c:v>
                </c:pt>
                <c:pt idx="3">
                  <c:v>292073505</c:v>
                </c:pt>
                <c:pt idx="4">
                  <c:v>294900834</c:v>
                </c:pt>
                <c:pt idx="5">
                  <c:v>316461201</c:v>
                </c:pt>
                <c:pt idx="6">
                  <c:v>352586946</c:v>
                </c:pt>
                <c:pt idx="7">
                  <c:v>308117229</c:v>
                </c:pt>
                <c:pt idx="8">
                  <c:v>288064924</c:v>
                </c:pt>
                <c:pt idx="9">
                  <c:v>310137935</c:v>
                </c:pt>
                <c:pt idx="10">
                  <c:v>283271670</c:v>
                </c:pt>
                <c:pt idx="11">
                  <c:v>294027073</c:v>
                </c:pt>
                <c:pt idx="12">
                  <c:v>297362632</c:v>
                </c:pt>
                <c:pt idx="13">
                  <c:v>307015556</c:v>
                </c:pt>
                <c:pt idx="14">
                  <c:v>286956667</c:v>
                </c:pt>
                <c:pt idx="15">
                  <c:v>289498440</c:v>
                </c:pt>
                <c:pt idx="16">
                  <c:v>256816239</c:v>
                </c:pt>
                <c:pt idx="17">
                  <c:v>285821742</c:v>
                </c:pt>
                <c:pt idx="18">
                  <c:v>294294334</c:v>
                </c:pt>
                <c:pt idx="19">
                  <c:v>294458485</c:v>
                </c:pt>
                <c:pt idx="20">
                  <c:v>275861746</c:v>
                </c:pt>
                <c:pt idx="21">
                  <c:v>298931855</c:v>
                </c:pt>
                <c:pt idx="22">
                  <c:v>347283023</c:v>
                </c:pt>
                <c:pt idx="23">
                  <c:v>314042615</c:v>
                </c:pt>
                <c:pt idx="24">
                  <c:v>305953816</c:v>
                </c:pt>
                <c:pt idx="25">
                  <c:v>326421562</c:v>
                </c:pt>
                <c:pt idx="26">
                  <c:v>328947072</c:v>
                </c:pt>
                <c:pt idx="27">
                  <c:v>338403238</c:v>
                </c:pt>
                <c:pt idx="28">
                  <c:v>316528997</c:v>
                </c:pt>
                <c:pt idx="29">
                  <c:v>310285907</c:v>
                </c:pt>
                <c:pt idx="30">
                  <c:v>311542710</c:v>
                </c:pt>
                <c:pt idx="31">
                  <c:v>265657272</c:v>
                </c:pt>
                <c:pt idx="32">
                  <c:v>324030881</c:v>
                </c:pt>
                <c:pt idx="33">
                  <c:v>282548777</c:v>
                </c:pt>
                <c:pt idx="34">
                  <c:v>299260609</c:v>
                </c:pt>
                <c:pt idx="35">
                  <c:v>352332089</c:v>
                </c:pt>
                <c:pt idx="36">
                  <c:v>320845069</c:v>
                </c:pt>
                <c:pt idx="37">
                  <c:v>310085077</c:v>
                </c:pt>
                <c:pt idx="38">
                  <c:v>303978709</c:v>
                </c:pt>
                <c:pt idx="39">
                  <c:v>340767369</c:v>
                </c:pt>
                <c:pt idx="40">
                  <c:v>387455321</c:v>
                </c:pt>
                <c:pt idx="41">
                  <c:v>452448407</c:v>
                </c:pt>
                <c:pt idx="42">
                  <c:v>353791291</c:v>
                </c:pt>
                <c:pt idx="43">
                  <c:v>397907618</c:v>
                </c:pt>
                <c:pt idx="44">
                  <c:v>361247659</c:v>
                </c:pt>
                <c:pt idx="45">
                  <c:v>426291535</c:v>
                </c:pt>
                <c:pt idx="46">
                  <c:v>500931806</c:v>
                </c:pt>
                <c:pt idx="47">
                  <c:v>402296101</c:v>
                </c:pt>
                <c:pt idx="48">
                  <c:v>423792336</c:v>
                </c:pt>
                <c:pt idx="49">
                  <c:v>427188494</c:v>
                </c:pt>
                <c:pt idx="50">
                  <c:v>583140051</c:v>
                </c:pt>
                <c:pt idx="51">
                  <c:v>581701336</c:v>
                </c:pt>
                <c:pt idx="52">
                  <c:v>535618726</c:v>
                </c:pt>
                <c:pt idx="53">
                  <c:v>541163940</c:v>
                </c:pt>
                <c:pt idx="54">
                  <c:v>540790592</c:v>
                </c:pt>
                <c:pt idx="55">
                  <c:v>732649198</c:v>
                </c:pt>
                <c:pt idx="56">
                  <c:v>827521207</c:v>
                </c:pt>
                <c:pt idx="57">
                  <c:v>715036841</c:v>
                </c:pt>
                <c:pt idx="58">
                  <c:v>816248413</c:v>
                </c:pt>
                <c:pt idx="59">
                  <c:v>703883057</c:v>
                </c:pt>
                <c:pt idx="60">
                  <c:v>1263580368</c:v>
                </c:pt>
                <c:pt idx="61">
                  <c:v>1219157590</c:v>
                </c:pt>
                <c:pt idx="62">
                  <c:v>1159238835</c:v>
                </c:pt>
                <c:pt idx="63">
                  <c:v>1249921147</c:v>
                </c:pt>
                <c:pt idx="64">
                  <c:v>1162946709</c:v>
                </c:pt>
                <c:pt idx="65">
                  <c:v>1904068031</c:v>
                </c:pt>
                <c:pt idx="66">
                  <c:v>2007913007</c:v>
                </c:pt>
                <c:pt idx="67">
                  <c:v>2094318420</c:v>
                </c:pt>
                <c:pt idx="68">
                  <c:v>2140172209</c:v>
                </c:pt>
                <c:pt idx="69">
                  <c:v>2392143873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451410</c:v>
                </c:pt>
                <c:pt idx="1">
                  <c:v>466648</c:v>
                </c:pt>
                <c:pt idx="2">
                  <c:v>539379</c:v>
                </c:pt>
                <c:pt idx="3">
                  <c:v>375875</c:v>
                </c:pt>
                <c:pt idx="4">
                  <c:v>529492</c:v>
                </c:pt>
                <c:pt idx="5">
                  <c:v>792825</c:v>
                </c:pt>
                <c:pt idx="6">
                  <c:v>2839696</c:v>
                </c:pt>
                <c:pt idx="7">
                  <c:v>697207</c:v>
                </c:pt>
                <c:pt idx="8">
                  <c:v>745354</c:v>
                </c:pt>
                <c:pt idx="9">
                  <c:v>709406</c:v>
                </c:pt>
                <c:pt idx="10">
                  <c:v>1085474</c:v>
                </c:pt>
                <c:pt idx="11">
                  <c:v>1182187</c:v>
                </c:pt>
                <c:pt idx="12">
                  <c:v>1060189</c:v>
                </c:pt>
                <c:pt idx="13">
                  <c:v>2250470</c:v>
                </c:pt>
                <c:pt idx="14">
                  <c:v>1387995</c:v>
                </c:pt>
                <c:pt idx="15">
                  <c:v>1850225</c:v>
                </c:pt>
                <c:pt idx="16">
                  <c:v>1884131</c:v>
                </c:pt>
                <c:pt idx="17">
                  <c:v>1863867</c:v>
                </c:pt>
                <c:pt idx="18">
                  <c:v>2053783</c:v>
                </c:pt>
                <c:pt idx="19">
                  <c:v>1685685</c:v>
                </c:pt>
                <c:pt idx="20">
                  <c:v>3851940</c:v>
                </c:pt>
                <c:pt idx="21">
                  <c:v>3724139</c:v>
                </c:pt>
                <c:pt idx="22">
                  <c:v>3672960</c:v>
                </c:pt>
                <c:pt idx="23">
                  <c:v>2779749</c:v>
                </c:pt>
                <c:pt idx="24">
                  <c:v>4502261</c:v>
                </c:pt>
                <c:pt idx="25">
                  <c:v>4443858</c:v>
                </c:pt>
                <c:pt idx="26">
                  <c:v>5303237</c:v>
                </c:pt>
                <c:pt idx="27">
                  <c:v>4763010</c:v>
                </c:pt>
                <c:pt idx="28">
                  <c:v>4866013</c:v>
                </c:pt>
                <c:pt idx="29">
                  <c:v>5815697</c:v>
                </c:pt>
                <c:pt idx="30">
                  <c:v>6007172</c:v>
                </c:pt>
                <c:pt idx="31">
                  <c:v>5153199</c:v>
                </c:pt>
                <c:pt idx="32">
                  <c:v>6097303</c:v>
                </c:pt>
                <c:pt idx="33">
                  <c:v>5623719</c:v>
                </c:pt>
                <c:pt idx="34">
                  <c:v>5707132</c:v>
                </c:pt>
                <c:pt idx="35">
                  <c:v>10955658</c:v>
                </c:pt>
                <c:pt idx="36">
                  <c:v>12664921</c:v>
                </c:pt>
                <c:pt idx="37">
                  <c:v>10559984</c:v>
                </c:pt>
                <c:pt idx="38">
                  <c:v>10974691</c:v>
                </c:pt>
                <c:pt idx="39">
                  <c:v>10126225</c:v>
                </c:pt>
                <c:pt idx="40">
                  <c:v>14537461</c:v>
                </c:pt>
                <c:pt idx="41">
                  <c:v>13528595</c:v>
                </c:pt>
                <c:pt idx="42">
                  <c:v>16407793</c:v>
                </c:pt>
                <c:pt idx="43">
                  <c:v>14684013</c:v>
                </c:pt>
                <c:pt idx="44">
                  <c:v>15274017</c:v>
                </c:pt>
                <c:pt idx="45">
                  <c:v>20850853</c:v>
                </c:pt>
                <c:pt idx="46">
                  <c:v>21041655</c:v>
                </c:pt>
                <c:pt idx="47">
                  <c:v>26415096</c:v>
                </c:pt>
                <c:pt idx="48">
                  <c:v>19930879</c:v>
                </c:pt>
                <c:pt idx="49">
                  <c:v>22238364</c:v>
                </c:pt>
                <c:pt idx="50">
                  <c:v>26850752</c:v>
                </c:pt>
                <c:pt idx="51">
                  <c:v>28328059</c:v>
                </c:pt>
                <c:pt idx="52">
                  <c:v>26105269</c:v>
                </c:pt>
                <c:pt idx="53">
                  <c:v>27256956</c:v>
                </c:pt>
                <c:pt idx="54">
                  <c:v>30350636</c:v>
                </c:pt>
                <c:pt idx="55">
                  <c:v>37800921</c:v>
                </c:pt>
                <c:pt idx="56">
                  <c:v>35994896</c:v>
                </c:pt>
                <c:pt idx="57">
                  <c:v>42818821</c:v>
                </c:pt>
                <c:pt idx="58">
                  <c:v>36516799</c:v>
                </c:pt>
                <c:pt idx="59">
                  <c:v>39346469</c:v>
                </c:pt>
                <c:pt idx="60">
                  <c:v>63691904</c:v>
                </c:pt>
                <c:pt idx="61">
                  <c:v>81588058</c:v>
                </c:pt>
                <c:pt idx="62">
                  <c:v>61518162</c:v>
                </c:pt>
                <c:pt idx="63">
                  <c:v>59918034</c:v>
                </c:pt>
                <c:pt idx="64">
                  <c:v>58678845</c:v>
                </c:pt>
                <c:pt idx="65">
                  <c:v>74999955</c:v>
                </c:pt>
                <c:pt idx="66">
                  <c:v>76350222</c:v>
                </c:pt>
                <c:pt idx="67">
                  <c:v>76078259</c:v>
                </c:pt>
                <c:pt idx="68">
                  <c:v>78158987</c:v>
                </c:pt>
                <c:pt idx="69">
                  <c:v>81192723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96422649</c:v>
                </c:pt>
                <c:pt idx="1">
                  <c:v>86536958</c:v>
                </c:pt>
                <c:pt idx="2">
                  <c:v>83991130</c:v>
                </c:pt>
                <c:pt idx="3">
                  <c:v>76464457</c:v>
                </c:pt>
                <c:pt idx="4">
                  <c:v>100819654</c:v>
                </c:pt>
                <c:pt idx="5">
                  <c:v>91301280</c:v>
                </c:pt>
                <c:pt idx="6">
                  <c:v>122864912</c:v>
                </c:pt>
                <c:pt idx="7">
                  <c:v>110766397</c:v>
                </c:pt>
                <c:pt idx="8">
                  <c:v>112389660</c:v>
                </c:pt>
                <c:pt idx="9">
                  <c:v>105889943</c:v>
                </c:pt>
                <c:pt idx="10">
                  <c:v>75534269</c:v>
                </c:pt>
                <c:pt idx="11">
                  <c:v>75064410</c:v>
                </c:pt>
                <c:pt idx="12">
                  <c:v>91905228</c:v>
                </c:pt>
                <c:pt idx="13">
                  <c:v>80022523</c:v>
                </c:pt>
                <c:pt idx="14">
                  <c:v>84328598</c:v>
                </c:pt>
                <c:pt idx="15">
                  <c:v>86101160</c:v>
                </c:pt>
                <c:pt idx="16">
                  <c:v>79818274</c:v>
                </c:pt>
                <c:pt idx="17">
                  <c:v>107225857</c:v>
                </c:pt>
                <c:pt idx="18">
                  <c:v>86122901</c:v>
                </c:pt>
                <c:pt idx="19">
                  <c:v>81520055</c:v>
                </c:pt>
                <c:pt idx="20">
                  <c:v>93487400</c:v>
                </c:pt>
                <c:pt idx="21">
                  <c:v>92064141</c:v>
                </c:pt>
                <c:pt idx="22">
                  <c:v>115586908</c:v>
                </c:pt>
                <c:pt idx="23">
                  <c:v>91266604</c:v>
                </c:pt>
                <c:pt idx="24">
                  <c:v>100819361</c:v>
                </c:pt>
                <c:pt idx="25">
                  <c:v>105661772</c:v>
                </c:pt>
                <c:pt idx="26">
                  <c:v>103225561</c:v>
                </c:pt>
                <c:pt idx="27">
                  <c:v>95892189</c:v>
                </c:pt>
                <c:pt idx="28">
                  <c:v>103159686</c:v>
                </c:pt>
                <c:pt idx="29">
                  <c:v>89756508</c:v>
                </c:pt>
                <c:pt idx="30">
                  <c:v>99171590</c:v>
                </c:pt>
                <c:pt idx="31">
                  <c:v>104507732</c:v>
                </c:pt>
                <c:pt idx="32">
                  <c:v>99292606</c:v>
                </c:pt>
                <c:pt idx="33">
                  <c:v>86955377</c:v>
                </c:pt>
                <c:pt idx="34">
                  <c:v>81472609</c:v>
                </c:pt>
                <c:pt idx="35">
                  <c:v>127013870</c:v>
                </c:pt>
                <c:pt idx="36">
                  <c:v>116061679</c:v>
                </c:pt>
                <c:pt idx="37">
                  <c:v>104810745</c:v>
                </c:pt>
                <c:pt idx="38">
                  <c:v>105972592</c:v>
                </c:pt>
                <c:pt idx="39">
                  <c:v>110976212</c:v>
                </c:pt>
                <c:pt idx="40">
                  <c:v>135921353</c:v>
                </c:pt>
                <c:pt idx="41">
                  <c:v>98411536</c:v>
                </c:pt>
                <c:pt idx="42">
                  <c:v>111074151</c:v>
                </c:pt>
                <c:pt idx="43">
                  <c:v>143686295</c:v>
                </c:pt>
                <c:pt idx="44">
                  <c:v>118597100</c:v>
                </c:pt>
                <c:pt idx="45">
                  <c:v>201286421</c:v>
                </c:pt>
                <c:pt idx="46">
                  <c:v>113351336</c:v>
                </c:pt>
                <c:pt idx="47">
                  <c:v>134650690</c:v>
                </c:pt>
                <c:pt idx="48">
                  <c:v>172234780</c:v>
                </c:pt>
                <c:pt idx="49">
                  <c:v>132848487</c:v>
                </c:pt>
                <c:pt idx="50">
                  <c:v>122347579</c:v>
                </c:pt>
                <c:pt idx="51">
                  <c:v>159688279</c:v>
                </c:pt>
                <c:pt idx="52">
                  <c:v>161554406</c:v>
                </c:pt>
                <c:pt idx="53">
                  <c:v>164057974</c:v>
                </c:pt>
                <c:pt idx="54">
                  <c:v>166580203</c:v>
                </c:pt>
                <c:pt idx="55">
                  <c:v>155494662</c:v>
                </c:pt>
                <c:pt idx="56">
                  <c:v>128507900</c:v>
                </c:pt>
                <c:pt idx="57">
                  <c:v>148626871</c:v>
                </c:pt>
                <c:pt idx="58">
                  <c:v>145610333</c:v>
                </c:pt>
                <c:pt idx="59">
                  <c:v>169718679</c:v>
                </c:pt>
                <c:pt idx="60">
                  <c:v>616883966</c:v>
                </c:pt>
                <c:pt idx="61">
                  <c:v>729070488</c:v>
                </c:pt>
                <c:pt idx="62">
                  <c:v>399305786</c:v>
                </c:pt>
                <c:pt idx="63">
                  <c:v>424311861</c:v>
                </c:pt>
                <c:pt idx="64">
                  <c:v>474101360</c:v>
                </c:pt>
                <c:pt idx="65">
                  <c:v>2609429867</c:v>
                </c:pt>
                <c:pt idx="66">
                  <c:v>2318653487</c:v>
                </c:pt>
                <c:pt idx="67">
                  <c:v>2107962205</c:v>
                </c:pt>
                <c:pt idx="68">
                  <c:v>2558467789</c:v>
                </c:pt>
                <c:pt idx="69">
                  <c:v>2145041259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41981536</c:v>
                </c:pt>
                <c:pt idx="1">
                  <c:v>38285869</c:v>
                </c:pt>
                <c:pt idx="2">
                  <c:v>27465366</c:v>
                </c:pt>
                <c:pt idx="3">
                  <c:v>32546661</c:v>
                </c:pt>
                <c:pt idx="4">
                  <c:v>28041634</c:v>
                </c:pt>
                <c:pt idx="5">
                  <c:v>69899462</c:v>
                </c:pt>
                <c:pt idx="6">
                  <c:v>69151156</c:v>
                </c:pt>
                <c:pt idx="7">
                  <c:v>51380609</c:v>
                </c:pt>
                <c:pt idx="8">
                  <c:v>51936695</c:v>
                </c:pt>
                <c:pt idx="9">
                  <c:v>69142809</c:v>
                </c:pt>
                <c:pt idx="10">
                  <c:v>61360675</c:v>
                </c:pt>
                <c:pt idx="11">
                  <c:v>64127440</c:v>
                </c:pt>
                <c:pt idx="12">
                  <c:v>73126487</c:v>
                </c:pt>
                <c:pt idx="13">
                  <c:v>65941604</c:v>
                </c:pt>
                <c:pt idx="14">
                  <c:v>63376322</c:v>
                </c:pt>
                <c:pt idx="15">
                  <c:v>100470851</c:v>
                </c:pt>
                <c:pt idx="16">
                  <c:v>98898064</c:v>
                </c:pt>
                <c:pt idx="17">
                  <c:v>100091233</c:v>
                </c:pt>
                <c:pt idx="18">
                  <c:v>75309790</c:v>
                </c:pt>
                <c:pt idx="19">
                  <c:v>100066445</c:v>
                </c:pt>
                <c:pt idx="20">
                  <c:v>133251450</c:v>
                </c:pt>
                <c:pt idx="21">
                  <c:v>132353075</c:v>
                </c:pt>
                <c:pt idx="22">
                  <c:v>112147404</c:v>
                </c:pt>
                <c:pt idx="23">
                  <c:v>112130434</c:v>
                </c:pt>
                <c:pt idx="24">
                  <c:v>127017734</c:v>
                </c:pt>
                <c:pt idx="25">
                  <c:v>124009219</c:v>
                </c:pt>
                <c:pt idx="26">
                  <c:v>162528304</c:v>
                </c:pt>
                <c:pt idx="27">
                  <c:v>133824618</c:v>
                </c:pt>
                <c:pt idx="28">
                  <c:v>137066688</c:v>
                </c:pt>
                <c:pt idx="29">
                  <c:v>140441782</c:v>
                </c:pt>
                <c:pt idx="30">
                  <c:v>154803130</c:v>
                </c:pt>
                <c:pt idx="31">
                  <c:v>147349635</c:v>
                </c:pt>
                <c:pt idx="32">
                  <c:v>166642524</c:v>
                </c:pt>
                <c:pt idx="33">
                  <c:v>150457284</c:v>
                </c:pt>
                <c:pt idx="34">
                  <c:v>165691992</c:v>
                </c:pt>
                <c:pt idx="35">
                  <c:v>260072252</c:v>
                </c:pt>
                <c:pt idx="36">
                  <c:v>283072730</c:v>
                </c:pt>
                <c:pt idx="37">
                  <c:v>245755802</c:v>
                </c:pt>
                <c:pt idx="38">
                  <c:v>285472897</c:v>
                </c:pt>
                <c:pt idx="39">
                  <c:v>248895879</c:v>
                </c:pt>
                <c:pt idx="40">
                  <c:v>351045000</c:v>
                </c:pt>
                <c:pt idx="41">
                  <c:v>362155256</c:v>
                </c:pt>
                <c:pt idx="42">
                  <c:v>351864033</c:v>
                </c:pt>
                <c:pt idx="43">
                  <c:v>369623497</c:v>
                </c:pt>
                <c:pt idx="44">
                  <c:v>402396031</c:v>
                </c:pt>
                <c:pt idx="45">
                  <c:v>1010070286</c:v>
                </c:pt>
                <c:pt idx="46">
                  <c:v>1029431552</c:v>
                </c:pt>
                <c:pt idx="47">
                  <c:v>1012523822</c:v>
                </c:pt>
                <c:pt idx="48">
                  <c:v>1076203972</c:v>
                </c:pt>
                <c:pt idx="49">
                  <c:v>1046003467</c:v>
                </c:pt>
                <c:pt idx="50">
                  <c:v>1762742669</c:v>
                </c:pt>
                <c:pt idx="51">
                  <c:v>1510326039</c:v>
                </c:pt>
                <c:pt idx="52">
                  <c:v>1634320165</c:v>
                </c:pt>
                <c:pt idx="53">
                  <c:v>1641279457</c:v>
                </c:pt>
                <c:pt idx="54">
                  <c:v>1584237037</c:v>
                </c:pt>
                <c:pt idx="55">
                  <c:v>1900734392</c:v>
                </c:pt>
                <c:pt idx="56">
                  <c:v>1717660650</c:v>
                </c:pt>
                <c:pt idx="57">
                  <c:v>1939112717</c:v>
                </c:pt>
                <c:pt idx="58">
                  <c:v>1684977855</c:v>
                </c:pt>
                <c:pt idx="59">
                  <c:v>1760695782</c:v>
                </c:pt>
                <c:pt idx="60">
                  <c:v>2632718036</c:v>
                </c:pt>
                <c:pt idx="61">
                  <c:v>2498393500</c:v>
                </c:pt>
                <c:pt idx="62">
                  <c:v>2573702930</c:v>
                </c:pt>
                <c:pt idx="63">
                  <c:v>2416687128</c:v>
                </c:pt>
                <c:pt idx="64">
                  <c:v>2381158759</c:v>
                </c:pt>
                <c:pt idx="65">
                  <c:v>2369311805</c:v>
                </c:pt>
                <c:pt idx="66">
                  <c:v>2572210228</c:v>
                </c:pt>
                <c:pt idx="67">
                  <c:v>2425527150</c:v>
                </c:pt>
                <c:pt idx="68">
                  <c:v>2631410765</c:v>
                </c:pt>
                <c:pt idx="69">
                  <c:v>2833365448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E-4027-925A-2F61232D11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'!$B$3:$BS$3</c:f>
              <c:numCache>
                <c:formatCode>General</c:formatCode>
                <c:ptCount val="70"/>
                <c:pt idx="0">
                  <c:v>42228361.990099363</c:v>
                </c:pt>
                <c:pt idx="1">
                  <c:v>42228361.990099363</c:v>
                </c:pt>
                <c:pt idx="2">
                  <c:v>42228361.990099363</c:v>
                </c:pt>
                <c:pt idx="3">
                  <c:v>42228361.990099363</c:v>
                </c:pt>
                <c:pt idx="4">
                  <c:v>42228361.990099363</c:v>
                </c:pt>
                <c:pt idx="5">
                  <c:v>54017157.657604247</c:v>
                </c:pt>
                <c:pt idx="6">
                  <c:v>54017157.657604247</c:v>
                </c:pt>
                <c:pt idx="7">
                  <c:v>54017157.657604247</c:v>
                </c:pt>
                <c:pt idx="8">
                  <c:v>54017157.657604247</c:v>
                </c:pt>
                <c:pt idx="9">
                  <c:v>54017157.657604247</c:v>
                </c:pt>
                <c:pt idx="10">
                  <c:v>67228066.048667997</c:v>
                </c:pt>
                <c:pt idx="11">
                  <c:v>67228066.048667997</c:v>
                </c:pt>
                <c:pt idx="12">
                  <c:v>67228066.048667997</c:v>
                </c:pt>
                <c:pt idx="13">
                  <c:v>67228066.048667997</c:v>
                </c:pt>
                <c:pt idx="14">
                  <c:v>67228066.048667997</c:v>
                </c:pt>
                <c:pt idx="15">
                  <c:v>89108116.732687995</c:v>
                </c:pt>
                <c:pt idx="16">
                  <c:v>89108116.732687995</c:v>
                </c:pt>
                <c:pt idx="17">
                  <c:v>89108116.732687995</c:v>
                </c:pt>
                <c:pt idx="18">
                  <c:v>89108116.732687995</c:v>
                </c:pt>
                <c:pt idx="19">
                  <c:v>89108116.732687995</c:v>
                </c:pt>
                <c:pt idx="20">
                  <c:v>127783118.51750001</c:v>
                </c:pt>
                <c:pt idx="21">
                  <c:v>127783118.51750001</c:v>
                </c:pt>
                <c:pt idx="22">
                  <c:v>127783118.51750001</c:v>
                </c:pt>
                <c:pt idx="23">
                  <c:v>127783118.51750001</c:v>
                </c:pt>
                <c:pt idx="24">
                  <c:v>127783118.51750001</c:v>
                </c:pt>
                <c:pt idx="25">
                  <c:v>142498614.88390625</c:v>
                </c:pt>
                <c:pt idx="26">
                  <c:v>142498614.88390625</c:v>
                </c:pt>
                <c:pt idx="27">
                  <c:v>142498614.88390625</c:v>
                </c:pt>
                <c:pt idx="28">
                  <c:v>142498614.88390625</c:v>
                </c:pt>
                <c:pt idx="29">
                  <c:v>142498614.88390625</c:v>
                </c:pt>
                <c:pt idx="30">
                  <c:v>153214045.53000003</c:v>
                </c:pt>
                <c:pt idx="31">
                  <c:v>153214045.53000003</c:v>
                </c:pt>
                <c:pt idx="32">
                  <c:v>153214045.53000003</c:v>
                </c:pt>
                <c:pt idx="33">
                  <c:v>153214045.53000003</c:v>
                </c:pt>
                <c:pt idx="34">
                  <c:v>153214045.53000003</c:v>
                </c:pt>
                <c:pt idx="35">
                  <c:v>265094823.82999986</c:v>
                </c:pt>
                <c:pt idx="36">
                  <c:v>265094823.82999986</c:v>
                </c:pt>
                <c:pt idx="37">
                  <c:v>265094823.82999986</c:v>
                </c:pt>
                <c:pt idx="38">
                  <c:v>265094823.82999986</c:v>
                </c:pt>
                <c:pt idx="39">
                  <c:v>265094823.82999986</c:v>
                </c:pt>
                <c:pt idx="40">
                  <c:v>367361564.92999941</c:v>
                </c:pt>
                <c:pt idx="41">
                  <c:v>367361564.92999941</c:v>
                </c:pt>
                <c:pt idx="42">
                  <c:v>367361564.92999941</c:v>
                </c:pt>
                <c:pt idx="43">
                  <c:v>367361564.92999941</c:v>
                </c:pt>
                <c:pt idx="44">
                  <c:v>367361564.92999941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E-4027-925A-2F61232D110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'!$B$4:$BS$4</c:f>
              <c:numCache>
                <c:formatCode>General</c:formatCode>
                <c:ptCount val="70"/>
                <c:pt idx="40">
                  <c:v>354276132.52987003</c:v>
                </c:pt>
                <c:pt idx="41">
                  <c:v>354276132.52987003</c:v>
                </c:pt>
                <c:pt idx="42">
                  <c:v>354276132.52987003</c:v>
                </c:pt>
                <c:pt idx="43">
                  <c:v>354276132.52987003</c:v>
                </c:pt>
                <c:pt idx="44">
                  <c:v>354276132.52987003</c:v>
                </c:pt>
                <c:pt idx="45">
                  <c:v>1076129225.9187498</c:v>
                </c:pt>
                <c:pt idx="46">
                  <c:v>1076129225.9187498</c:v>
                </c:pt>
                <c:pt idx="47">
                  <c:v>1076129225.9187498</c:v>
                </c:pt>
                <c:pt idx="48">
                  <c:v>1076129225.9187498</c:v>
                </c:pt>
                <c:pt idx="49">
                  <c:v>1076129225.9187498</c:v>
                </c:pt>
                <c:pt idx="50">
                  <c:v>1576255610.6277332</c:v>
                </c:pt>
                <c:pt idx="51">
                  <c:v>1576255610.6277332</c:v>
                </c:pt>
                <c:pt idx="52">
                  <c:v>1576255610.6277332</c:v>
                </c:pt>
                <c:pt idx="53">
                  <c:v>1576255610.6277332</c:v>
                </c:pt>
                <c:pt idx="54">
                  <c:v>1576255610.6277332</c:v>
                </c:pt>
                <c:pt idx="55">
                  <c:v>1824226339.6999998</c:v>
                </c:pt>
                <c:pt idx="56">
                  <c:v>1824226339.6999998</c:v>
                </c:pt>
                <c:pt idx="57">
                  <c:v>1824226339.6999998</c:v>
                </c:pt>
                <c:pt idx="58">
                  <c:v>1824226339.6999998</c:v>
                </c:pt>
                <c:pt idx="59">
                  <c:v>1824226339.6999998</c:v>
                </c:pt>
                <c:pt idx="60">
                  <c:v>2498589360.2000008</c:v>
                </c:pt>
                <c:pt idx="61">
                  <c:v>2498589360.2000008</c:v>
                </c:pt>
                <c:pt idx="62">
                  <c:v>2498589360.2000008</c:v>
                </c:pt>
                <c:pt idx="63">
                  <c:v>2498589360.2000008</c:v>
                </c:pt>
                <c:pt idx="64">
                  <c:v>2498589360.2000008</c:v>
                </c:pt>
                <c:pt idx="65">
                  <c:v>2566901218.71875</c:v>
                </c:pt>
                <c:pt idx="66">
                  <c:v>2566901218.71875</c:v>
                </c:pt>
                <c:pt idx="67">
                  <c:v>2566901218.71875</c:v>
                </c:pt>
                <c:pt idx="68">
                  <c:v>2566901218.71875</c:v>
                </c:pt>
                <c:pt idx="69">
                  <c:v>2566901218.71875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E-4027-925A-2F61232D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6-4070-9316-E340953CF7EA}"/>
            </c:ext>
          </c:extLst>
        </c:ser>
        <c:ser>
          <c:idx val="1"/>
          <c:order val="1"/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41981536</c:v>
                </c:pt>
                <c:pt idx="1">
                  <c:v>38285869</c:v>
                </c:pt>
                <c:pt idx="2">
                  <c:v>27465366</c:v>
                </c:pt>
                <c:pt idx="3">
                  <c:v>32546661</c:v>
                </c:pt>
                <c:pt idx="4">
                  <c:v>28041634</c:v>
                </c:pt>
                <c:pt idx="5">
                  <c:v>69899462</c:v>
                </c:pt>
                <c:pt idx="6">
                  <c:v>69151156</c:v>
                </c:pt>
                <c:pt idx="7">
                  <c:v>51380609</c:v>
                </c:pt>
                <c:pt idx="8">
                  <c:v>51936695</c:v>
                </c:pt>
                <c:pt idx="9">
                  <c:v>69142809</c:v>
                </c:pt>
                <c:pt idx="10">
                  <c:v>61360675</c:v>
                </c:pt>
                <c:pt idx="11">
                  <c:v>64127440</c:v>
                </c:pt>
                <c:pt idx="12">
                  <c:v>73126487</c:v>
                </c:pt>
                <c:pt idx="13">
                  <c:v>65941604</c:v>
                </c:pt>
                <c:pt idx="14">
                  <c:v>63376322</c:v>
                </c:pt>
                <c:pt idx="15">
                  <c:v>100470851</c:v>
                </c:pt>
                <c:pt idx="16">
                  <c:v>98898064</c:v>
                </c:pt>
                <c:pt idx="17">
                  <c:v>100091233</c:v>
                </c:pt>
                <c:pt idx="18">
                  <c:v>75309790</c:v>
                </c:pt>
                <c:pt idx="19">
                  <c:v>100066445</c:v>
                </c:pt>
                <c:pt idx="20">
                  <c:v>133251450</c:v>
                </c:pt>
                <c:pt idx="21">
                  <c:v>132353075</c:v>
                </c:pt>
                <c:pt idx="22">
                  <c:v>112147404</c:v>
                </c:pt>
                <c:pt idx="23">
                  <c:v>112130434</c:v>
                </c:pt>
                <c:pt idx="24">
                  <c:v>127017734</c:v>
                </c:pt>
                <c:pt idx="25">
                  <c:v>124009219</c:v>
                </c:pt>
                <c:pt idx="26">
                  <c:v>162528304</c:v>
                </c:pt>
                <c:pt idx="27">
                  <c:v>133824618</c:v>
                </c:pt>
                <c:pt idx="28">
                  <c:v>137066688</c:v>
                </c:pt>
                <c:pt idx="29">
                  <c:v>140441782</c:v>
                </c:pt>
                <c:pt idx="30">
                  <c:v>154803130</c:v>
                </c:pt>
                <c:pt idx="31">
                  <c:v>147349635</c:v>
                </c:pt>
                <c:pt idx="32">
                  <c:v>166642524</c:v>
                </c:pt>
                <c:pt idx="33">
                  <c:v>150457284</c:v>
                </c:pt>
                <c:pt idx="34">
                  <c:v>165691992</c:v>
                </c:pt>
                <c:pt idx="35">
                  <c:v>260072252</c:v>
                </c:pt>
                <c:pt idx="36">
                  <c:v>283072730</c:v>
                </c:pt>
                <c:pt idx="37">
                  <c:v>245755802</c:v>
                </c:pt>
                <c:pt idx="38">
                  <c:v>285472897</c:v>
                </c:pt>
                <c:pt idx="39">
                  <c:v>248895879</c:v>
                </c:pt>
                <c:pt idx="40">
                  <c:v>351045000</c:v>
                </c:pt>
                <c:pt idx="41">
                  <c:v>362155256</c:v>
                </c:pt>
                <c:pt idx="42">
                  <c:v>351864033</c:v>
                </c:pt>
                <c:pt idx="43">
                  <c:v>369623497</c:v>
                </c:pt>
                <c:pt idx="44">
                  <c:v>402396031</c:v>
                </c:pt>
                <c:pt idx="45">
                  <c:v>1010070286</c:v>
                </c:pt>
                <c:pt idx="46">
                  <c:v>1029431552</c:v>
                </c:pt>
                <c:pt idx="47">
                  <c:v>1012523822</c:v>
                </c:pt>
                <c:pt idx="48">
                  <c:v>1076203972</c:v>
                </c:pt>
                <c:pt idx="49">
                  <c:v>1046003467</c:v>
                </c:pt>
                <c:pt idx="50">
                  <c:v>1762742669</c:v>
                </c:pt>
                <c:pt idx="51">
                  <c:v>1510326039</c:v>
                </c:pt>
                <c:pt idx="52">
                  <c:v>1634320165</c:v>
                </c:pt>
                <c:pt idx="53">
                  <c:v>1641279457</c:v>
                </c:pt>
                <c:pt idx="54">
                  <c:v>1584237037</c:v>
                </c:pt>
                <c:pt idx="55">
                  <c:v>1900734392</c:v>
                </c:pt>
                <c:pt idx="56">
                  <c:v>1717660650</c:v>
                </c:pt>
                <c:pt idx="57">
                  <c:v>1939112717</c:v>
                </c:pt>
                <c:pt idx="58">
                  <c:v>1684977855</c:v>
                </c:pt>
                <c:pt idx="59">
                  <c:v>1760695782</c:v>
                </c:pt>
                <c:pt idx="60">
                  <c:v>2632718036</c:v>
                </c:pt>
                <c:pt idx="61">
                  <c:v>2498393500</c:v>
                </c:pt>
                <c:pt idx="62">
                  <c:v>2573702930</c:v>
                </c:pt>
                <c:pt idx="63">
                  <c:v>2416687128</c:v>
                </c:pt>
                <c:pt idx="64">
                  <c:v>2381158759</c:v>
                </c:pt>
                <c:pt idx="65">
                  <c:v>2369311805</c:v>
                </c:pt>
                <c:pt idx="66">
                  <c:v>2572210228</c:v>
                </c:pt>
                <c:pt idx="67">
                  <c:v>2425527150</c:v>
                </c:pt>
                <c:pt idx="68">
                  <c:v>2631410765</c:v>
                </c:pt>
                <c:pt idx="69">
                  <c:v>2833365448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6-4070-9316-E340953C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'transposed4 '!$B$1:$BS$1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7500</c:v>
                      </c:pt>
                      <c:pt idx="26">
                        <c:v>7500</c:v>
                      </c:pt>
                      <c:pt idx="27">
                        <c:v>7500</c:v>
                      </c:pt>
                      <c:pt idx="28">
                        <c:v>7500</c:v>
                      </c:pt>
                      <c:pt idx="29">
                        <c:v>7500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50000</c:v>
                      </c:pt>
                      <c:pt idx="46">
                        <c:v>50000</c:v>
                      </c:pt>
                      <c:pt idx="47">
                        <c:v>50000</c:v>
                      </c:pt>
                      <c:pt idx="48">
                        <c:v>50000</c:v>
                      </c:pt>
                      <c:pt idx="49">
                        <c:v>50000</c:v>
                      </c:pt>
                      <c:pt idx="50">
                        <c:v>75000</c:v>
                      </c:pt>
                      <c:pt idx="51">
                        <c:v>75000</c:v>
                      </c:pt>
                      <c:pt idx="52">
                        <c:v>75000</c:v>
                      </c:pt>
                      <c:pt idx="53">
                        <c:v>75000</c:v>
                      </c:pt>
                      <c:pt idx="54">
                        <c:v>75000</c:v>
                      </c:pt>
                      <c:pt idx="55">
                        <c:v>100000</c:v>
                      </c:pt>
                      <c:pt idx="56">
                        <c:v>100000</c:v>
                      </c:pt>
                      <c:pt idx="57">
                        <c:v>100000</c:v>
                      </c:pt>
                      <c:pt idx="58">
                        <c:v>100000</c:v>
                      </c:pt>
                      <c:pt idx="59">
                        <c:v>100000</c:v>
                      </c:pt>
                      <c:pt idx="60">
                        <c:v>200000</c:v>
                      </c:pt>
                      <c:pt idx="61">
                        <c:v>200000</c:v>
                      </c:pt>
                      <c:pt idx="62">
                        <c:v>200000</c:v>
                      </c:pt>
                      <c:pt idx="63">
                        <c:v>200000</c:v>
                      </c:pt>
                      <c:pt idx="64">
                        <c:v>200000</c:v>
                      </c:pt>
                      <c:pt idx="65">
                        <c:v>250000</c:v>
                      </c:pt>
                      <c:pt idx="66">
                        <c:v>250000</c:v>
                      </c:pt>
                      <c:pt idx="67">
                        <c:v>250000</c:v>
                      </c:pt>
                      <c:pt idx="68">
                        <c:v>250000</c:v>
                      </c:pt>
                      <c:pt idx="69">
                        <c:v>250000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'transposed4 '!$B$3:$BS$3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42228361.990099363</c:v>
                      </c:pt>
                      <c:pt idx="1">
                        <c:v>42228361.990099363</c:v>
                      </c:pt>
                      <c:pt idx="2">
                        <c:v>42228361.990099363</c:v>
                      </c:pt>
                      <c:pt idx="3">
                        <c:v>42228361.990099363</c:v>
                      </c:pt>
                      <c:pt idx="4">
                        <c:v>42228361.990099363</c:v>
                      </c:pt>
                      <c:pt idx="5">
                        <c:v>54017157.657604247</c:v>
                      </c:pt>
                      <c:pt idx="6">
                        <c:v>54017157.657604247</c:v>
                      </c:pt>
                      <c:pt idx="7">
                        <c:v>54017157.657604247</c:v>
                      </c:pt>
                      <c:pt idx="8">
                        <c:v>54017157.657604247</c:v>
                      </c:pt>
                      <c:pt idx="9">
                        <c:v>54017157.657604247</c:v>
                      </c:pt>
                      <c:pt idx="10">
                        <c:v>67228066.048667997</c:v>
                      </c:pt>
                      <c:pt idx="11">
                        <c:v>67228066.048667997</c:v>
                      </c:pt>
                      <c:pt idx="12">
                        <c:v>67228066.048667997</c:v>
                      </c:pt>
                      <c:pt idx="13">
                        <c:v>67228066.048667997</c:v>
                      </c:pt>
                      <c:pt idx="14">
                        <c:v>67228066.048667997</c:v>
                      </c:pt>
                      <c:pt idx="15">
                        <c:v>89108116.732687995</c:v>
                      </c:pt>
                      <c:pt idx="16">
                        <c:v>89108116.732687995</c:v>
                      </c:pt>
                      <c:pt idx="17">
                        <c:v>89108116.732687995</c:v>
                      </c:pt>
                      <c:pt idx="18">
                        <c:v>89108116.732687995</c:v>
                      </c:pt>
                      <c:pt idx="19">
                        <c:v>89108116.732687995</c:v>
                      </c:pt>
                      <c:pt idx="20">
                        <c:v>127783118.51750001</c:v>
                      </c:pt>
                      <c:pt idx="21">
                        <c:v>127783118.51750001</c:v>
                      </c:pt>
                      <c:pt idx="22">
                        <c:v>127783118.51750001</c:v>
                      </c:pt>
                      <c:pt idx="23">
                        <c:v>127783118.51750001</c:v>
                      </c:pt>
                      <c:pt idx="24">
                        <c:v>127783118.51750001</c:v>
                      </c:pt>
                      <c:pt idx="25">
                        <c:v>142498614.88390625</c:v>
                      </c:pt>
                      <c:pt idx="26">
                        <c:v>142498614.88390625</c:v>
                      </c:pt>
                      <c:pt idx="27">
                        <c:v>142498614.88390625</c:v>
                      </c:pt>
                      <c:pt idx="28">
                        <c:v>142498614.88390625</c:v>
                      </c:pt>
                      <c:pt idx="29">
                        <c:v>142498614.88390625</c:v>
                      </c:pt>
                      <c:pt idx="30">
                        <c:v>153214045.53000003</c:v>
                      </c:pt>
                      <c:pt idx="31">
                        <c:v>153214045.53000003</c:v>
                      </c:pt>
                      <c:pt idx="32">
                        <c:v>153214045.53000003</c:v>
                      </c:pt>
                      <c:pt idx="33">
                        <c:v>153214045.53000003</c:v>
                      </c:pt>
                      <c:pt idx="34">
                        <c:v>153214045.53000003</c:v>
                      </c:pt>
                      <c:pt idx="35">
                        <c:v>265094823.82999986</c:v>
                      </c:pt>
                      <c:pt idx="36">
                        <c:v>265094823.82999986</c:v>
                      </c:pt>
                      <c:pt idx="37">
                        <c:v>265094823.82999986</c:v>
                      </c:pt>
                      <c:pt idx="38">
                        <c:v>265094823.82999986</c:v>
                      </c:pt>
                      <c:pt idx="39">
                        <c:v>265094823.82999986</c:v>
                      </c:pt>
                      <c:pt idx="40">
                        <c:v>367361564.92999941</c:v>
                      </c:pt>
                      <c:pt idx="41">
                        <c:v>367361564.92999941</c:v>
                      </c:pt>
                      <c:pt idx="42">
                        <c:v>367361564.92999941</c:v>
                      </c:pt>
                      <c:pt idx="43">
                        <c:v>367361564.92999941</c:v>
                      </c:pt>
                      <c:pt idx="44">
                        <c:v>367361564.92999941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9D6-4070-9316-E340953CF7E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'transposed4 '!$B$1:$BS$1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7500</c:v>
                      </c:pt>
                      <c:pt idx="26">
                        <c:v>7500</c:v>
                      </c:pt>
                      <c:pt idx="27">
                        <c:v>7500</c:v>
                      </c:pt>
                      <c:pt idx="28">
                        <c:v>7500</c:v>
                      </c:pt>
                      <c:pt idx="29">
                        <c:v>7500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50000</c:v>
                      </c:pt>
                      <c:pt idx="46">
                        <c:v>50000</c:v>
                      </c:pt>
                      <c:pt idx="47">
                        <c:v>50000</c:v>
                      </c:pt>
                      <c:pt idx="48">
                        <c:v>50000</c:v>
                      </c:pt>
                      <c:pt idx="49">
                        <c:v>50000</c:v>
                      </c:pt>
                      <c:pt idx="50">
                        <c:v>75000</c:v>
                      </c:pt>
                      <c:pt idx="51">
                        <c:v>75000</c:v>
                      </c:pt>
                      <c:pt idx="52">
                        <c:v>75000</c:v>
                      </c:pt>
                      <c:pt idx="53">
                        <c:v>75000</c:v>
                      </c:pt>
                      <c:pt idx="54">
                        <c:v>75000</c:v>
                      </c:pt>
                      <c:pt idx="55">
                        <c:v>100000</c:v>
                      </c:pt>
                      <c:pt idx="56">
                        <c:v>100000</c:v>
                      </c:pt>
                      <c:pt idx="57">
                        <c:v>100000</c:v>
                      </c:pt>
                      <c:pt idx="58">
                        <c:v>100000</c:v>
                      </c:pt>
                      <c:pt idx="59">
                        <c:v>100000</c:v>
                      </c:pt>
                      <c:pt idx="60">
                        <c:v>200000</c:v>
                      </c:pt>
                      <c:pt idx="61">
                        <c:v>200000</c:v>
                      </c:pt>
                      <c:pt idx="62">
                        <c:v>200000</c:v>
                      </c:pt>
                      <c:pt idx="63">
                        <c:v>200000</c:v>
                      </c:pt>
                      <c:pt idx="64">
                        <c:v>200000</c:v>
                      </c:pt>
                      <c:pt idx="65">
                        <c:v>250000</c:v>
                      </c:pt>
                      <c:pt idx="66">
                        <c:v>250000</c:v>
                      </c:pt>
                      <c:pt idx="67">
                        <c:v>250000</c:v>
                      </c:pt>
                      <c:pt idx="68">
                        <c:v>250000</c:v>
                      </c:pt>
                      <c:pt idx="69">
                        <c:v>250000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'transposed4 '!$B$4:$BS$4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40">
                        <c:v>354276132.52987003</c:v>
                      </c:pt>
                      <c:pt idx="41">
                        <c:v>354276132.52987003</c:v>
                      </c:pt>
                      <c:pt idx="42">
                        <c:v>354276132.52987003</c:v>
                      </c:pt>
                      <c:pt idx="43">
                        <c:v>354276132.52987003</c:v>
                      </c:pt>
                      <c:pt idx="44">
                        <c:v>354276132.52987003</c:v>
                      </c:pt>
                      <c:pt idx="45">
                        <c:v>1076129225.9187498</c:v>
                      </c:pt>
                      <c:pt idx="46">
                        <c:v>1076129225.9187498</c:v>
                      </c:pt>
                      <c:pt idx="47">
                        <c:v>1076129225.9187498</c:v>
                      </c:pt>
                      <c:pt idx="48">
                        <c:v>1076129225.9187498</c:v>
                      </c:pt>
                      <c:pt idx="49">
                        <c:v>1076129225.9187498</c:v>
                      </c:pt>
                      <c:pt idx="50">
                        <c:v>1576255610.6277332</c:v>
                      </c:pt>
                      <c:pt idx="51">
                        <c:v>1576255610.6277332</c:v>
                      </c:pt>
                      <c:pt idx="52">
                        <c:v>1576255610.6277332</c:v>
                      </c:pt>
                      <c:pt idx="53">
                        <c:v>1576255610.6277332</c:v>
                      </c:pt>
                      <c:pt idx="54">
                        <c:v>1576255610.6277332</c:v>
                      </c:pt>
                      <c:pt idx="55">
                        <c:v>1824226339.6999998</c:v>
                      </c:pt>
                      <c:pt idx="56">
                        <c:v>1824226339.6999998</c:v>
                      </c:pt>
                      <c:pt idx="57">
                        <c:v>1824226339.6999998</c:v>
                      </c:pt>
                      <c:pt idx="58">
                        <c:v>1824226339.6999998</c:v>
                      </c:pt>
                      <c:pt idx="59">
                        <c:v>1824226339.6999998</c:v>
                      </c:pt>
                      <c:pt idx="60">
                        <c:v>2498589360.2000008</c:v>
                      </c:pt>
                      <c:pt idx="61">
                        <c:v>2498589360.2000008</c:v>
                      </c:pt>
                      <c:pt idx="62">
                        <c:v>2498589360.2000008</c:v>
                      </c:pt>
                      <c:pt idx="63">
                        <c:v>2498589360.2000008</c:v>
                      </c:pt>
                      <c:pt idx="64">
                        <c:v>2498589360.2000008</c:v>
                      </c:pt>
                      <c:pt idx="65">
                        <c:v>2566901218.71875</c:v>
                      </c:pt>
                      <c:pt idx="66">
                        <c:v>2566901218.71875</c:v>
                      </c:pt>
                      <c:pt idx="67">
                        <c:v>2566901218.71875</c:v>
                      </c:pt>
                      <c:pt idx="68">
                        <c:v>2566901218.71875</c:v>
                      </c:pt>
                      <c:pt idx="69">
                        <c:v>2566901218.71875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D6-4070-9316-E340953CF7EA}"/>
                  </c:ext>
                </c:extLst>
              </c15:ser>
            </c15:filteredBarSeries>
          </c:ext>
        </c:extLst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2F4-85CC-084BD92382F6}"/>
            </c:ext>
          </c:extLst>
        </c:ser>
        <c:ser>
          <c:idx val="2"/>
          <c:order val="2"/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'!$B$3:$BS$3</c:f>
              <c:numCache>
                <c:formatCode>General</c:formatCode>
                <c:ptCount val="70"/>
                <c:pt idx="0">
                  <c:v>42228361.990099363</c:v>
                </c:pt>
                <c:pt idx="1">
                  <c:v>42228361.990099363</c:v>
                </c:pt>
                <c:pt idx="2">
                  <c:v>42228361.990099363</c:v>
                </c:pt>
                <c:pt idx="3">
                  <c:v>42228361.990099363</c:v>
                </c:pt>
                <c:pt idx="4">
                  <c:v>42228361.990099363</c:v>
                </c:pt>
                <c:pt idx="5">
                  <c:v>54017157.657604247</c:v>
                </c:pt>
                <c:pt idx="6">
                  <c:v>54017157.657604247</c:v>
                </c:pt>
                <c:pt idx="7">
                  <c:v>54017157.657604247</c:v>
                </c:pt>
                <c:pt idx="8">
                  <c:v>54017157.657604247</c:v>
                </c:pt>
                <c:pt idx="9">
                  <c:v>54017157.657604247</c:v>
                </c:pt>
                <c:pt idx="10">
                  <c:v>67228066.048667997</c:v>
                </c:pt>
                <c:pt idx="11">
                  <c:v>67228066.048667997</c:v>
                </c:pt>
                <c:pt idx="12">
                  <c:v>67228066.048667997</c:v>
                </c:pt>
                <c:pt idx="13">
                  <c:v>67228066.048667997</c:v>
                </c:pt>
                <c:pt idx="14">
                  <c:v>67228066.048667997</c:v>
                </c:pt>
                <c:pt idx="15">
                  <c:v>89108116.732687995</c:v>
                </c:pt>
                <c:pt idx="16">
                  <c:v>89108116.732687995</c:v>
                </c:pt>
                <c:pt idx="17">
                  <c:v>89108116.732687995</c:v>
                </c:pt>
                <c:pt idx="18">
                  <c:v>89108116.732687995</c:v>
                </c:pt>
                <c:pt idx="19">
                  <c:v>89108116.732687995</c:v>
                </c:pt>
                <c:pt idx="20">
                  <c:v>127783118.51750001</c:v>
                </c:pt>
                <c:pt idx="21">
                  <c:v>127783118.51750001</c:v>
                </c:pt>
                <c:pt idx="22">
                  <c:v>127783118.51750001</c:v>
                </c:pt>
                <c:pt idx="23">
                  <c:v>127783118.51750001</c:v>
                </c:pt>
                <c:pt idx="24">
                  <c:v>127783118.51750001</c:v>
                </c:pt>
                <c:pt idx="25">
                  <c:v>142498614.88390625</c:v>
                </c:pt>
                <c:pt idx="26">
                  <c:v>142498614.88390625</c:v>
                </c:pt>
                <c:pt idx="27">
                  <c:v>142498614.88390625</c:v>
                </c:pt>
                <c:pt idx="28">
                  <c:v>142498614.88390625</c:v>
                </c:pt>
                <c:pt idx="29">
                  <c:v>142498614.88390625</c:v>
                </c:pt>
                <c:pt idx="30">
                  <c:v>153214045.53000003</c:v>
                </c:pt>
                <c:pt idx="31">
                  <c:v>153214045.53000003</c:v>
                </c:pt>
                <c:pt idx="32">
                  <c:v>153214045.53000003</c:v>
                </c:pt>
                <c:pt idx="33">
                  <c:v>153214045.53000003</c:v>
                </c:pt>
                <c:pt idx="34">
                  <c:v>153214045.53000003</c:v>
                </c:pt>
                <c:pt idx="35">
                  <c:v>265094823.82999986</c:v>
                </c:pt>
                <c:pt idx="36">
                  <c:v>265094823.82999986</c:v>
                </c:pt>
                <c:pt idx="37">
                  <c:v>265094823.82999986</c:v>
                </c:pt>
                <c:pt idx="38">
                  <c:v>265094823.82999986</c:v>
                </c:pt>
                <c:pt idx="39">
                  <c:v>265094823.82999986</c:v>
                </c:pt>
                <c:pt idx="40">
                  <c:v>367361564.92999941</c:v>
                </c:pt>
                <c:pt idx="41">
                  <c:v>367361564.92999941</c:v>
                </c:pt>
                <c:pt idx="42">
                  <c:v>367361564.92999941</c:v>
                </c:pt>
                <c:pt idx="43">
                  <c:v>367361564.92999941</c:v>
                </c:pt>
                <c:pt idx="44">
                  <c:v>367361564.92999941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C-42F4-85CC-084BD92382F6}"/>
            </c:ext>
          </c:extLst>
        </c:ser>
        <c:ser>
          <c:idx val="3"/>
          <c:order val="3"/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'!$B$4:$BS$4</c:f>
              <c:numCache>
                <c:formatCode>General</c:formatCode>
                <c:ptCount val="70"/>
                <c:pt idx="40">
                  <c:v>354276132.52987003</c:v>
                </c:pt>
                <c:pt idx="41">
                  <c:v>354276132.52987003</c:v>
                </c:pt>
                <c:pt idx="42">
                  <c:v>354276132.52987003</c:v>
                </c:pt>
                <c:pt idx="43">
                  <c:v>354276132.52987003</c:v>
                </c:pt>
                <c:pt idx="44">
                  <c:v>354276132.52987003</c:v>
                </c:pt>
                <c:pt idx="45">
                  <c:v>1076129225.9187498</c:v>
                </c:pt>
                <c:pt idx="46">
                  <c:v>1076129225.9187498</c:v>
                </c:pt>
                <c:pt idx="47">
                  <c:v>1076129225.9187498</c:v>
                </c:pt>
                <c:pt idx="48">
                  <c:v>1076129225.9187498</c:v>
                </c:pt>
                <c:pt idx="49">
                  <c:v>1076129225.9187498</c:v>
                </c:pt>
                <c:pt idx="50">
                  <c:v>1576255610.6277332</c:v>
                </c:pt>
                <c:pt idx="51">
                  <c:v>1576255610.6277332</c:v>
                </c:pt>
                <c:pt idx="52">
                  <c:v>1576255610.6277332</c:v>
                </c:pt>
                <c:pt idx="53">
                  <c:v>1576255610.6277332</c:v>
                </c:pt>
                <c:pt idx="54">
                  <c:v>1576255610.6277332</c:v>
                </c:pt>
                <c:pt idx="55">
                  <c:v>1824226339.6999998</c:v>
                </c:pt>
                <c:pt idx="56">
                  <c:v>1824226339.6999998</c:v>
                </c:pt>
                <c:pt idx="57">
                  <c:v>1824226339.6999998</c:v>
                </c:pt>
                <c:pt idx="58">
                  <c:v>1824226339.6999998</c:v>
                </c:pt>
                <c:pt idx="59">
                  <c:v>1824226339.6999998</c:v>
                </c:pt>
                <c:pt idx="60">
                  <c:v>2498589360.2000008</c:v>
                </c:pt>
                <c:pt idx="61">
                  <c:v>2498589360.2000008</c:v>
                </c:pt>
                <c:pt idx="62">
                  <c:v>2498589360.2000008</c:v>
                </c:pt>
                <c:pt idx="63">
                  <c:v>2498589360.2000008</c:v>
                </c:pt>
                <c:pt idx="64">
                  <c:v>2498589360.2000008</c:v>
                </c:pt>
                <c:pt idx="65">
                  <c:v>2566901218.71875</c:v>
                </c:pt>
                <c:pt idx="66">
                  <c:v>2566901218.71875</c:v>
                </c:pt>
                <c:pt idx="67">
                  <c:v>2566901218.71875</c:v>
                </c:pt>
                <c:pt idx="68">
                  <c:v>2566901218.71875</c:v>
                </c:pt>
                <c:pt idx="69">
                  <c:v>2566901218.71875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C-42F4-85CC-084BD923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4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'transposed4 '!$B$1:$BS$1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7500</c:v>
                      </c:pt>
                      <c:pt idx="26">
                        <c:v>7500</c:v>
                      </c:pt>
                      <c:pt idx="27">
                        <c:v>7500</c:v>
                      </c:pt>
                      <c:pt idx="28">
                        <c:v>7500</c:v>
                      </c:pt>
                      <c:pt idx="29">
                        <c:v>7500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50000</c:v>
                      </c:pt>
                      <c:pt idx="46">
                        <c:v>50000</c:v>
                      </c:pt>
                      <c:pt idx="47">
                        <c:v>50000</c:v>
                      </c:pt>
                      <c:pt idx="48">
                        <c:v>50000</c:v>
                      </c:pt>
                      <c:pt idx="49">
                        <c:v>50000</c:v>
                      </c:pt>
                      <c:pt idx="50">
                        <c:v>75000</c:v>
                      </c:pt>
                      <c:pt idx="51">
                        <c:v>75000</c:v>
                      </c:pt>
                      <c:pt idx="52">
                        <c:v>75000</c:v>
                      </c:pt>
                      <c:pt idx="53">
                        <c:v>75000</c:v>
                      </c:pt>
                      <c:pt idx="54">
                        <c:v>75000</c:v>
                      </c:pt>
                      <c:pt idx="55">
                        <c:v>100000</c:v>
                      </c:pt>
                      <c:pt idx="56">
                        <c:v>100000</c:v>
                      </c:pt>
                      <c:pt idx="57">
                        <c:v>100000</c:v>
                      </c:pt>
                      <c:pt idx="58">
                        <c:v>100000</c:v>
                      </c:pt>
                      <c:pt idx="59">
                        <c:v>100000</c:v>
                      </c:pt>
                      <c:pt idx="60">
                        <c:v>200000</c:v>
                      </c:pt>
                      <c:pt idx="61">
                        <c:v>200000</c:v>
                      </c:pt>
                      <c:pt idx="62">
                        <c:v>200000</c:v>
                      </c:pt>
                      <c:pt idx="63">
                        <c:v>200000</c:v>
                      </c:pt>
                      <c:pt idx="64">
                        <c:v>200000</c:v>
                      </c:pt>
                      <c:pt idx="65">
                        <c:v>250000</c:v>
                      </c:pt>
                      <c:pt idx="66">
                        <c:v>250000</c:v>
                      </c:pt>
                      <c:pt idx="67">
                        <c:v>250000</c:v>
                      </c:pt>
                      <c:pt idx="68">
                        <c:v>250000</c:v>
                      </c:pt>
                      <c:pt idx="69">
                        <c:v>250000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'transposed4 '!$B$2:$BS$2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41981536</c:v>
                      </c:pt>
                      <c:pt idx="1">
                        <c:v>38285869</c:v>
                      </c:pt>
                      <c:pt idx="2">
                        <c:v>27465366</c:v>
                      </c:pt>
                      <c:pt idx="3">
                        <c:v>32546661</c:v>
                      </c:pt>
                      <c:pt idx="4">
                        <c:v>28041634</c:v>
                      </c:pt>
                      <c:pt idx="5">
                        <c:v>69899462</c:v>
                      </c:pt>
                      <c:pt idx="6">
                        <c:v>69151156</c:v>
                      </c:pt>
                      <c:pt idx="7">
                        <c:v>51380609</c:v>
                      </c:pt>
                      <c:pt idx="8">
                        <c:v>51936695</c:v>
                      </c:pt>
                      <c:pt idx="9">
                        <c:v>69142809</c:v>
                      </c:pt>
                      <c:pt idx="10">
                        <c:v>61360675</c:v>
                      </c:pt>
                      <c:pt idx="11">
                        <c:v>64127440</c:v>
                      </c:pt>
                      <c:pt idx="12">
                        <c:v>73126487</c:v>
                      </c:pt>
                      <c:pt idx="13">
                        <c:v>65941604</c:v>
                      </c:pt>
                      <c:pt idx="14">
                        <c:v>63376322</c:v>
                      </c:pt>
                      <c:pt idx="15">
                        <c:v>100470851</c:v>
                      </c:pt>
                      <c:pt idx="16">
                        <c:v>98898064</c:v>
                      </c:pt>
                      <c:pt idx="17">
                        <c:v>100091233</c:v>
                      </c:pt>
                      <c:pt idx="18">
                        <c:v>75309790</c:v>
                      </c:pt>
                      <c:pt idx="19">
                        <c:v>100066445</c:v>
                      </c:pt>
                      <c:pt idx="20">
                        <c:v>133251450</c:v>
                      </c:pt>
                      <c:pt idx="21">
                        <c:v>132353075</c:v>
                      </c:pt>
                      <c:pt idx="22">
                        <c:v>112147404</c:v>
                      </c:pt>
                      <c:pt idx="23">
                        <c:v>112130434</c:v>
                      </c:pt>
                      <c:pt idx="24">
                        <c:v>127017734</c:v>
                      </c:pt>
                      <c:pt idx="25">
                        <c:v>124009219</c:v>
                      </c:pt>
                      <c:pt idx="26">
                        <c:v>162528304</c:v>
                      </c:pt>
                      <c:pt idx="27">
                        <c:v>133824618</c:v>
                      </c:pt>
                      <c:pt idx="28">
                        <c:v>137066688</c:v>
                      </c:pt>
                      <c:pt idx="29">
                        <c:v>140441782</c:v>
                      </c:pt>
                      <c:pt idx="30">
                        <c:v>154803130</c:v>
                      </c:pt>
                      <c:pt idx="31">
                        <c:v>147349635</c:v>
                      </c:pt>
                      <c:pt idx="32">
                        <c:v>166642524</c:v>
                      </c:pt>
                      <c:pt idx="33">
                        <c:v>150457284</c:v>
                      </c:pt>
                      <c:pt idx="34">
                        <c:v>165691992</c:v>
                      </c:pt>
                      <c:pt idx="35">
                        <c:v>260072252</c:v>
                      </c:pt>
                      <c:pt idx="36">
                        <c:v>283072730</c:v>
                      </c:pt>
                      <c:pt idx="37">
                        <c:v>245755802</c:v>
                      </c:pt>
                      <c:pt idx="38">
                        <c:v>285472897</c:v>
                      </c:pt>
                      <c:pt idx="39">
                        <c:v>248895879</c:v>
                      </c:pt>
                      <c:pt idx="40">
                        <c:v>351045000</c:v>
                      </c:pt>
                      <c:pt idx="41">
                        <c:v>362155256</c:v>
                      </c:pt>
                      <c:pt idx="42">
                        <c:v>351864033</c:v>
                      </c:pt>
                      <c:pt idx="43">
                        <c:v>369623497</c:v>
                      </c:pt>
                      <c:pt idx="44">
                        <c:v>402396031</c:v>
                      </c:pt>
                      <c:pt idx="45">
                        <c:v>1010070286</c:v>
                      </c:pt>
                      <c:pt idx="46">
                        <c:v>1029431552</c:v>
                      </c:pt>
                      <c:pt idx="47">
                        <c:v>1012523822</c:v>
                      </c:pt>
                      <c:pt idx="48">
                        <c:v>1076203972</c:v>
                      </c:pt>
                      <c:pt idx="49">
                        <c:v>1046003467</c:v>
                      </c:pt>
                      <c:pt idx="50">
                        <c:v>1762742669</c:v>
                      </c:pt>
                      <c:pt idx="51">
                        <c:v>1510326039</c:v>
                      </c:pt>
                      <c:pt idx="52">
                        <c:v>1634320165</c:v>
                      </c:pt>
                      <c:pt idx="53">
                        <c:v>1641279457</c:v>
                      </c:pt>
                      <c:pt idx="54">
                        <c:v>1584237037</c:v>
                      </c:pt>
                      <c:pt idx="55">
                        <c:v>1900734392</c:v>
                      </c:pt>
                      <c:pt idx="56">
                        <c:v>1717660650</c:v>
                      </c:pt>
                      <c:pt idx="57">
                        <c:v>1939112717</c:v>
                      </c:pt>
                      <c:pt idx="58">
                        <c:v>1684977855</c:v>
                      </c:pt>
                      <c:pt idx="59">
                        <c:v>1760695782</c:v>
                      </c:pt>
                      <c:pt idx="60">
                        <c:v>2632718036</c:v>
                      </c:pt>
                      <c:pt idx="61">
                        <c:v>2498393500</c:v>
                      </c:pt>
                      <c:pt idx="62">
                        <c:v>2573702930</c:v>
                      </c:pt>
                      <c:pt idx="63">
                        <c:v>2416687128</c:v>
                      </c:pt>
                      <c:pt idx="64">
                        <c:v>2381158759</c:v>
                      </c:pt>
                      <c:pt idx="65">
                        <c:v>2369311805</c:v>
                      </c:pt>
                      <c:pt idx="66">
                        <c:v>2572210228</c:v>
                      </c:pt>
                      <c:pt idx="67">
                        <c:v>2425527150</c:v>
                      </c:pt>
                      <c:pt idx="68">
                        <c:v>2631410765</c:v>
                      </c:pt>
                      <c:pt idx="69">
                        <c:v>2833365448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AC-42F4-85CC-084BD92382F6}"/>
                  </c:ext>
                </c:extLst>
              </c15:ser>
            </c15:filteredBarSeries>
          </c:ext>
        </c:extLst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'!$BW$58:$CJ$58</c:f>
              <c:numCache>
                <c:formatCode>General</c:formatCode>
                <c:ptCount val="1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</c:numCache>
            </c:numRef>
          </c:cat>
          <c:val>
            <c:numRef>
              <c:f>'transposed4 '!$BW$59:$CJ$59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22</c:v>
                </c:pt>
                <c:pt idx="5">
                  <c:v>35</c:v>
                </c:pt>
                <c:pt idx="6">
                  <c:v>29</c:v>
                </c:pt>
                <c:pt idx="7">
                  <c:v>55</c:v>
                </c:pt>
                <c:pt idx="8">
                  <c:v>57</c:v>
                </c:pt>
                <c:pt idx="9">
                  <c:v>73</c:v>
                </c:pt>
                <c:pt idx="10">
                  <c:v>39</c:v>
                </c:pt>
                <c:pt idx="11">
                  <c:v>16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42A4-906C-239A7EEA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719984"/>
        <c:axId val="510720640"/>
      </c:barChart>
      <c:catAx>
        <c:axId val="5107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720640"/>
        <c:crosses val="autoZero"/>
        <c:auto val="1"/>
        <c:lblAlgn val="ctr"/>
        <c:lblOffset val="100"/>
        <c:noMultiLvlLbl val="0"/>
      </c:catAx>
      <c:valAx>
        <c:axId val="5107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7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943905</c:v>
                </c:pt>
                <c:pt idx="1">
                  <c:v>3722905</c:v>
                </c:pt>
                <c:pt idx="2">
                  <c:v>1144559</c:v>
                </c:pt>
                <c:pt idx="3">
                  <c:v>1949077</c:v>
                </c:pt>
                <c:pt idx="4">
                  <c:v>1542586</c:v>
                </c:pt>
                <c:pt idx="5">
                  <c:v>3533128</c:v>
                </c:pt>
                <c:pt idx="6">
                  <c:v>10005547</c:v>
                </c:pt>
                <c:pt idx="7">
                  <c:v>3999291</c:v>
                </c:pt>
                <c:pt idx="8">
                  <c:v>10834493</c:v>
                </c:pt>
                <c:pt idx="9">
                  <c:v>16315256</c:v>
                </c:pt>
                <c:pt idx="10">
                  <c:v>8319868</c:v>
                </c:pt>
                <c:pt idx="11">
                  <c:v>21819346</c:v>
                </c:pt>
                <c:pt idx="12">
                  <c:v>5722887</c:v>
                </c:pt>
                <c:pt idx="13">
                  <c:v>13600793</c:v>
                </c:pt>
                <c:pt idx="14">
                  <c:v>3638283</c:v>
                </c:pt>
                <c:pt idx="15">
                  <c:v>26681871</c:v>
                </c:pt>
                <c:pt idx="16">
                  <c:v>14525667</c:v>
                </c:pt>
                <c:pt idx="17">
                  <c:v>13440834</c:v>
                </c:pt>
                <c:pt idx="18">
                  <c:v>17466138</c:v>
                </c:pt>
                <c:pt idx="19">
                  <c:v>17137048</c:v>
                </c:pt>
                <c:pt idx="20">
                  <c:v>10033899</c:v>
                </c:pt>
                <c:pt idx="21">
                  <c:v>27017499</c:v>
                </c:pt>
                <c:pt idx="22">
                  <c:v>45269981</c:v>
                </c:pt>
                <c:pt idx="23">
                  <c:v>29190320</c:v>
                </c:pt>
                <c:pt idx="24">
                  <c:v>16261260</c:v>
                </c:pt>
                <c:pt idx="25">
                  <c:v>7747274</c:v>
                </c:pt>
                <c:pt idx="26">
                  <c:v>11603332</c:v>
                </c:pt>
                <c:pt idx="27">
                  <c:v>9643110</c:v>
                </c:pt>
                <c:pt idx="28">
                  <c:v>8382852</c:v>
                </c:pt>
                <c:pt idx="29">
                  <c:v>19815746</c:v>
                </c:pt>
                <c:pt idx="30">
                  <c:v>24634594</c:v>
                </c:pt>
                <c:pt idx="31">
                  <c:v>17594093</c:v>
                </c:pt>
                <c:pt idx="32">
                  <c:v>25006925</c:v>
                </c:pt>
                <c:pt idx="33">
                  <c:v>17832368</c:v>
                </c:pt>
                <c:pt idx="34">
                  <c:v>20609360</c:v>
                </c:pt>
                <c:pt idx="35">
                  <c:v>88211484</c:v>
                </c:pt>
                <c:pt idx="36">
                  <c:v>82792071</c:v>
                </c:pt>
                <c:pt idx="37">
                  <c:v>104639017</c:v>
                </c:pt>
                <c:pt idx="38">
                  <c:v>86567949</c:v>
                </c:pt>
                <c:pt idx="39">
                  <c:v>135757610</c:v>
                </c:pt>
                <c:pt idx="40">
                  <c:v>39225545</c:v>
                </c:pt>
                <c:pt idx="41">
                  <c:v>69359793</c:v>
                </c:pt>
                <c:pt idx="42">
                  <c:v>47088006</c:v>
                </c:pt>
                <c:pt idx="43">
                  <c:v>40515977</c:v>
                </c:pt>
                <c:pt idx="44">
                  <c:v>50380576</c:v>
                </c:pt>
                <c:pt idx="45">
                  <c:v>53133761</c:v>
                </c:pt>
                <c:pt idx="46">
                  <c:v>46918001</c:v>
                </c:pt>
                <c:pt idx="47">
                  <c:v>41015706</c:v>
                </c:pt>
                <c:pt idx="48">
                  <c:v>38634236</c:v>
                </c:pt>
                <c:pt idx="49">
                  <c:v>38339323</c:v>
                </c:pt>
                <c:pt idx="50">
                  <c:v>61935678</c:v>
                </c:pt>
                <c:pt idx="51">
                  <c:v>40154461</c:v>
                </c:pt>
                <c:pt idx="52">
                  <c:v>33968215</c:v>
                </c:pt>
                <c:pt idx="53">
                  <c:v>39664388</c:v>
                </c:pt>
                <c:pt idx="54">
                  <c:v>42613863</c:v>
                </c:pt>
                <c:pt idx="55">
                  <c:v>91314746</c:v>
                </c:pt>
                <c:pt idx="56">
                  <c:v>89931409</c:v>
                </c:pt>
                <c:pt idx="57">
                  <c:v>77195831</c:v>
                </c:pt>
                <c:pt idx="58">
                  <c:v>90623535</c:v>
                </c:pt>
                <c:pt idx="59">
                  <c:v>58470300</c:v>
                </c:pt>
                <c:pt idx="60">
                  <c:v>1805374745.5999999</c:v>
                </c:pt>
                <c:pt idx="61">
                  <c:v>1608574241.5999999</c:v>
                </c:pt>
                <c:pt idx="62">
                  <c:v>1289429822.4000001</c:v>
                </c:pt>
                <c:pt idx="63">
                  <c:v>1875993737.5999999</c:v>
                </c:pt>
                <c:pt idx="64">
                  <c:v>1773132537.5999999</c:v>
                </c:pt>
                <c:pt idx="65">
                  <c:v>1913765425.9871998</c:v>
                </c:pt>
                <c:pt idx="66">
                  <c:v>1647136445.5391998</c:v>
                </c:pt>
                <c:pt idx="67">
                  <c:v>1395779701.2288001</c:v>
                </c:pt>
                <c:pt idx="68">
                  <c:v>1898749037.4911997</c:v>
                </c:pt>
                <c:pt idx="69">
                  <c:v>1843297670.6911998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6" Type="http://schemas.openxmlformats.org/officeDocument/2006/relationships/image" Target="../media/image76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97" Type="http://schemas.openxmlformats.org/officeDocument/2006/relationships/image" Target="../media/image97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87" Type="http://schemas.openxmlformats.org/officeDocument/2006/relationships/image" Target="../media/image87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/Relationships>
</file>

<file path=xl/drawings/_rels/vmlDrawing2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50.emf"/><Relationship Id="rId18" Type="http://schemas.openxmlformats.org/officeDocument/2006/relationships/image" Target="../media/image145.emf"/><Relationship Id="rId26" Type="http://schemas.openxmlformats.org/officeDocument/2006/relationships/image" Target="../media/image137.emf"/><Relationship Id="rId39" Type="http://schemas.openxmlformats.org/officeDocument/2006/relationships/image" Target="../media/image124.emf"/><Relationship Id="rId21" Type="http://schemas.openxmlformats.org/officeDocument/2006/relationships/image" Target="../media/image142.emf"/><Relationship Id="rId34" Type="http://schemas.openxmlformats.org/officeDocument/2006/relationships/image" Target="../media/image129.emf"/><Relationship Id="rId42" Type="http://schemas.openxmlformats.org/officeDocument/2006/relationships/image" Target="../media/image121.emf"/><Relationship Id="rId47" Type="http://schemas.openxmlformats.org/officeDocument/2006/relationships/image" Target="../media/image116.emf"/><Relationship Id="rId50" Type="http://schemas.openxmlformats.org/officeDocument/2006/relationships/image" Target="../media/image113.emf"/><Relationship Id="rId55" Type="http://schemas.openxmlformats.org/officeDocument/2006/relationships/image" Target="../media/image108.emf"/><Relationship Id="rId7" Type="http://schemas.openxmlformats.org/officeDocument/2006/relationships/image" Target="../media/image156.emf"/><Relationship Id="rId2" Type="http://schemas.openxmlformats.org/officeDocument/2006/relationships/image" Target="../media/image161.emf"/><Relationship Id="rId16" Type="http://schemas.openxmlformats.org/officeDocument/2006/relationships/image" Target="../media/image147.emf"/><Relationship Id="rId20" Type="http://schemas.openxmlformats.org/officeDocument/2006/relationships/image" Target="../media/image143.emf"/><Relationship Id="rId29" Type="http://schemas.openxmlformats.org/officeDocument/2006/relationships/image" Target="../media/image134.emf"/><Relationship Id="rId41" Type="http://schemas.openxmlformats.org/officeDocument/2006/relationships/image" Target="../media/image122.emf"/><Relationship Id="rId54" Type="http://schemas.openxmlformats.org/officeDocument/2006/relationships/image" Target="../media/image109.emf"/><Relationship Id="rId1" Type="http://schemas.openxmlformats.org/officeDocument/2006/relationships/image" Target="../media/image162.emf"/><Relationship Id="rId6" Type="http://schemas.openxmlformats.org/officeDocument/2006/relationships/image" Target="../media/image157.emf"/><Relationship Id="rId11" Type="http://schemas.openxmlformats.org/officeDocument/2006/relationships/image" Target="../media/image152.emf"/><Relationship Id="rId24" Type="http://schemas.openxmlformats.org/officeDocument/2006/relationships/image" Target="../media/image139.emf"/><Relationship Id="rId32" Type="http://schemas.openxmlformats.org/officeDocument/2006/relationships/image" Target="../media/image131.emf"/><Relationship Id="rId37" Type="http://schemas.openxmlformats.org/officeDocument/2006/relationships/image" Target="../media/image126.emf"/><Relationship Id="rId40" Type="http://schemas.openxmlformats.org/officeDocument/2006/relationships/image" Target="../media/image123.emf"/><Relationship Id="rId45" Type="http://schemas.openxmlformats.org/officeDocument/2006/relationships/image" Target="../media/image118.emf"/><Relationship Id="rId53" Type="http://schemas.openxmlformats.org/officeDocument/2006/relationships/image" Target="../media/image110.emf"/><Relationship Id="rId58" Type="http://schemas.openxmlformats.org/officeDocument/2006/relationships/image" Target="../media/image105.emf"/><Relationship Id="rId5" Type="http://schemas.openxmlformats.org/officeDocument/2006/relationships/image" Target="../media/image158.emf"/><Relationship Id="rId15" Type="http://schemas.openxmlformats.org/officeDocument/2006/relationships/image" Target="../media/image148.emf"/><Relationship Id="rId23" Type="http://schemas.openxmlformats.org/officeDocument/2006/relationships/image" Target="../media/image140.emf"/><Relationship Id="rId28" Type="http://schemas.openxmlformats.org/officeDocument/2006/relationships/image" Target="../media/image135.emf"/><Relationship Id="rId36" Type="http://schemas.openxmlformats.org/officeDocument/2006/relationships/image" Target="../media/image127.emf"/><Relationship Id="rId49" Type="http://schemas.openxmlformats.org/officeDocument/2006/relationships/image" Target="../media/image114.emf"/><Relationship Id="rId57" Type="http://schemas.openxmlformats.org/officeDocument/2006/relationships/image" Target="../media/image106.emf"/><Relationship Id="rId61" Type="http://schemas.openxmlformats.org/officeDocument/2006/relationships/image" Target="../media/image102.emf"/><Relationship Id="rId10" Type="http://schemas.openxmlformats.org/officeDocument/2006/relationships/image" Target="../media/image153.emf"/><Relationship Id="rId19" Type="http://schemas.openxmlformats.org/officeDocument/2006/relationships/image" Target="../media/image144.emf"/><Relationship Id="rId31" Type="http://schemas.openxmlformats.org/officeDocument/2006/relationships/image" Target="../media/image132.emf"/><Relationship Id="rId44" Type="http://schemas.openxmlformats.org/officeDocument/2006/relationships/image" Target="../media/image119.emf"/><Relationship Id="rId52" Type="http://schemas.openxmlformats.org/officeDocument/2006/relationships/image" Target="../media/image111.emf"/><Relationship Id="rId60" Type="http://schemas.openxmlformats.org/officeDocument/2006/relationships/image" Target="../media/image103.emf"/><Relationship Id="rId4" Type="http://schemas.openxmlformats.org/officeDocument/2006/relationships/image" Target="../media/image159.emf"/><Relationship Id="rId9" Type="http://schemas.openxmlformats.org/officeDocument/2006/relationships/image" Target="../media/image154.emf"/><Relationship Id="rId14" Type="http://schemas.openxmlformats.org/officeDocument/2006/relationships/image" Target="../media/image149.emf"/><Relationship Id="rId22" Type="http://schemas.openxmlformats.org/officeDocument/2006/relationships/image" Target="../media/image141.emf"/><Relationship Id="rId27" Type="http://schemas.openxmlformats.org/officeDocument/2006/relationships/image" Target="../media/image136.emf"/><Relationship Id="rId30" Type="http://schemas.openxmlformats.org/officeDocument/2006/relationships/image" Target="../media/image133.emf"/><Relationship Id="rId35" Type="http://schemas.openxmlformats.org/officeDocument/2006/relationships/image" Target="../media/image128.emf"/><Relationship Id="rId43" Type="http://schemas.openxmlformats.org/officeDocument/2006/relationships/image" Target="../media/image120.emf"/><Relationship Id="rId48" Type="http://schemas.openxmlformats.org/officeDocument/2006/relationships/image" Target="../media/image115.emf"/><Relationship Id="rId56" Type="http://schemas.openxmlformats.org/officeDocument/2006/relationships/image" Target="../media/image107.emf"/><Relationship Id="rId8" Type="http://schemas.openxmlformats.org/officeDocument/2006/relationships/image" Target="../media/image155.emf"/><Relationship Id="rId51" Type="http://schemas.openxmlformats.org/officeDocument/2006/relationships/image" Target="../media/image112.emf"/><Relationship Id="rId3" Type="http://schemas.openxmlformats.org/officeDocument/2006/relationships/image" Target="../media/image160.emf"/><Relationship Id="rId12" Type="http://schemas.openxmlformats.org/officeDocument/2006/relationships/image" Target="../media/image151.emf"/><Relationship Id="rId17" Type="http://schemas.openxmlformats.org/officeDocument/2006/relationships/image" Target="../media/image146.emf"/><Relationship Id="rId25" Type="http://schemas.openxmlformats.org/officeDocument/2006/relationships/image" Target="../media/image138.emf"/><Relationship Id="rId33" Type="http://schemas.openxmlformats.org/officeDocument/2006/relationships/image" Target="../media/image130.emf"/><Relationship Id="rId38" Type="http://schemas.openxmlformats.org/officeDocument/2006/relationships/image" Target="../media/image125.emf"/><Relationship Id="rId46" Type="http://schemas.openxmlformats.org/officeDocument/2006/relationships/image" Target="../media/image117.emf"/><Relationship Id="rId59" Type="http://schemas.openxmlformats.org/officeDocument/2006/relationships/image" Target="../media/image10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190500</xdr:colOff>
          <xdr:row>47</xdr:row>
          <xdr:rowOff>38100</xdr:rowOff>
        </xdr:to>
        <xdr:sp macro="" textlink="">
          <xdr:nvSpPr>
            <xdr:cNvPr id="1075" name="ovládací prvek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190500</xdr:colOff>
          <xdr:row>47</xdr:row>
          <xdr:rowOff>38100</xdr:rowOff>
        </xdr:to>
        <xdr:sp macro="" textlink="">
          <xdr:nvSpPr>
            <xdr:cNvPr id="1076" name="ovládací prvek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190500</xdr:colOff>
          <xdr:row>49</xdr:row>
          <xdr:rowOff>38100</xdr:rowOff>
        </xdr:to>
        <xdr:sp macro="" textlink="">
          <xdr:nvSpPr>
            <xdr:cNvPr id="1077" name="ovládací prvek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190500</xdr:colOff>
          <xdr:row>49</xdr:row>
          <xdr:rowOff>38100</xdr:rowOff>
        </xdr:to>
        <xdr:sp macro="" textlink="">
          <xdr:nvSpPr>
            <xdr:cNvPr id="1078" name="ovládací prvek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190500</xdr:colOff>
          <xdr:row>51</xdr:row>
          <xdr:rowOff>38100</xdr:rowOff>
        </xdr:to>
        <xdr:sp macro="" textlink="">
          <xdr:nvSpPr>
            <xdr:cNvPr id="1079" name="ovládací prvek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190500</xdr:colOff>
          <xdr:row>51</xdr:row>
          <xdr:rowOff>38100</xdr:rowOff>
        </xdr:to>
        <xdr:sp macro="" textlink="">
          <xdr:nvSpPr>
            <xdr:cNvPr id="1080" name="ovládací prvek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190500</xdr:colOff>
          <xdr:row>53</xdr:row>
          <xdr:rowOff>38100</xdr:rowOff>
        </xdr:to>
        <xdr:sp macro="" textlink="">
          <xdr:nvSpPr>
            <xdr:cNvPr id="1081" name="ovládací prvek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190500</xdr:colOff>
          <xdr:row>53</xdr:row>
          <xdr:rowOff>38100</xdr:rowOff>
        </xdr:to>
        <xdr:sp macro="" textlink="">
          <xdr:nvSpPr>
            <xdr:cNvPr id="1082" name="ovládací prvek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190500</xdr:colOff>
          <xdr:row>55</xdr:row>
          <xdr:rowOff>38100</xdr:rowOff>
        </xdr:to>
        <xdr:sp macro="" textlink="">
          <xdr:nvSpPr>
            <xdr:cNvPr id="1083" name="ovládací prvek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190500</xdr:colOff>
          <xdr:row>55</xdr:row>
          <xdr:rowOff>38100</xdr:rowOff>
        </xdr:to>
        <xdr:sp macro="" textlink="">
          <xdr:nvSpPr>
            <xdr:cNvPr id="1084" name="ovládací prvek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190500</xdr:colOff>
          <xdr:row>57</xdr:row>
          <xdr:rowOff>38100</xdr:rowOff>
        </xdr:to>
        <xdr:sp macro="" textlink="">
          <xdr:nvSpPr>
            <xdr:cNvPr id="1085" name="ovládací prvek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190500</xdr:colOff>
          <xdr:row>57</xdr:row>
          <xdr:rowOff>38100</xdr:rowOff>
        </xdr:to>
        <xdr:sp macro="" textlink="">
          <xdr:nvSpPr>
            <xdr:cNvPr id="1086" name="ovládací prvek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190500</xdr:colOff>
          <xdr:row>59</xdr:row>
          <xdr:rowOff>38100</xdr:rowOff>
        </xdr:to>
        <xdr:sp macro="" textlink="">
          <xdr:nvSpPr>
            <xdr:cNvPr id="1087" name="ovládací prvek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190500</xdr:colOff>
          <xdr:row>59</xdr:row>
          <xdr:rowOff>38100</xdr:rowOff>
        </xdr:to>
        <xdr:sp macro="" textlink="">
          <xdr:nvSpPr>
            <xdr:cNvPr id="1088" name="ovládací prvek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190500</xdr:colOff>
          <xdr:row>61</xdr:row>
          <xdr:rowOff>38100</xdr:rowOff>
        </xdr:to>
        <xdr:sp macro="" textlink="">
          <xdr:nvSpPr>
            <xdr:cNvPr id="1089" name="ovládací prvek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190500</xdr:colOff>
          <xdr:row>61</xdr:row>
          <xdr:rowOff>38100</xdr:rowOff>
        </xdr:to>
        <xdr:sp macro="" textlink="">
          <xdr:nvSpPr>
            <xdr:cNvPr id="1090" name="ovládací prvek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190500</xdr:colOff>
          <xdr:row>63</xdr:row>
          <xdr:rowOff>38100</xdr:rowOff>
        </xdr:to>
        <xdr:sp macro="" textlink="">
          <xdr:nvSpPr>
            <xdr:cNvPr id="1091" name="ovládací prvek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190500</xdr:colOff>
          <xdr:row>63</xdr:row>
          <xdr:rowOff>38100</xdr:rowOff>
        </xdr:to>
        <xdr:sp macro="" textlink="">
          <xdr:nvSpPr>
            <xdr:cNvPr id="1092" name="ovládací prvek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190500</xdr:colOff>
          <xdr:row>65</xdr:row>
          <xdr:rowOff>38100</xdr:rowOff>
        </xdr:to>
        <xdr:sp macro="" textlink="">
          <xdr:nvSpPr>
            <xdr:cNvPr id="1093" name="ovládací prvek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190500</xdr:colOff>
          <xdr:row>65</xdr:row>
          <xdr:rowOff>38100</xdr:rowOff>
        </xdr:to>
        <xdr:sp macro="" textlink="">
          <xdr:nvSpPr>
            <xdr:cNvPr id="1094" name="ovládací prvek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190500</xdr:colOff>
          <xdr:row>67</xdr:row>
          <xdr:rowOff>38100</xdr:rowOff>
        </xdr:to>
        <xdr:sp macro="" textlink="">
          <xdr:nvSpPr>
            <xdr:cNvPr id="1095" name="ovládací prvek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190500</xdr:colOff>
          <xdr:row>67</xdr:row>
          <xdr:rowOff>38100</xdr:rowOff>
        </xdr:to>
        <xdr:sp macro="" textlink="">
          <xdr:nvSpPr>
            <xdr:cNvPr id="1096" name="ovládací prvek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190500</xdr:colOff>
          <xdr:row>69</xdr:row>
          <xdr:rowOff>38100</xdr:rowOff>
        </xdr:to>
        <xdr:sp macro="" textlink="">
          <xdr:nvSpPr>
            <xdr:cNvPr id="1097" name="ovládací prvek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190500</xdr:colOff>
          <xdr:row>69</xdr:row>
          <xdr:rowOff>38100</xdr:rowOff>
        </xdr:to>
        <xdr:sp macro="" textlink="">
          <xdr:nvSpPr>
            <xdr:cNvPr id="1098" name="ovládací prvek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190500</xdr:colOff>
          <xdr:row>71</xdr:row>
          <xdr:rowOff>38100</xdr:rowOff>
        </xdr:to>
        <xdr:sp macro="" textlink="">
          <xdr:nvSpPr>
            <xdr:cNvPr id="1099" name="ovládací prvek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190500</xdr:colOff>
          <xdr:row>71</xdr:row>
          <xdr:rowOff>38100</xdr:rowOff>
        </xdr:to>
        <xdr:sp macro="" textlink="">
          <xdr:nvSpPr>
            <xdr:cNvPr id="1100" name="ovládací prvek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190500</xdr:colOff>
          <xdr:row>73</xdr:row>
          <xdr:rowOff>38100</xdr:rowOff>
        </xdr:to>
        <xdr:sp macro="" textlink="">
          <xdr:nvSpPr>
            <xdr:cNvPr id="1101" name="ovládací prvek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190500</xdr:colOff>
          <xdr:row>73</xdr:row>
          <xdr:rowOff>38100</xdr:rowOff>
        </xdr:to>
        <xdr:sp macro="" textlink="">
          <xdr:nvSpPr>
            <xdr:cNvPr id="1102" name="ovládací prvek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190500</xdr:colOff>
          <xdr:row>75</xdr:row>
          <xdr:rowOff>38100</xdr:rowOff>
        </xdr:to>
        <xdr:sp macro="" textlink="">
          <xdr:nvSpPr>
            <xdr:cNvPr id="1103" name="ovládací prvek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190500</xdr:colOff>
          <xdr:row>75</xdr:row>
          <xdr:rowOff>38100</xdr:rowOff>
        </xdr:to>
        <xdr:sp macro="" textlink="">
          <xdr:nvSpPr>
            <xdr:cNvPr id="1104" name="ovládací prvek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190500</xdr:colOff>
          <xdr:row>77</xdr:row>
          <xdr:rowOff>38100</xdr:rowOff>
        </xdr:to>
        <xdr:sp macro="" textlink="">
          <xdr:nvSpPr>
            <xdr:cNvPr id="1105" name="ovládací prvek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190500</xdr:colOff>
          <xdr:row>77</xdr:row>
          <xdr:rowOff>38100</xdr:rowOff>
        </xdr:to>
        <xdr:sp macro="" textlink="">
          <xdr:nvSpPr>
            <xdr:cNvPr id="1106" name="ovládací prvek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190500</xdr:colOff>
          <xdr:row>79</xdr:row>
          <xdr:rowOff>38100</xdr:rowOff>
        </xdr:to>
        <xdr:sp macro="" textlink="">
          <xdr:nvSpPr>
            <xdr:cNvPr id="1107" name="ovládací prvek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190500</xdr:colOff>
          <xdr:row>79</xdr:row>
          <xdr:rowOff>38100</xdr:rowOff>
        </xdr:to>
        <xdr:sp macro="" textlink="">
          <xdr:nvSpPr>
            <xdr:cNvPr id="1108" name="ovládací prvek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190500</xdr:colOff>
          <xdr:row>81</xdr:row>
          <xdr:rowOff>38100</xdr:rowOff>
        </xdr:to>
        <xdr:sp macro="" textlink="">
          <xdr:nvSpPr>
            <xdr:cNvPr id="1109" name="ovládací prvek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190500</xdr:colOff>
          <xdr:row>81</xdr:row>
          <xdr:rowOff>38100</xdr:rowOff>
        </xdr:to>
        <xdr:sp macro="" textlink="">
          <xdr:nvSpPr>
            <xdr:cNvPr id="1110" name="ovládací prvek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190500</xdr:colOff>
          <xdr:row>83</xdr:row>
          <xdr:rowOff>38100</xdr:rowOff>
        </xdr:to>
        <xdr:sp macro="" textlink="">
          <xdr:nvSpPr>
            <xdr:cNvPr id="1111" name="ovládací prvek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190500</xdr:colOff>
          <xdr:row>83</xdr:row>
          <xdr:rowOff>38100</xdr:rowOff>
        </xdr:to>
        <xdr:sp macro="" textlink="">
          <xdr:nvSpPr>
            <xdr:cNvPr id="1112" name="ovládací prvek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190500</xdr:colOff>
          <xdr:row>85</xdr:row>
          <xdr:rowOff>38100</xdr:rowOff>
        </xdr:to>
        <xdr:sp macro="" textlink="">
          <xdr:nvSpPr>
            <xdr:cNvPr id="1113" name="ovládací prvek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190500</xdr:colOff>
          <xdr:row>85</xdr:row>
          <xdr:rowOff>38100</xdr:rowOff>
        </xdr:to>
        <xdr:sp macro="" textlink="">
          <xdr:nvSpPr>
            <xdr:cNvPr id="1114" name="ovládací prvek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190500</xdr:colOff>
          <xdr:row>87</xdr:row>
          <xdr:rowOff>38100</xdr:rowOff>
        </xdr:to>
        <xdr:sp macro="" textlink="">
          <xdr:nvSpPr>
            <xdr:cNvPr id="1115" name="ovládací prvek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190500</xdr:colOff>
          <xdr:row>87</xdr:row>
          <xdr:rowOff>38100</xdr:rowOff>
        </xdr:to>
        <xdr:sp macro="" textlink="">
          <xdr:nvSpPr>
            <xdr:cNvPr id="1116" name="ovládací prvek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190500</xdr:colOff>
          <xdr:row>89</xdr:row>
          <xdr:rowOff>38100</xdr:rowOff>
        </xdr:to>
        <xdr:sp macro="" textlink="">
          <xdr:nvSpPr>
            <xdr:cNvPr id="1117" name="ovládací prvek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190500</xdr:colOff>
          <xdr:row>89</xdr:row>
          <xdr:rowOff>38100</xdr:rowOff>
        </xdr:to>
        <xdr:sp macro="" textlink="">
          <xdr:nvSpPr>
            <xdr:cNvPr id="1118" name="ovládací prvek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190500</xdr:colOff>
          <xdr:row>91</xdr:row>
          <xdr:rowOff>38100</xdr:rowOff>
        </xdr:to>
        <xdr:sp macro="" textlink="">
          <xdr:nvSpPr>
            <xdr:cNvPr id="1119" name="ovládací prvek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190500</xdr:colOff>
          <xdr:row>91</xdr:row>
          <xdr:rowOff>38100</xdr:rowOff>
        </xdr:to>
        <xdr:sp macro="" textlink="">
          <xdr:nvSpPr>
            <xdr:cNvPr id="1120" name="ovládací prvek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190500</xdr:colOff>
          <xdr:row>93</xdr:row>
          <xdr:rowOff>38100</xdr:rowOff>
        </xdr:to>
        <xdr:sp macro="" textlink="">
          <xdr:nvSpPr>
            <xdr:cNvPr id="1121" name="ovládací prvek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190500</xdr:colOff>
          <xdr:row>93</xdr:row>
          <xdr:rowOff>38100</xdr:rowOff>
        </xdr:to>
        <xdr:sp macro="" textlink="">
          <xdr:nvSpPr>
            <xdr:cNvPr id="1122" name="ovládací prvek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190500</xdr:colOff>
          <xdr:row>95</xdr:row>
          <xdr:rowOff>38100</xdr:rowOff>
        </xdr:to>
        <xdr:sp macro="" textlink="">
          <xdr:nvSpPr>
            <xdr:cNvPr id="1123" name="ovládací prvek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190500</xdr:colOff>
          <xdr:row>95</xdr:row>
          <xdr:rowOff>38100</xdr:rowOff>
        </xdr:to>
        <xdr:sp macro="" textlink="">
          <xdr:nvSpPr>
            <xdr:cNvPr id="1124" name="ovládací prvek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190500</xdr:colOff>
          <xdr:row>97</xdr:row>
          <xdr:rowOff>38100</xdr:rowOff>
        </xdr:to>
        <xdr:sp macro="" textlink="">
          <xdr:nvSpPr>
            <xdr:cNvPr id="1125" name="ovládací prvek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190500</xdr:colOff>
          <xdr:row>97</xdr:row>
          <xdr:rowOff>38100</xdr:rowOff>
        </xdr:to>
        <xdr:sp macro="" textlink="">
          <xdr:nvSpPr>
            <xdr:cNvPr id="1126" name="ovládací prvek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190500</xdr:colOff>
          <xdr:row>99</xdr:row>
          <xdr:rowOff>38100</xdr:rowOff>
        </xdr:to>
        <xdr:sp macro="" textlink="">
          <xdr:nvSpPr>
            <xdr:cNvPr id="1127" name="ovládací prvek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190500</xdr:colOff>
          <xdr:row>99</xdr:row>
          <xdr:rowOff>38100</xdr:rowOff>
        </xdr:to>
        <xdr:sp macro="" textlink="">
          <xdr:nvSpPr>
            <xdr:cNvPr id="1128" name="ovládací prvek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190500</xdr:colOff>
          <xdr:row>101</xdr:row>
          <xdr:rowOff>38100</xdr:rowOff>
        </xdr:to>
        <xdr:sp macro="" textlink="">
          <xdr:nvSpPr>
            <xdr:cNvPr id="1129" name="ovládací prvek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190500</xdr:colOff>
          <xdr:row>101</xdr:row>
          <xdr:rowOff>38100</xdr:rowOff>
        </xdr:to>
        <xdr:sp macro="" textlink="">
          <xdr:nvSpPr>
            <xdr:cNvPr id="1130" name="ovládací prvek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190500</xdr:colOff>
          <xdr:row>103</xdr:row>
          <xdr:rowOff>38100</xdr:rowOff>
        </xdr:to>
        <xdr:sp macro="" textlink="">
          <xdr:nvSpPr>
            <xdr:cNvPr id="1131" name="ovládací prvek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190500</xdr:colOff>
          <xdr:row>103</xdr:row>
          <xdr:rowOff>38100</xdr:rowOff>
        </xdr:to>
        <xdr:sp macro="" textlink="">
          <xdr:nvSpPr>
            <xdr:cNvPr id="1132" name="ovládací prvek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190500</xdr:colOff>
          <xdr:row>105</xdr:row>
          <xdr:rowOff>38100</xdr:rowOff>
        </xdr:to>
        <xdr:sp macro="" textlink="">
          <xdr:nvSpPr>
            <xdr:cNvPr id="1133" name="ovládací prvek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190500</xdr:colOff>
          <xdr:row>105</xdr:row>
          <xdr:rowOff>38100</xdr:rowOff>
        </xdr:to>
        <xdr:sp macro="" textlink="">
          <xdr:nvSpPr>
            <xdr:cNvPr id="1134" name="ovládací prvek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190500</xdr:colOff>
          <xdr:row>107</xdr:row>
          <xdr:rowOff>38100</xdr:rowOff>
        </xdr:to>
        <xdr:sp macro="" textlink="">
          <xdr:nvSpPr>
            <xdr:cNvPr id="1135" name="ovládací prvek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190500</xdr:colOff>
          <xdr:row>107</xdr:row>
          <xdr:rowOff>38100</xdr:rowOff>
        </xdr:to>
        <xdr:sp macro="" textlink="">
          <xdr:nvSpPr>
            <xdr:cNvPr id="1136" name="ovládací prvek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190500</xdr:colOff>
          <xdr:row>109</xdr:row>
          <xdr:rowOff>38100</xdr:rowOff>
        </xdr:to>
        <xdr:sp macro="" textlink="">
          <xdr:nvSpPr>
            <xdr:cNvPr id="1137" name="ovládací prvek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190500</xdr:colOff>
          <xdr:row>109</xdr:row>
          <xdr:rowOff>38100</xdr:rowOff>
        </xdr:to>
        <xdr:sp macro="" textlink="">
          <xdr:nvSpPr>
            <xdr:cNvPr id="1138" name="ovládací prvek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190500</xdr:colOff>
          <xdr:row>111</xdr:row>
          <xdr:rowOff>38100</xdr:rowOff>
        </xdr:to>
        <xdr:sp macro="" textlink="">
          <xdr:nvSpPr>
            <xdr:cNvPr id="1139" name="ovládací prvek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190500</xdr:colOff>
          <xdr:row>111</xdr:row>
          <xdr:rowOff>38100</xdr:rowOff>
        </xdr:to>
        <xdr:sp macro="" textlink="">
          <xdr:nvSpPr>
            <xdr:cNvPr id="1140" name="ovládací prvek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190500</xdr:colOff>
          <xdr:row>113</xdr:row>
          <xdr:rowOff>38100</xdr:rowOff>
        </xdr:to>
        <xdr:sp macro="" textlink="">
          <xdr:nvSpPr>
            <xdr:cNvPr id="1141" name="ovládací prvek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190500</xdr:colOff>
          <xdr:row>113</xdr:row>
          <xdr:rowOff>38100</xdr:rowOff>
        </xdr:to>
        <xdr:sp macro="" textlink="">
          <xdr:nvSpPr>
            <xdr:cNvPr id="1142" name="ovládací prvek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190500</xdr:colOff>
          <xdr:row>115</xdr:row>
          <xdr:rowOff>38100</xdr:rowOff>
        </xdr:to>
        <xdr:sp macro="" textlink="">
          <xdr:nvSpPr>
            <xdr:cNvPr id="1143" name="ovládací prvek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190500</xdr:colOff>
          <xdr:row>115</xdr:row>
          <xdr:rowOff>38100</xdr:rowOff>
        </xdr:to>
        <xdr:sp macro="" textlink="">
          <xdr:nvSpPr>
            <xdr:cNvPr id="1144" name="ovládací prvek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190500</xdr:colOff>
          <xdr:row>117</xdr:row>
          <xdr:rowOff>38100</xdr:rowOff>
        </xdr:to>
        <xdr:sp macro="" textlink="">
          <xdr:nvSpPr>
            <xdr:cNvPr id="1145" name="ovládací prvek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190500</xdr:colOff>
          <xdr:row>117</xdr:row>
          <xdr:rowOff>38100</xdr:rowOff>
        </xdr:to>
        <xdr:sp macro="" textlink="">
          <xdr:nvSpPr>
            <xdr:cNvPr id="1146" name="ovládací prvek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190500</xdr:colOff>
          <xdr:row>119</xdr:row>
          <xdr:rowOff>38100</xdr:rowOff>
        </xdr:to>
        <xdr:sp macro="" textlink="">
          <xdr:nvSpPr>
            <xdr:cNvPr id="1147" name="ovládací prvek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190500</xdr:colOff>
          <xdr:row>119</xdr:row>
          <xdr:rowOff>38100</xdr:rowOff>
        </xdr:to>
        <xdr:sp macro="" textlink="">
          <xdr:nvSpPr>
            <xdr:cNvPr id="1148" name="ovládací prvek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190500</xdr:colOff>
          <xdr:row>121</xdr:row>
          <xdr:rowOff>38100</xdr:rowOff>
        </xdr:to>
        <xdr:sp macro="" textlink="">
          <xdr:nvSpPr>
            <xdr:cNvPr id="1149" name="ovládací prvek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190500</xdr:colOff>
          <xdr:row>121</xdr:row>
          <xdr:rowOff>38100</xdr:rowOff>
        </xdr:to>
        <xdr:sp macro="" textlink="">
          <xdr:nvSpPr>
            <xdr:cNvPr id="1150" name="ovládací prvek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190500</xdr:colOff>
          <xdr:row>123</xdr:row>
          <xdr:rowOff>38100</xdr:rowOff>
        </xdr:to>
        <xdr:sp macro="" textlink="">
          <xdr:nvSpPr>
            <xdr:cNvPr id="1151" name="ovládací prvek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190500</xdr:colOff>
          <xdr:row>123</xdr:row>
          <xdr:rowOff>38100</xdr:rowOff>
        </xdr:to>
        <xdr:sp macro="" textlink="">
          <xdr:nvSpPr>
            <xdr:cNvPr id="1152" name="ovládací prvek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190500</xdr:colOff>
          <xdr:row>125</xdr:row>
          <xdr:rowOff>38100</xdr:rowOff>
        </xdr:to>
        <xdr:sp macro="" textlink="">
          <xdr:nvSpPr>
            <xdr:cNvPr id="1153" name="ovládací prvek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190500</xdr:colOff>
          <xdr:row>125</xdr:row>
          <xdr:rowOff>38100</xdr:rowOff>
        </xdr:to>
        <xdr:sp macro="" textlink="">
          <xdr:nvSpPr>
            <xdr:cNvPr id="1154" name="ovládací prvek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190500</xdr:colOff>
          <xdr:row>127</xdr:row>
          <xdr:rowOff>38100</xdr:rowOff>
        </xdr:to>
        <xdr:sp macro="" textlink="">
          <xdr:nvSpPr>
            <xdr:cNvPr id="1155" name="ovládací prvek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190500</xdr:colOff>
          <xdr:row>127</xdr:row>
          <xdr:rowOff>38100</xdr:rowOff>
        </xdr:to>
        <xdr:sp macro="" textlink="">
          <xdr:nvSpPr>
            <xdr:cNvPr id="1156" name="ovládací prvek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190500</xdr:colOff>
          <xdr:row>129</xdr:row>
          <xdr:rowOff>38100</xdr:rowOff>
        </xdr:to>
        <xdr:sp macro="" textlink="">
          <xdr:nvSpPr>
            <xdr:cNvPr id="1157" name="ovládací prvek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190500</xdr:colOff>
          <xdr:row>129</xdr:row>
          <xdr:rowOff>38100</xdr:rowOff>
        </xdr:to>
        <xdr:sp macro="" textlink="">
          <xdr:nvSpPr>
            <xdr:cNvPr id="1158" name="ovládací prvek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190500</xdr:colOff>
          <xdr:row>131</xdr:row>
          <xdr:rowOff>38100</xdr:rowOff>
        </xdr:to>
        <xdr:sp macro="" textlink="">
          <xdr:nvSpPr>
            <xdr:cNvPr id="1159" name="ovládací prvek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190500</xdr:colOff>
          <xdr:row>131</xdr:row>
          <xdr:rowOff>38100</xdr:rowOff>
        </xdr:to>
        <xdr:sp macro="" textlink="">
          <xdr:nvSpPr>
            <xdr:cNvPr id="1160" name="ovládací prvek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190500</xdr:colOff>
          <xdr:row>133</xdr:row>
          <xdr:rowOff>38100</xdr:rowOff>
        </xdr:to>
        <xdr:sp macro="" textlink="">
          <xdr:nvSpPr>
            <xdr:cNvPr id="1161" name="ovládací prvek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190500</xdr:colOff>
          <xdr:row>133</xdr:row>
          <xdr:rowOff>38100</xdr:rowOff>
        </xdr:to>
        <xdr:sp macro="" textlink="">
          <xdr:nvSpPr>
            <xdr:cNvPr id="1162" name="ovládací prvek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190500</xdr:colOff>
          <xdr:row>135</xdr:row>
          <xdr:rowOff>38100</xdr:rowOff>
        </xdr:to>
        <xdr:sp macro="" textlink="">
          <xdr:nvSpPr>
            <xdr:cNvPr id="1163" name="ovládací prvek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190500</xdr:colOff>
          <xdr:row>135</xdr:row>
          <xdr:rowOff>38100</xdr:rowOff>
        </xdr:to>
        <xdr:sp macro="" textlink="">
          <xdr:nvSpPr>
            <xdr:cNvPr id="1164" name="ovládací prvek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190500</xdr:colOff>
          <xdr:row>137</xdr:row>
          <xdr:rowOff>38100</xdr:rowOff>
        </xdr:to>
        <xdr:sp macro="" textlink="">
          <xdr:nvSpPr>
            <xdr:cNvPr id="1165" name="ovládací prvek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190500</xdr:colOff>
          <xdr:row>137</xdr:row>
          <xdr:rowOff>38100</xdr:rowOff>
        </xdr:to>
        <xdr:sp macro="" textlink="">
          <xdr:nvSpPr>
            <xdr:cNvPr id="1166" name="ovládací prvek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190500</xdr:colOff>
          <xdr:row>139</xdr:row>
          <xdr:rowOff>38100</xdr:rowOff>
        </xdr:to>
        <xdr:sp macro="" textlink="">
          <xdr:nvSpPr>
            <xdr:cNvPr id="1167" name="ovládací prvek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190500</xdr:colOff>
          <xdr:row>139</xdr:row>
          <xdr:rowOff>38100</xdr:rowOff>
        </xdr:to>
        <xdr:sp macro="" textlink="">
          <xdr:nvSpPr>
            <xdr:cNvPr id="1168" name="ovládací prvek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190500</xdr:colOff>
          <xdr:row>141</xdr:row>
          <xdr:rowOff>38100</xdr:rowOff>
        </xdr:to>
        <xdr:sp macro="" textlink="">
          <xdr:nvSpPr>
            <xdr:cNvPr id="1169" name="ovládací prvek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190500</xdr:colOff>
          <xdr:row>141</xdr:row>
          <xdr:rowOff>38100</xdr:rowOff>
        </xdr:to>
        <xdr:sp macro="" textlink="">
          <xdr:nvSpPr>
            <xdr:cNvPr id="1170" name="ovládací prvek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190500</xdr:colOff>
          <xdr:row>143</xdr:row>
          <xdr:rowOff>38100</xdr:rowOff>
        </xdr:to>
        <xdr:sp macro="" textlink="">
          <xdr:nvSpPr>
            <xdr:cNvPr id="1171" name="ovládací prvek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190500</xdr:colOff>
          <xdr:row>143</xdr:row>
          <xdr:rowOff>38100</xdr:rowOff>
        </xdr:to>
        <xdr:sp macro="" textlink="">
          <xdr:nvSpPr>
            <xdr:cNvPr id="1172" name="ovládací prvek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190500</xdr:colOff>
          <xdr:row>145</xdr:row>
          <xdr:rowOff>38100</xdr:rowOff>
        </xdr:to>
        <xdr:sp macro="" textlink="">
          <xdr:nvSpPr>
            <xdr:cNvPr id="1173" name="ovládací prvek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190500</xdr:colOff>
          <xdr:row>145</xdr:row>
          <xdr:rowOff>38100</xdr:rowOff>
        </xdr:to>
        <xdr:sp macro="" textlink="">
          <xdr:nvSpPr>
            <xdr:cNvPr id="1174" name="ovládací prvek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10</xdr:col>
          <xdr:colOff>704850</xdr:colOff>
          <xdr:row>147</xdr:row>
          <xdr:rowOff>133350</xdr:rowOff>
        </xdr:to>
        <xdr:sp macro="" textlink="">
          <xdr:nvSpPr>
            <xdr:cNvPr id="1175" name="ovládací prvek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340178</xdr:colOff>
      <xdr:row>14</xdr:row>
      <xdr:rowOff>133349</xdr:rowOff>
    </xdr:from>
    <xdr:to>
      <xdr:col>14</xdr:col>
      <xdr:colOff>176893</xdr:colOff>
      <xdr:row>39</xdr:row>
      <xdr:rowOff>136072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97</xdr:row>
          <xdr:rowOff>4482</xdr:rowOff>
        </xdr:from>
        <xdr:to>
          <xdr:col>11</xdr:col>
          <xdr:colOff>5603</xdr:colOff>
          <xdr:row>97</xdr:row>
          <xdr:rowOff>194982</xdr:rowOff>
        </xdr:to>
        <xdr:sp macro="" textlink="">
          <xdr:nvSpPr>
            <xdr:cNvPr id="4097" name="ovládací prvek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97</xdr:row>
          <xdr:rowOff>4482</xdr:rowOff>
        </xdr:from>
        <xdr:to>
          <xdr:col>11</xdr:col>
          <xdr:colOff>843803</xdr:colOff>
          <xdr:row>97</xdr:row>
          <xdr:rowOff>194982</xdr:rowOff>
        </xdr:to>
        <xdr:sp macro="" textlink="">
          <xdr:nvSpPr>
            <xdr:cNvPr id="4098" name="ovládací prvek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97</xdr:row>
          <xdr:rowOff>290232</xdr:rowOff>
        </xdr:from>
        <xdr:to>
          <xdr:col>11</xdr:col>
          <xdr:colOff>5603</xdr:colOff>
          <xdr:row>98</xdr:row>
          <xdr:rowOff>189379</xdr:rowOff>
        </xdr:to>
        <xdr:sp macro="" textlink="">
          <xdr:nvSpPr>
            <xdr:cNvPr id="4099" name="ovládací prvek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97</xdr:row>
          <xdr:rowOff>290232</xdr:rowOff>
        </xdr:from>
        <xdr:to>
          <xdr:col>11</xdr:col>
          <xdr:colOff>843803</xdr:colOff>
          <xdr:row>98</xdr:row>
          <xdr:rowOff>189379</xdr:rowOff>
        </xdr:to>
        <xdr:sp macro="" textlink="">
          <xdr:nvSpPr>
            <xdr:cNvPr id="4100" name="ovládací prvek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98</xdr:row>
          <xdr:rowOff>275104</xdr:rowOff>
        </xdr:from>
        <xdr:to>
          <xdr:col>11</xdr:col>
          <xdr:colOff>5603</xdr:colOff>
          <xdr:row>99</xdr:row>
          <xdr:rowOff>174251</xdr:rowOff>
        </xdr:to>
        <xdr:sp macro="" textlink="">
          <xdr:nvSpPr>
            <xdr:cNvPr id="4101" name="ovládací prvek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98</xdr:row>
          <xdr:rowOff>275104</xdr:rowOff>
        </xdr:from>
        <xdr:to>
          <xdr:col>11</xdr:col>
          <xdr:colOff>843803</xdr:colOff>
          <xdr:row>99</xdr:row>
          <xdr:rowOff>174251</xdr:rowOff>
        </xdr:to>
        <xdr:sp macro="" textlink="">
          <xdr:nvSpPr>
            <xdr:cNvPr id="4102" name="ovládací prvek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99</xdr:row>
          <xdr:rowOff>259976</xdr:rowOff>
        </xdr:from>
        <xdr:to>
          <xdr:col>11</xdr:col>
          <xdr:colOff>5603</xdr:colOff>
          <xdr:row>100</xdr:row>
          <xdr:rowOff>159124</xdr:rowOff>
        </xdr:to>
        <xdr:sp macro="" textlink="">
          <xdr:nvSpPr>
            <xdr:cNvPr id="4103" name="ovládací prvek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99</xdr:row>
          <xdr:rowOff>259976</xdr:rowOff>
        </xdr:from>
        <xdr:to>
          <xdr:col>11</xdr:col>
          <xdr:colOff>843803</xdr:colOff>
          <xdr:row>100</xdr:row>
          <xdr:rowOff>159124</xdr:rowOff>
        </xdr:to>
        <xdr:sp macro="" textlink="">
          <xdr:nvSpPr>
            <xdr:cNvPr id="4104" name="ovládací prvek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100</xdr:row>
          <xdr:rowOff>244849</xdr:rowOff>
        </xdr:from>
        <xdr:to>
          <xdr:col>11</xdr:col>
          <xdr:colOff>5603</xdr:colOff>
          <xdr:row>101</xdr:row>
          <xdr:rowOff>143996</xdr:rowOff>
        </xdr:to>
        <xdr:sp macro="" textlink="">
          <xdr:nvSpPr>
            <xdr:cNvPr id="4105" name="ovládací prvek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100</xdr:row>
          <xdr:rowOff>244849</xdr:rowOff>
        </xdr:from>
        <xdr:to>
          <xdr:col>11</xdr:col>
          <xdr:colOff>843803</xdr:colOff>
          <xdr:row>101</xdr:row>
          <xdr:rowOff>143996</xdr:rowOff>
        </xdr:to>
        <xdr:sp macro="" textlink="">
          <xdr:nvSpPr>
            <xdr:cNvPr id="4106" name="ovládací prvek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101</xdr:row>
          <xdr:rowOff>229721</xdr:rowOff>
        </xdr:from>
        <xdr:to>
          <xdr:col>11</xdr:col>
          <xdr:colOff>5603</xdr:colOff>
          <xdr:row>102</xdr:row>
          <xdr:rowOff>128868</xdr:rowOff>
        </xdr:to>
        <xdr:sp macro="" textlink="">
          <xdr:nvSpPr>
            <xdr:cNvPr id="4107" name="ovládací prvek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101</xdr:row>
          <xdr:rowOff>229721</xdr:rowOff>
        </xdr:from>
        <xdr:to>
          <xdr:col>11</xdr:col>
          <xdr:colOff>843803</xdr:colOff>
          <xdr:row>102</xdr:row>
          <xdr:rowOff>128868</xdr:rowOff>
        </xdr:to>
        <xdr:sp macro="" textlink="">
          <xdr:nvSpPr>
            <xdr:cNvPr id="4108" name="ovládací prvek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102</xdr:row>
          <xdr:rowOff>214593</xdr:rowOff>
        </xdr:from>
        <xdr:to>
          <xdr:col>11</xdr:col>
          <xdr:colOff>5603</xdr:colOff>
          <xdr:row>103</xdr:row>
          <xdr:rowOff>113740</xdr:rowOff>
        </xdr:to>
        <xdr:sp macro="" textlink="">
          <xdr:nvSpPr>
            <xdr:cNvPr id="4109" name="ovládací prvek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102</xdr:row>
          <xdr:rowOff>214593</xdr:rowOff>
        </xdr:from>
        <xdr:to>
          <xdr:col>11</xdr:col>
          <xdr:colOff>843803</xdr:colOff>
          <xdr:row>103</xdr:row>
          <xdr:rowOff>113740</xdr:rowOff>
        </xdr:to>
        <xdr:sp macro="" textlink="">
          <xdr:nvSpPr>
            <xdr:cNvPr id="4110" name="ovládací prvek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103</xdr:row>
          <xdr:rowOff>199465</xdr:rowOff>
        </xdr:from>
        <xdr:to>
          <xdr:col>11</xdr:col>
          <xdr:colOff>5603</xdr:colOff>
          <xdr:row>104</xdr:row>
          <xdr:rowOff>98612</xdr:rowOff>
        </xdr:to>
        <xdr:sp macro="" textlink="">
          <xdr:nvSpPr>
            <xdr:cNvPr id="4111" name="ovládací prvek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103</xdr:row>
          <xdr:rowOff>199465</xdr:rowOff>
        </xdr:from>
        <xdr:to>
          <xdr:col>11</xdr:col>
          <xdr:colOff>843803</xdr:colOff>
          <xdr:row>104</xdr:row>
          <xdr:rowOff>98612</xdr:rowOff>
        </xdr:to>
        <xdr:sp macro="" textlink="">
          <xdr:nvSpPr>
            <xdr:cNvPr id="4112" name="ovládací prvek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104</xdr:row>
          <xdr:rowOff>184337</xdr:rowOff>
        </xdr:from>
        <xdr:to>
          <xdr:col>11</xdr:col>
          <xdr:colOff>5603</xdr:colOff>
          <xdr:row>105</xdr:row>
          <xdr:rowOff>83484</xdr:rowOff>
        </xdr:to>
        <xdr:sp macro="" textlink="">
          <xdr:nvSpPr>
            <xdr:cNvPr id="4113" name="ovládací prvek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104</xdr:row>
          <xdr:rowOff>184337</xdr:rowOff>
        </xdr:from>
        <xdr:to>
          <xdr:col>11</xdr:col>
          <xdr:colOff>843803</xdr:colOff>
          <xdr:row>105</xdr:row>
          <xdr:rowOff>83484</xdr:rowOff>
        </xdr:to>
        <xdr:sp macro="" textlink="">
          <xdr:nvSpPr>
            <xdr:cNvPr id="4114" name="ovládací prvek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105</xdr:row>
          <xdr:rowOff>169209</xdr:rowOff>
        </xdr:from>
        <xdr:to>
          <xdr:col>11</xdr:col>
          <xdr:colOff>5603</xdr:colOff>
          <xdr:row>106</xdr:row>
          <xdr:rowOff>68356</xdr:rowOff>
        </xdr:to>
        <xdr:sp macro="" textlink="">
          <xdr:nvSpPr>
            <xdr:cNvPr id="4115" name="ovládací prvek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105</xdr:row>
          <xdr:rowOff>169209</xdr:rowOff>
        </xdr:from>
        <xdr:to>
          <xdr:col>11</xdr:col>
          <xdr:colOff>843803</xdr:colOff>
          <xdr:row>106</xdr:row>
          <xdr:rowOff>68356</xdr:rowOff>
        </xdr:to>
        <xdr:sp macro="" textlink="">
          <xdr:nvSpPr>
            <xdr:cNvPr id="4116" name="ovládací prvek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106</xdr:row>
          <xdr:rowOff>154081</xdr:rowOff>
        </xdr:from>
        <xdr:to>
          <xdr:col>11</xdr:col>
          <xdr:colOff>5603</xdr:colOff>
          <xdr:row>107</xdr:row>
          <xdr:rowOff>53228</xdr:rowOff>
        </xdr:to>
        <xdr:sp macro="" textlink="">
          <xdr:nvSpPr>
            <xdr:cNvPr id="4117" name="ovládací prvek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106</xdr:row>
          <xdr:rowOff>154081</xdr:rowOff>
        </xdr:from>
        <xdr:to>
          <xdr:col>11</xdr:col>
          <xdr:colOff>843803</xdr:colOff>
          <xdr:row>107</xdr:row>
          <xdr:rowOff>53228</xdr:rowOff>
        </xdr:to>
        <xdr:sp macro="" textlink="">
          <xdr:nvSpPr>
            <xdr:cNvPr id="4118" name="ovládací prvek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107</xdr:row>
          <xdr:rowOff>138953</xdr:rowOff>
        </xdr:from>
        <xdr:to>
          <xdr:col>11</xdr:col>
          <xdr:colOff>5603</xdr:colOff>
          <xdr:row>108</xdr:row>
          <xdr:rowOff>38100</xdr:rowOff>
        </xdr:to>
        <xdr:sp macro="" textlink="">
          <xdr:nvSpPr>
            <xdr:cNvPr id="4119" name="ovládací prvek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107</xdr:row>
          <xdr:rowOff>138953</xdr:rowOff>
        </xdr:from>
        <xdr:to>
          <xdr:col>11</xdr:col>
          <xdr:colOff>843803</xdr:colOff>
          <xdr:row>108</xdr:row>
          <xdr:rowOff>38100</xdr:rowOff>
        </xdr:to>
        <xdr:sp macro="" textlink="">
          <xdr:nvSpPr>
            <xdr:cNvPr id="4120" name="ovládací prvek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108</xdr:row>
          <xdr:rowOff>123825</xdr:rowOff>
        </xdr:from>
        <xdr:to>
          <xdr:col>11</xdr:col>
          <xdr:colOff>5603</xdr:colOff>
          <xdr:row>109</xdr:row>
          <xdr:rowOff>22972</xdr:rowOff>
        </xdr:to>
        <xdr:sp macro="" textlink="">
          <xdr:nvSpPr>
            <xdr:cNvPr id="4121" name="ovládací prvek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108</xdr:row>
          <xdr:rowOff>123825</xdr:rowOff>
        </xdr:from>
        <xdr:to>
          <xdr:col>11</xdr:col>
          <xdr:colOff>843803</xdr:colOff>
          <xdr:row>109</xdr:row>
          <xdr:rowOff>22972</xdr:rowOff>
        </xdr:to>
        <xdr:sp macro="" textlink="">
          <xdr:nvSpPr>
            <xdr:cNvPr id="4122" name="ovládací prvek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109</xdr:row>
          <xdr:rowOff>99172</xdr:rowOff>
        </xdr:from>
        <xdr:to>
          <xdr:col>11</xdr:col>
          <xdr:colOff>5603</xdr:colOff>
          <xdr:row>109</xdr:row>
          <xdr:rowOff>289672</xdr:rowOff>
        </xdr:to>
        <xdr:sp macro="" textlink="">
          <xdr:nvSpPr>
            <xdr:cNvPr id="4123" name="ovládací prvek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109</xdr:row>
          <xdr:rowOff>99172</xdr:rowOff>
        </xdr:from>
        <xdr:to>
          <xdr:col>11</xdr:col>
          <xdr:colOff>843803</xdr:colOff>
          <xdr:row>109</xdr:row>
          <xdr:rowOff>289672</xdr:rowOff>
        </xdr:to>
        <xdr:sp macro="" textlink="">
          <xdr:nvSpPr>
            <xdr:cNvPr id="4124" name="ovládací prvek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110</xdr:row>
          <xdr:rowOff>93569</xdr:rowOff>
        </xdr:from>
        <xdr:to>
          <xdr:col>11</xdr:col>
          <xdr:colOff>5603</xdr:colOff>
          <xdr:row>110</xdr:row>
          <xdr:rowOff>284069</xdr:rowOff>
        </xdr:to>
        <xdr:sp macro="" textlink="">
          <xdr:nvSpPr>
            <xdr:cNvPr id="4125" name="ovládací prvek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110</xdr:row>
          <xdr:rowOff>93569</xdr:rowOff>
        </xdr:from>
        <xdr:to>
          <xdr:col>11</xdr:col>
          <xdr:colOff>843803</xdr:colOff>
          <xdr:row>110</xdr:row>
          <xdr:rowOff>284069</xdr:rowOff>
        </xdr:to>
        <xdr:sp macro="" textlink="">
          <xdr:nvSpPr>
            <xdr:cNvPr id="4126" name="ovládací prvek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111</xdr:row>
          <xdr:rowOff>78441</xdr:rowOff>
        </xdr:from>
        <xdr:to>
          <xdr:col>11</xdr:col>
          <xdr:colOff>5603</xdr:colOff>
          <xdr:row>111</xdr:row>
          <xdr:rowOff>268941</xdr:rowOff>
        </xdr:to>
        <xdr:sp macro="" textlink="">
          <xdr:nvSpPr>
            <xdr:cNvPr id="4127" name="ovládací prvek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111</xdr:row>
          <xdr:rowOff>78441</xdr:rowOff>
        </xdr:from>
        <xdr:to>
          <xdr:col>11</xdr:col>
          <xdr:colOff>843803</xdr:colOff>
          <xdr:row>111</xdr:row>
          <xdr:rowOff>268941</xdr:rowOff>
        </xdr:to>
        <xdr:sp macro="" textlink="">
          <xdr:nvSpPr>
            <xdr:cNvPr id="4128" name="ovládací prvek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112</xdr:row>
          <xdr:rowOff>63313</xdr:rowOff>
        </xdr:from>
        <xdr:to>
          <xdr:col>11</xdr:col>
          <xdr:colOff>5603</xdr:colOff>
          <xdr:row>112</xdr:row>
          <xdr:rowOff>253813</xdr:rowOff>
        </xdr:to>
        <xdr:sp macro="" textlink="">
          <xdr:nvSpPr>
            <xdr:cNvPr id="4129" name="ovládací prvek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112</xdr:row>
          <xdr:rowOff>63313</xdr:rowOff>
        </xdr:from>
        <xdr:to>
          <xdr:col>11</xdr:col>
          <xdr:colOff>843803</xdr:colOff>
          <xdr:row>112</xdr:row>
          <xdr:rowOff>253813</xdr:rowOff>
        </xdr:to>
        <xdr:sp macro="" textlink="">
          <xdr:nvSpPr>
            <xdr:cNvPr id="4130" name="ovládací prvek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113</xdr:row>
          <xdr:rowOff>48185</xdr:rowOff>
        </xdr:from>
        <xdr:to>
          <xdr:col>11</xdr:col>
          <xdr:colOff>5603</xdr:colOff>
          <xdr:row>113</xdr:row>
          <xdr:rowOff>238685</xdr:rowOff>
        </xdr:to>
        <xdr:sp macro="" textlink="">
          <xdr:nvSpPr>
            <xdr:cNvPr id="4131" name="ovládací prvek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113</xdr:row>
          <xdr:rowOff>48185</xdr:rowOff>
        </xdr:from>
        <xdr:to>
          <xdr:col>11</xdr:col>
          <xdr:colOff>843803</xdr:colOff>
          <xdr:row>113</xdr:row>
          <xdr:rowOff>238685</xdr:rowOff>
        </xdr:to>
        <xdr:sp macro="" textlink="">
          <xdr:nvSpPr>
            <xdr:cNvPr id="4132" name="ovládací prvek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114</xdr:row>
          <xdr:rowOff>23532</xdr:rowOff>
        </xdr:from>
        <xdr:to>
          <xdr:col>11</xdr:col>
          <xdr:colOff>5603</xdr:colOff>
          <xdr:row>114</xdr:row>
          <xdr:rowOff>214032</xdr:rowOff>
        </xdr:to>
        <xdr:sp macro="" textlink="">
          <xdr:nvSpPr>
            <xdr:cNvPr id="4133" name="ovládací prvek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114</xdr:row>
          <xdr:rowOff>23532</xdr:rowOff>
        </xdr:from>
        <xdr:to>
          <xdr:col>11</xdr:col>
          <xdr:colOff>843803</xdr:colOff>
          <xdr:row>114</xdr:row>
          <xdr:rowOff>214032</xdr:rowOff>
        </xdr:to>
        <xdr:sp macro="" textlink="">
          <xdr:nvSpPr>
            <xdr:cNvPr id="4134" name="ovládací prvek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115</xdr:row>
          <xdr:rowOff>17929</xdr:rowOff>
        </xdr:from>
        <xdr:to>
          <xdr:col>11</xdr:col>
          <xdr:colOff>5603</xdr:colOff>
          <xdr:row>115</xdr:row>
          <xdr:rowOff>208429</xdr:rowOff>
        </xdr:to>
        <xdr:sp macro="" textlink="">
          <xdr:nvSpPr>
            <xdr:cNvPr id="4135" name="ovládací prvek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115</xdr:row>
          <xdr:rowOff>17929</xdr:rowOff>
        </xdr:from>
        <xdr:to>
          <xdr:col>11</xdr:col>
          <xdr:colOff>843803</xdr:colOff>
          <xdr:row>115</xdr:row>
          <xdr:rowOff>208429</xdr:rowOff>
        </xdr:to>
        <xdr:sp macro="" textlink="">
          <xdr:nvSpPr>
            <xdr:cNvPr id="4136" name="ovládací prvek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115</xdr:row>
          <xdr:rowOff>284629</xdr:rowOff>
        </xdr:from>
        <xdr:to>
          <xdr:col>11</xdr:col>
          <xdr:colOff>5603</xdr:colOff>
          <xdr:row>116</xdr:row>
          <xdr:rowOff>183776</xdr:rowOff>
        </xdr:to>
        <xdr:sp macro="" textlink="">
          <xdr:nvSpPr>
            <xdr:cNvPr id="4137" name="ovládací prvek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115</xdr:row>
          <xdr:rowOff>284629</xdr:rowOff>
        </xdr:from>
        <xdr:to>
          <xdr:col>11</xdr:col>
          <xdr:colOff>843803</xdr:colOff>
          <xdr:row>116</xdr:row>
          <xdr:rowOff>183776</xdr:rowOff>
        </xdr:to>
        <xdr:sp macro="" textlink="">
          <xdr:nvSpPr>
            <xdr:cNvPr id="4138" name="ovládací prvek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116</xdr:row>
          <xdr:rowOff>279026</xdr:rowOff>
        </xdr:from>
        <xdr:to>
          <xdr:col>11</xdr:col>
          <xdr:colOff>5603</xdr:colOff>
          <xdr:row>117</xdr:row>
          <xdr:rowOff>178174</xdr:rowOff>
        </xdr:to>
        <xdr:sp macro="" textlink="">
          <xdr:nvSpPr>
            <xdr:cNvPr id="4139" name="ovládací prvek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116</xdr:row>
          <xdr:rowOff>279026</xdr:rowOff>
        </xdr:from>
        <xdr:to>
          <xdr:col>11</xdr:col>
          <xdr:colOff>843803</xdr:colOff>
          <xdr:row>117</xdr:row>
          <xdr:rowOff>178174</xdr:rowOff>
        </xdr:to>
        <xdr:sp macro="" textlink="">
          <xdr:nvSpPr>
            <xdr:cNvPr id="4140" name="ovládací prvek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117</xdr:row>
          <xdr:rowOff>263899</xdr:rowOff>
        </xdr:from>
        <xdr:to>
          <xdr:col>11</xdr:col>
          <xdr:colOff>5603</xdr:colOff>
          <xdr:row>118</xdr:row>
          <xdr:rowOff>163046</xdr:rowOff>
        </xdr:to>
        <xdr:sp macro="" textlink="">
          <xdr:nvSpPr>
            <xdr:cNvPr id="4141" name="ovládací prvek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117</xdr:row>
          <xdr:rowOff>263899</xdr:rowOff>
        </xdr:from>
        <xdr:to>
          <xdr:col>11</xdr:col>
          <xdr:colOff>843803</xdr:colOff>
          <xdr:row>118</xdr:row>
          <xdr:rowOff>163046</xdr:rowOff>
        </xdr:to>
        <xdr:sp macro="" textlink="">
          <xdr:nvSpPr>
            <xdr:cNvPr id="4142" name="ovládací prvek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118</xdr:row>
          <xdr:rowOff>248771</xdr:rowOff>
        </xdr:from>
        <xdr:to>
          <xdr:col>11</xdr:col>
          <xdr:colOff>5603</xdr:colOff>
          <xdr:row>119</xdr:row>
          <xdr:rowOff>147918</xdr:rowOff>
        </xdr:to>
        <xdr:sp macro="" textlink="">
          <xdr:nvSpPr>
            <xdr:cNvPr id="4143" name="ovládací prvek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118</xdr:row>
          <xdr:rowOff>248771</xdr:rowOff>
        </xdr:from>
        <xdr:to>
          <xdr:col>11</xdr:col>
          <xdr:colOff>843803</xdr:colOff>
          <xdr:row>119</xdr:row>
          <xdr:rowOff>147918</xdr:rowOff>
        </xdr:to>
        <xdr:sp macro="" textlink="">
          <xdr:nvSpPr>
            <xdr:cNvPr id="4144" name="ovládací prvek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119</xdr:row>
          <xdr:rowOff>233643</xdr:rowOff>
        </xdr:from>
        <xdr:to>
          <xdr:col>11</xdr:col>
          <xdr:colOff>5603</xdr:colOff>
          <xdr:row>120</xdr:row>
          <xdr:rowOff>132790</xdr:rowOff>
        </xdr:to>
        <xdr:sp macro="" textlink="">
          <xdr:nvSpPr>
            <xdr:cNvPr id="4145" name="ovládací prvek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119</xdr:row>
          <xdr:rowOff>233643</xdr:rowOff>
        </xdr:from>
        <xdr:to>
          <xdr:col>11</xdr:col>
          <xdr:colOff>843803</xdr:colOff>
          <xdr:row>120</xdr:row>
          <xdr:rowOff>132790</xdr:rowOff>
        </xdr:to>
        <xdr:sp macro="" textlink="">
          <xdr:nvSpPr>
            <xdr:cNvPr id="4146" name="ovládací prvek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120</xdr:row>
          <xdr:rowOff>208990</xdr:rowOff>
        </xdr:from>
        <xdr:to>
          <xdr:col>11</xdr:col>
          <xdr:colOff>5603</xdr:colOff>
          <xdr:row>121</xdr:row>
          <xdr:rowOff>108137</xdr:rowOff>
        </xdr:to>
        <xdr:sp macro="" textlink="">
          <xdr:nvSpPr>
            <xdr:cNvPr id="4147" name="ovládací prvek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120</xdr:row>
          <xdr:rowOff>208990</xdr:rowOff>
        </xdr:from>
        <xdr:to>
          <xdr:col>11</xdr:col>
          <xdr:colOff>843803</xdr:colOff>
          <xdr:row>121</xdr:row>
          <xdr:rowOff>108137</xdr:rowOff>
        </xdr:to>
        <xdr:sp macro="" textlink="">
          <xdr:nvSpPr>
            <xdr:cNvPr id="4148" name="ovládací prvek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121</xdr:row>
          <xdr:rowOff>203387</xdr:rowOff>
        </xdr:from>
        <xdr:to>
          <xdr:col>11</xdr:col>
          <xdr:colOff>5603</xdr:colOff>
          <xdr:row>122</xdr:row>
          <xdr:rowOff>102534</xdr:rowOff>
        </xdr:to>
        <xdr:sp macro="" textlink="">
          <xdr:nvSpPr>
            <xdr:cNvPr id="4149" name="ovládací prvek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121</xdr:row>
          <xdr:rowOff>203387</xdr:rowOff>
        </xdr:from>
        <xdr:to>
          <xdr:col>11</xdr:col>
          <xdr:colOff>843803</xdr:colOff>
          <xdr:row>122</xdr:row>
          <xdr:rowOff>102534</xdr:rowOff>
        </xdr:to>
        <xdr:sp macro="" textlink="">
          <xdr:nvSpPr>
            <xdr:cNvPr id="4150" name="ovládací prvek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122</xdr:row>
          <xdr:rowOff>178734</xdr:rowOff>
        </xdr:from>
        <xdr:to>
          <xdr:col>11</xdr:col>
          <xdr:colOff>5603</xdr:colOff>
          <xdr:row>123</xdr:row>
          <xdr:rowOff>77881</xdr:rowOff>
        </xdr:to>
        <xdr:sp macro="" textlink="">
          <xdr:nvSpPr>
            <xdr:cNvPr id="4151" name="ovládací prvek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122</xdr:row>
          <xdr:rowOff>178734</xdr:rowOff>
        </xdr:from>
        <xdr:to>
          <xdr:col>11</xdr:col>
          <xdr:colOff>843803</xdr:colOff>
          <xdr:row>123</xdr:row>
          <xdr:rowOff>77881</xdr:rowOff>
        </xdr:to>
        <xdr:sp macro="" textlink="">
          <xdr:nvSpPr>
            <xdr:cNvPr id="4152" name="ovládací prvek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123</xdr:row>
          <xdr:rowOff>173131</xdr:rowOff>
        </xdr:from>
        <xdr:to>
          <xdr:col>11</xdr:col>
          <xdr:colOff>5603</xdr:colOff>
          <xdr:row>124</xdr:row>
          <xdr:rowOff>72278</xdr:rowOff>
        </xdr:to>
        <xdr:sp macro="" textlink="">
          <xdr:nvSpPr>
            <xdr:cNvPr id="4153" name="ovládací prvek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123</xdr:row>
          <xdr:rowOff>173131</xdr:rowOff>
        </xdr:from>
        <xdr:to>
          <xdr:col>11</xdr:col>
          <xdr:colOff>843803</xdr:colOff>
          <xdr:row>124</xdr:row>
          <xdr:rowOff>72278</xdr:rowOff>
        </xdr:to>
        <xdr:sp macro="" textlink="">
          <xdr:nvSpPr>
            <xdr:cNvPr id="4154" name="ovládací prvek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4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124</xdr:row>
          <xdr:rowOff>148478</xdr:rowOff>
        </xdr:from>
        <xdr:to>
          <xdr:col>11</xdr:col>
          <xdr:colOff>5603</xdr:colOff>
          <xdr:row>125</xdr:row>
          <xdr:rowOff>47625</xdr:rowOff>
        </xdr:to>
        <xdr:sp macro="" textlink="">
          <xdr:nvSpPr>
            <xdr:cNvPr id="4155" name="ovládací prvek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34178</xdr:colOff>
          <xdr:row>124</xdr:row>
          <xdr:rowOff>148478</xdr:rowOff>
        </xdr:from>
        <xdr:to>
          <xdr:col>11</xdr:col>
          <xdr:colOff>843803</xdr:colOff>
          <xdr:row>125</xdr:row>
          <xdr:rowOff>47625</xdr:rowOff>
        </xdr:to>
        <xdr:sp macro="" textlink="">
          <xdr:nvSpPr>
            <xdr:cNvPr id="4156" name="ovládací prvek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125</xdr:row>
          <xdr:rowOff>133350</xdr:rowOff>
        </xdr:from>
        <xdr:to>
          <xdr:col>10</xdr:col>
          <xdr:colOff>632012</xdr:colOff>
          <xdr:row>126</xdr:row>
          <xdr:rowOff>89647</xdr:rowOff>
        </xdr:to>
        <xdr:sp macro="" textlink="">
          <xdr:nvSpPr>
            <xdr:cNvPr id="4157" name="ovládací prvek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666750</xdr:colOff>
      <xdr:row>5</xdr:row>
      <xdr:rowOff>27214</xdr:rowOff>
    </xdr:from>
    <xdr:to>
      <xdr:col>23</xdr:col>
      <xdr:colOff>503465</xdr:colOff>
      <xdr:row>30</xdr:row>
      <xdr:rowOff>29937</xdr:rowOff>
    </xdr:to>
    <xdr:graphicFrame macro="">
      <xdr:nvGraphicFramePr>
        <xdr:cNvPr id="64" name="Graf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708162</xdr:colOff>
      <xdr:row>5</xdr:row>
      <xdr:rowOff>33130</xdr:rowOff>
    </xdr:from>
    <xdr:to>
      <xdr:col>23</xdr:col>
      <xdr:colOff>544877</xdr:colOff>
      <xdr:row>30</xdr:row>
      <xdr:rowOff>35853</xdr:rowOff>
    </xdr:to>
    <xdr:graphicFrame macro="">
      <xdr:nvGraphicFramePr>
        <xdr:cNvPr id="65" name="Graf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274542</xdr:colOff>
      <xdr:row>64</xdr:row>
      <xdr:rowOff>89647</xdr:rowOff>
    </xdr:from>
    <xdr:to>
      <xdr:col>81</xdr:col>
      <xdr:colOff>78440</xdr:colOff>
      <xdr:row>80</xdr:row>
      <xdr:rowOff>60511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image" Target="../media/image30.emf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159" Type="http://schemas.openxmlformats.org/officeDocument/2006/relationships/image" Target="../media/image78.emf"/><Relationship Id="rId170" Type="http://schemas.openxmlformats.org/officeDocument/2006/relationships/control" Target="../activeX/activeX84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16" Type="http://schemas.openxmlformats.org/officeDocument/2006/relationships/control" Target="../activeX/activeX7.xml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28" Type="http://schemas.openxmlformats.org/officeDocument/2006/relationships/control" Target="../activeX/activeX63.xml"/><Relationship Id="rId144" Type="http://schemas.openxmlformats.org/officeDocument/2006/relationships/control" Target="../activeX/activeX71.xml"/><Relationship Id="rId149" Type="http://schemas.openxmlformats.org/officeDocument/2006/relationships/image" Target="../media/image73.emf"/><Relationship Id="rId5" Type="http://schemas.openxmlformats.org/officeDocument/2006/relationships/image" Target="../media/image1.emf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165" Type="http://schemas.openxmlformats.org/officeDocument/2006/relationships/image" Target="../media/image81.emf"/><Relationship Id="rId181" Type="http://schemas.openxmlformats.org/officeDocument/2006/relationships/image" Target="../media/image89.emf"/><Relationship Id="rId186" Type="http://schemas.openxmlformats.org/officeDocument/2006/relationships/control" Target="../activeX/activeX92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control" Target="../activeX/activeX58.xml"/><Relationship Id="rId134" Type="http://schemas.openxmlformats.org/officeDocument/2006/relationships/control" Target="../activeX/activeX66.xml"/><Relationship Id="rId139" Type="http://schemas.openxmlformats.org/officeDocument/2006/relationships/image" Target="../media/image68.emf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55" Type="http://schemas.openxmlformats.org/officeDocument/2006/relationships/image" Target="../media/image76.emf"/><Relationship Id="rId171" Type="http://schemas.openxmlformats.org/officeDocument/2006/relationships/image" Target="../media/image84.emf"/><Relationship Id="rId176" Type="http://schemas.openxmlformats.org/officeDocument/2006/relationships/control" Target="../activeX/activeX87.xml"/><Relationship Id="rId192" Type="http://schemas.openxmlformats.org/officeDocument/2006/relationships/control" Target="../activeX/activeX95.xml"/><Relationship Id="rId197" Type="http://schemas.openxmlformats.org/officeDocument/2006/relationships/image" Target="../media/image97.emf"/><Relationship Id="rId201" Type="http://schemas.openxmlformats.org/officeDocument/2006/relationships/image" Target="../media/image99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124" Type="http://schemas.openxmlformats.org/officeDocument/2006/relationships/control" Target="../activeX/activeX61.xml"/><Relationship Id="rId129" Type="http://schemas.openxmlformats.org/officeDocument/2006/relationships/image" Target="../media/image63.emf"/><Relationship Id="rId54" Type="http://schemas.openxmlformats.org/officeDocument/2006/relationships/control" Target="../activeX/activeX26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40" Type="http://schemas.openxmlformats.org/officeDocument/2006/relationships/control" Target="../activeX/activeX69.xml"/><Relationship Id="rId145" Type="http://schemas.openxmlformats.org/officeDocument/2006/relationships/image" Target="../media/image71.emf"/><Relationship Id="rId161" Type="http://schemas.openxmlformats.org/officeDocument/2006/relationships/image" Target="../media/image79.emf"/><Relationship Id="rId166" Type="http://schemas.openxmlformats.org/officeDocument/2006/relationships/control" Target="../activeX/activeX82.xml"/><Relationship Id="rId182" Type="http://schemas.openxmlformats.org/officeDocument/2006/relationships/control" Target="../activeX/activeX90.xml"/><Relationship Id="rId187" Type="http://schemas.openxmlformats.org/officeDocument/2006/relationships/image" Target="../media/image92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119" Type="http://schemas.openxmlformats.org/officeDocument/2006/relationships/image" Target="../media/image58.emf"/><Relationship Id="rId44" Type="http://schemas.openxmlformats.org/officeDocument/2006/relationships/control" Target="../activeX/activeX21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130" Type="http://schemas.openxmlformats.org/officeDocument/2006/relationships/control" Target="../activeX/activeX64.xml"/><Relationship Id="rId135" Type="http://schemas.openxmlformats.org/officeDocument/2006/relationships/image" Target="../media/image66.emf"/><Relationship Id="rId151" Type="http://schemas.openxmlformats.org/officeDocument/2006/relationships/image" Target="../media/image74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198" Type="http://schemas.openxmlformats.org/officeDocument/2006/relationships/control" Target="../activeX/activeX98.xml"/><Relationship Id="rId172" Type="http://schemas.openxmlformats.org/officeDocument/2006/relationships/control" Target="../activeX/activeX85.xml"/><Relationship Id="rId193" Type="http://schemas.openxmlformats.org/officeDocument/2006/relationships/image" Target="../media/image95.emf"/><Relationship Id="rId202" Type="http://schemas.openxmlformats.org/officeDocument/2006/relationships/control" Target="../activeX/activeX100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120" Type="http://schemas.openxmlformats.org/officeDocument/2006/relationships/control" Target="../activeX/activeX59.xml"/><Relationship Id="rId125" Type="http://schemas.openxmlformats.org/officeDocument/2006/relationships/image" Target="../media/image61.emf"/><Relationship Id="rId141" Type="http://schemas.openxmlformats.org/officeDocument/2006/relationships/image" Target="../media/image69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188" Type="http://schemas.openxmlformats.org/officeDocument/2006/relationships/control" Target="../activeX/activeX93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162" Type="http://schemas.openxmlformats.org/officeDocument/2006/relationships/control" Target="../activeX/activeX80.xml"/><Relationship Id="rId183" Type="http://schemas.openxmlformats.org/officeDocument/2006/relationships/image" Target="../media/image90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control" Target="../activeX/activeX32.xml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52" Type="http://schemas.openxmlformats.org/officeDocument/2006/relationships/control" Target="../activeX/activeX75.xml"/><Relationship Id="rId173" Type="http://schemas.openxmlformats.org/officeDocument/2006/relationships/image" Target="../media/image85.emf"/><Relationship Id="rId194" Type="http://schemas.openxmlformats.org/officeDocument/2006/relationships/control" Target="../activeX/activeX96.xml"/><Relationship Id="rId199" Type="http://schemas.openxmlformats.org/officeDocument/2006/relationships/image" Target="../media/image98.emf"/><Relationship Id="rId203" Type="http://schemas.openxmlformats.org/officeDocument/2006/relationships/image" Target="../media/image100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control" Target="../activeX/activeX27.xml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42" Type="http://schemas.openxmlformats.org/officeDocument/2006/relationships/control" Target="../activeX/activeX70.xml"/><Relationship Id="rId163" Type="http://schemas.openxmlformats.org/officeDocument/2006/relationships/image" Target="../media/image80.emf"/><Relationship Id="rId184" Type="http://schemas.openxmlformats.org/officeDocument/2006/relationships/control" Target="../activeX/activeX91.xml"/><Relationship Id="rId189" Type="http://schemas.openxmlformats.org/officeDocument/2006/relationships/image" Target="../media/image93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image" Target="../media/image32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32" Type="http://schemas.openxmlformats.org/officeDocument/2006/relationships/control" Target="../activeX/activeX65.xml"/><Relationship Id="rId153" Type="http://schemas.openxmlformats.org/officeDocument/2006/relationships/image" Target="../media/image75.emf"/><Relationship Id="rId174" Type="http://schemas.openxmlformats.org/officeDocument/2006/relationships/control" Target="../activeX/activeX86.xml"/><Relationship Id="rId179" Type="http://schemas.openxmlformats.org/officeDocument/2006/relationships/image" Target="../media/image88.emf"/><Relationship Id="rId195" Type="http://schemas.openxmlformats.org/officeDocument/2006/relationships/image" Target="../media/image96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control" Target="../activeX/activeX60.xml"/><Relationship Id="rId143" Type="http://schemas.openxmlformats.org/officeDocument/2006/relationships/image" Target="../media/image70.emf"/><Relationship Id="rId148" Type="http://schemas.openxmlformats.org/officeDocument/2006/relationships/control" Target="../activeX/activeX73.xml"/><Relationship Id="rId164" Type="http://schemas.openxmlformats.org/officeDocument/2006/relationships/control" Target="../activeX/activeX81.xml"/><Relationship Id="rId169" Type="http://schemas.openxmlformats.org/officeDocument/2006/relationships/image" Target="../media/image83.emf"/><Relationship Id="rId185" Type="http://schemas.openxmlformats.org/officeDocument/2006/relationships/image" Target="../media/image9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80" Type="http://schemas.openxmlformats.org/officeDocument/2006/relationships/control" Target="../activeX/activeX89.xml"/><Relationship Id="rId26" Type="http://schemas.openxmlformats.org/officeDocument/2006/relationships/control" Target="../activeX/activeX12.xml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54" Type="http://schemas.openxmlformats.org/officeDocument/2006/relationships/control" Target="../activeX/activeX76.xml"/><Relationship Id="rId175" Type="http://schemas.openxmlformats.org/officeDocument/2006/relationships/image" Target="../media/image86.emf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13.xml"/><Relationship Id="rId117" Type="http://schemas.openxmlformats.org/officeDocument/2006/relationships/image" Target="../media/image158.emf"/><Relationship Id="rId21" Type="http://schemas.openxmlformats.org/officeDocument/2006/relationships/image" Target="../media/image110.emf"/><Relationship Id="rId42" Type="http://schemas.openxmlformats.org/officeDocument/2006/relationships/control" Target="../activeX/activeX121.xml"/><Relationship Id="rId47" Type="http://schemas.openxmlformats.org/officeDocument/2006/relationships/image" Target="../media/image123.emf"/><Relationship Id="rId63" Type="http://schemas.openxmlformats.org/officeDocument/2006/relationships/image" Target="../media/image131.emf"/><Relationship Id="rId68" Type="http://schemas.openxmlformats.org/officeDocument/2006/relationships/control" Target="../activeX/activeX134.xml"/><Relationship Id="rId84" Type="http://schemas.openxmlformats.org/officeDocument/2006/relationships/control" Target="../activeX/activeX142.xml"/><Relationship Id="rId89" Type="http://schemas.openxmlformats.org/officeDocument/2006/relationships/image" Target="../media/image144.emf"/><Relationship Id="rId112" Type="http://schemas.openxmlformats.org/officeDocument/2006/relationships/control" Target="../activeX/activeX156.xml"/><Relationship Id="rId16" Type="http://schemas.openxmlformats.org/officeDocument/2006/relationships/control" Target="../activeX/activeX108.xml"/><Relationship Id="rId107" Type="http://schemas.openxmlformats.org/officeDocument/2006/relationships/image" Target="../media/image153.emf"/><Relationship Id="rId11" Type="http://schemas.openxmlformats.org/officeDocument/2006/relationships/image" Target="../media/image105.emf"/><Relationship Id="rId32" Type="http://schemas.openxmlformats.org/officeDocument/2006/relationships/control" Target="../activeX/activeX116.xml"/><Relationship Id="rId37" Type="http://schemas.openxmlformats.org/officeDocument/2006/relationships/image" Target="../media/image118.emf"/><Relationship Id="rId53" Type="http://schemas.openxmlformats.org/officeDocument/2006/relationships/image" Target="../media/image126.emf"/><Relationship Id="rId58" Type="http://schemas.openxmlformats.org/officeDocument/2006/relationships/control" Target="../activeX/activeX129.xml"/><Relationship Id="rId74" Type="http://schemas.openxmlformats.org/officeDocument/2006/relationships/control" Target="../activeX/activeX137.xml"/><Relationship Id="rId79" Type="http://schemas.openxmlformats.org/officeDocument/2006/relationships/image" Target="../media/image139.emf"/><Relationship Id="rId102" Type="http://schemas.openxmlformats.org/officeDocument/2006/relationships/control" Target="../activeX/activeX151.xml"/><Relationship Id="rId123" Type="http://schemas.openxmlformats.org/officeDocument/2006/relationships/image" Target="../media/image161.emf"/><Relationship Id="rId5" Type="http://schemas.openxmlformats.org/officeDocument/2006/relationships/image" Target="../media/image102.emf"/><Relationship Id="rId61" Type="http://schemas.openxmlformats.org/officeDocument/2006/relationships/image" Target="../media/image130.emf"/><Relationship Id="rId82" Type="http://schemas.openxmlformats.org/officeDocument/2006/relationships/control" Target="../activeX/activeX141.xml"/><Relationship Id="rId90" Type="http://schemas.openxmlformats.org/officeDocument/2006/relationships/control" Target="../activeX/activeX145.xml"/><Relationship Id="rId95" Type="http://schemas.openxmlformats.org/officeDocument/2006/relationships/image" Target="../media/image147.emf"/><Relationship Id="rId19" Type="http://schemas.openxmlformats.org/officeDocument/2006/relationships/image" Target="../media/image109.emf"/><Relationship Id="rId14" Type="http://schemas.openxmlformats.org/officeDocument/2006/relationships/control" Target="../activeX/activeX107.xml"/><Relationship Id="rId22" Type="http://schemas.openxmlformats.org/officeDocument/2006/relationships/control" Target="../activeX/activeX111.xml"/><Relationship Id="rId27" Type="http://schemas.openxmlformats.org/officeDocument/2006/relationships/image" Target="../media/image113.emf"/><Relationship Id="rId30" Type="http://schemas.openxmlformats.org/officeDocument/2006/relationships/control" Target="../activeX/activeX115.xml"/><Relationship Id="rId35" Type="http://schemas.openxmlformats.org/officeDocument/2006/relationships/image" Target="../media/image117.emf"/><Relationship Id="rId43" Type="http://schemas.openxmlformats.org/officeDocument/2006/relationships/image" Target="../media/image121.emf"/><Relationship Id="rId48" Type="http://schemas.openxmlformats.org/officeDocument/2006/relationships/control" Target="../activeX/activeX124.xml"/><Relationship Id="rId56" Type="http://schemas.openxmlformats.org/officeDocument/2006/relationships/control" Target="../activeX/activeX128.xml"/><Relationship Id="rId64" Type="http://schemas.openxmlformats.org/officeDocument/2006/relationships/control" Target="../activeX/activeX132.xml"/><Relationship Id="rId69" Type="http://schemas.openxmlformats.org/officeDocument/2006/relationships/image" Target="../media/image134.emf"/><Relationship Id="rId77" Type="http://schemas.openxmlformats.org/officeDocument/2006/relationships/image" Target="../media/image138.emf"/><Relationship Id="rId100" Type="http://schemas.openxmlformats.org/officeDocument/2006/relationships/control" Target="../activeX/activeX150.xml"/><Relationship Id="rId105" Type="http://schemas.openxmlformats.org/officeDocument/2006/relationships/image" Target="../media/image152.emf"/><Relationship Id="rId113" Type="http://schemas.openxmlformats.org/officeDocument/2006/relationships/image" Target="../media/image156.emf"/><Relationship Id="rId118" Type="http://schemas.openxmlformats.org/officeDocument/2006/relationships/control" Target="../activeX/activeX159.xml"/><Relationship Id="rId8" Type="http://schemas.openxmlformats.org/officeDocument/2006/relationships/control" Target="../activeX/activeX104.xml"/><Relationship Id="rId51" Type="http://schemas.openxmlformats.org/officeDocument/2006/relationships/image" Target="../media/image125.emf"/><Relationship Id="rId72" Type="http://schemas.openxmlformats.org/officeDocument/2006/relationships/control" Target="../activeX/activeX136.xml"/><Relationship Id="rId80" Type="http://schemas.openxmlformats.org/officeDocument/2006/relationships/control" Target="../activeX/activeX140.xml"/><Relationship Id="rId85" Type="http://schemas.openxmlformats.org/officeDocument/2006/relationships/image" Target="../media/image142.emf"/><Relationship Id="rId93" Type="http://schemas.openxmlformats.org/officeDocument/2006/relationships/image" Target="../media/image146.emf"/><Relationship Id="rId98" Type="http://schemas.openxmlformats.org/officeDocument/2006/relationships/control" Target="../activeX/activeX149.xml"/><Relationship Id="rId121" Type="http://schemas.openxmlformats.org/officeDocument/2006/relationships/image" Target="../media/image160.emf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106.xml"/><Relationship Id="rId17" Type="http://schemas.openxmlformats.org/officeDocument/2006/relationships/image" Target="../media/image108.emf"/><Relationship Id="rId25" Type="http://schemas.openxmlformats.org/officeDocument/2006/relationships/image" Target="../media/image112.emf"/><Relationship Id="rId33" Type="http://schemas.openxmlformats.org/officeDocument/2006/relationships/image" Target="../media/image116.emf"/><Relationship Id="rId38" Type="http://schemas.openxmlformats.org/officeDocument/2006/relationships/control" Target="../activeX/activeX119.xml"/><Relationship Id="rId46" Type="http://schemas.openxmlformats.org/officeDocument/2006/relationships/control" Target="../activeX/activeX123.xml"/><Relationship Id="rId59" Type="http://schemas.openxmlformats.org/officeDocument/2006/relationships/image" Target="../media/image129.emf"/><Relationship Id="rId67" Type="http://schemas.openxmlformats.org/officeDocument/2006/relationships/image" Target="../media/image133.emf"/><Relationship Id="rId103" Type="http://schemas.openxmlformats.org/officeDocument/2006/relationships/image" Target="../media/image151.emf"/><Relationship Id="rId108" Type="http://schemas.openxmlformats.org/officeDocument/2006/relationships/control" Target="../activeX/activeX154.xml"/><Relationship Id="rId116" Type="http://schemas.openxmlformats.org/officeDocument/2006/relationships/control" Target="../activeX/activeX158.xml"/><Relationship Id="rId124" Type="http://schemas.openxmlformats.org/officeDocument/2006/relationships/control" Target="../activeX/activeX162.xml"/><Relationship Id="rId20" Type="http://schemas.openxmlformats.org/officeDocument/2006/relationships/control" Target="../activeX/activeX110.xml"/><Relationship Id="rId41" Type="http://schemas.openxmlformats.org/officeDocument/2006/relationships/image" Target="../media/image120.emf"/><Relationship Id="rId54" Type="http://schemas.openxmlformats.org/officeDocument/2006/relationships/control" Target="../activeX/activeX127.xml"/><Relationship Id="rId62" Type="http://schemas.openxmlformats.org/officeDocument/2006/relationships/control" Target="../activeX/activeX131.xml"/><Relationship Id="rId70" Type="http://schemas.openxmlformats.org/officeDocument/2006/relationships/control" Target="../activeX/activeX135.xml"/><Relationship Id="rId75" Type="http://schemas.openxmlformats.org/officeDocument/2006/relationships/image" Target="../media/image137.emf"/><Relationship Id="rId83" Type="http://schemas.openxmlformats.org/officeDocument/2006/relationships/image" Target="../media/image141.emf"/><Relationship Id="rId88" Type="http://schemas.openxmlformats.org/officeDocument/2006/relationships/control" Target="../activeX/activeX144.xml"/><Relationship Id="rId91" Type="http://schemas.openxmlformats.org/officeDocument/2006/relationships/image" Target="../media/image145.emf"/><Relationship Id="rId96" Type="http://schemas.openxmlformats.org/officeDocument/2006/relationships/control" Target="../activeX/activeX148.xml"/><Relationship Id="rId111" Type="http://schemas.openxmlformats.org/officeDocument/2006/relationships/image" Target="../media/image155.emf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03.xml"/><Relationship Id="rId15" Type="http://schemas.openxmlformats.org/officeDocument/2006/relationships/image" Target="../media/image107.emf"/><Relationship Id="rId23" Type="http://schemas.openxmlformats.org/officeDocument/2006/relationships/image" Target="../media/image111.emf"/><Relationship Id="rId28" Type="http://schemas.openxmlformats.org/officeDocument/2006/relationships/control" Target="../activeX/activeX114.xml"/><Relationship Id="rId36" Type="http://schemas.openxmlformats.org/officeDocument/2006/relationships/control" Target="../activeX/activeX118.xml"/><Relationship Id="rId49" Type="http://schemas.openxmlformats.org/officeDocument/2006/relationships/image" Target="../media/image124.emf"/><Relationship Id="rId57" Type="http://schemas.openxmlformats.org/officeDocument/2006/relationships/image" Target="../media/image128.emf"/><Relationship Id="rId106" Type="http://schemas.openxmlformats.org/officeDocument/2006/relationships/control" Target="../activeX/activeX153.xml"/><Relationship Id="rId114" Type="http://schemas.openxmlformats.org/officeDocument/2006/relationships/control" Target="../activeX/activeX157.xml"/><Relationship Id="rId119" Type="http://schemas.openxmlformats.org/officeDocument/2006/relationships/image" Target="../media/image159.emf"/><Relationship Id="rId10" Type="http://schemas.openxmlformats.org/officeDocument/2006/relationships/control" Target="../activeX/activeX105.xml"/><Relationship Id="rId31" Type="http://schemas.openxmlformats.org/officeDocument/2006/relationships/image" Target="../media/image115.emf"/><Relationship Id="rId44" Type="http://schemas.openxmlformats.org/officeDocument/2006/relationships/control" Target="../activeX/activeX122.xml"/><Relationship Id="rId52" Type="http://schemas.openxmlformats.org/officeDocument/2006/relationships/control" Target="../activeX/activeX126.xml"/><Relationship Id="rId60" Type="http://schemas.openxmlformats.org/officeDocument/2006/relationships/control" Target="../activeX/activeX130.xml"/><Relationship Id="rId65" Type="http://schemas.openxmlformats.org/officeDocument/2006/relationships/image" Target="../media/image132.emf"/><Relationship Id="rId73" Type="http://schemas.openxmlformats.org/officeDocument/2006/relationships/image" Target="../media/image136.emf"/><Relationship Id="rId78" Type="http://schemas.openxmlformats.org/officeDocument/2006/relationships/control" Target="../activeX/activeX139.xml"/><Relationship Id="rId81" Type="http://schemas.openxmlformats.org/officeDocument/2006/relationships/image" Target="../media/image140.emf"/><Relationship Id="rId86" Type="http://schemas.openxmlformats.org/officeDocument/2006/relationships/control" Target="../activeX/activeX143.xml"/><Relationship Id="rId94" Type="http://schemas.openxmlformats.org/officeDocument/2006/relationships/control" Target="../activeX/activeX147.xml"/><Relationship Id="rId99" Type="http://schemas.openxmlformats.org/officeDocument/2006/relationships/image" Target="../media/image149.emf"/><Relationship Id="rId101" Type="http://schemas.openxmlformats.org/officeDocument/2006/relationships/image" Target="../media/image150.emf"/><Relationship Id="rId122" Type="http://schemas.openxmlformats.org/officeDocument/2006/relationships/control" Target="../activeX/activeX161.xml"/><Relationship Id="rId4" Type="http://schemas.openxmlformats.org/officeDocument/2006/relationships/control" Target="../activeX/activeX102.xml"/><Relationship Id="rId9" Type="http://schemas.openxmlformats.org/officeDocument/2006/relationships/image" Target="../media/image104.emf"/><Relationship Id="rId13" Type="http://schemas.openxmlformats.org/officeDocument/2006/relationships/image" Target="../media/image106.emf"/><Relationship Id="rId18" Type="http://schemas.openxmlformats.org/officeDocument/2006/relationships/control" Target="../activeX/activeX109.xml"/><Relationship Id="rId39" Type="http://schemas.openxmlformats.org/officeDocument/2006/relationships/image" Target="../media/image119.emf"/><Relationship Id="rId109" Type="http://schemas.openxmlformats.org/officeDocument/2006/relationships/image" Target="../media/image154.emf"/><Relationship Id="rId34" Type="http://schemas.openxmlformats.org/officeDocument/2006/relationships/control" Target="../activeX/activeX117.xml"/><Relationship Id="rId50" Type="http://schemas.openxmlformats.org/officeDocument/2006/relationships/control" Target="../activeX/activeX125.xml"/><Relationship Id="rId55" Type="http://schemas.openxmlformats.org/officeDocument/2006/relationships/image" Target="../media/image127.emf"/><Relationship Id="rId76" Type="http://schemas.openxmlformats.org/officeDocument/2006/relationships/control" Target="../activeX/activeX138.xml"/><Relationship Id="rId97" Type="http://schemas.openxmlformats.org/officeDocument/2006/relationships/image" Target="../media/image148.emf"/><Relationship Id="rId104" Type="http://schemas.openxmlformats.org/officeDocument/2006/relationships/control" Target="../activeX/activeX152.xml"/><Relationship Id="rId120" Type="http://schemas.openxmlformats.org/officeDocument/2006/relationships/control" Target="../activeX/activeX160.xml"/><Relationship Id="rId125" Type="http://schemas.openxmlformats.org/officeDocument/2006/relationships/image" Target="../media/image162.emf"/><Relationship Id="rId7" Type="http://schemas.openxmlformats.org/officeDocument/2006/relationships/image" Target="../media/image103.emf"/><Relationship Id="rId71" Type="http://schemas.openxmlformats.org/officeDocument/2006/relationships/image" Target="../media/image135.emf"/><Relationship Id="rId92" Type="http://schemas.openxmlformats.org/officeDocument/2006/relationships/control" Target="../activeX/activeX146.xml"/><Relationship Id="rId2" Type="http://schemas.openxmlformats.org/officeDocument/2006/relationships/drawing" Target="../drawings/drawing4.xml"/><Relationship Id="rId29" Type="http://schemas.openxmlformats.org/officeDocument/2006/relationships/image" Target="../media/image114.emf"/><Relationship Id="rId24" Type="http://schemas.openxmlformats.org/officeDocument/2006/relationships/control" Target="../activeX/activeX112.xml"/><Relationship Id="rId40" Type="http://schemas.openxmlformats.org/officeDocument/2006/relationships/control" Target="../activeX/activeX120.xml"/><Relationship Id="rId45" Type="http://schemas.openxmlformats.org/officeDocument/2006/relationships/image" Target="../media/image122.emf"/><Relationship Id="rId66" Type="http://schemas.openxmlformats.org/officeDocument/2006/relationships/control" Target="../activeX/activeX133.xml"/><Relationship Id="rId87" Type="http://schemas.openxmlformats.org/officeDocument/2006/relationships/image" Target="../media/image143.emf"/><Relationship Id="rId110" Type="http://schemas.openxmlformats.org/officeDocument/2006/relationships/control" Target="../activeX/activeX155.xml"/><Relationship Id="rId115" Type="http://schemas.openxmlformats.org/officeDocument/2006/relationships/image" Target="../media/image157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selection activeCell="S5" sqref="S5"/>
    </sheetView>
  </sheetViews>
  <sheetFormatPr defaultRowHeight="15" x14ac:dyDescent="0.25"/>
  <cols>
    <col min="13" max="13" width="6.140625" customWidth="1"/>
    <col min="14" max="14" width="10.85546875" customWidth="1"/>
    <col min="15" max="15" width="11.7109375" customWidth="1"/>
    <col min="16" max="16" width="7" customWidth="1"/>
    <col min="17" max="17" width="7.42578125" customWidth="1"/>
    <col min="18" max="18" width="7" customWidth="1"/>
    <col min="19" max="19" width="7.28515625" customWidth="1"/>
  </cols>
  <sheetData>
    <row r="1" spans="1:19" x14ac:dyDescent="0.25">
      <c r="A1">
        <v>2048</v>
      </c>
      <c r="B1">
        <v>100</v>
      </c>
      <c r="C1" t="s">
        <v>0</v>
      </c>
      <c r="D1" t="s">
        <v>1</v>
      </c>
      <c r="E1">
        <v>1</v>
      </c>
      <c r="F1">
        <v>12</v>
      </c>
      <c r="G1">
        <v>285182830</v>
      </c>
      <c r="H1">
        <v>451410</v>
      </c>
      <c r="I1">
        <v>96422649</v>
      </c>
      <c r="J1">
        <v>41981536</v>
      </c>
      <c r="K1">
        <v>943905</v>
      </c>
      <c r="L1">
        <v>12</v>
      </c>
      <c r="M1">
        <v>943905</v>
      </c>
      <c r="N1">
        <f>9.05436787799579*10^(6)+3.80135726583809*1000*L1+1.03168709225487/10*L1^2</f>
        <v>9099999.0214799773</v>
      </c>
      <c r="O1">
        <f>1.1232719477394*10^(7)+3.56785521941336*10^(3)*L1+1.05094112885107/10*L1^2</f>
        <v>11275548.873579215</v>
      </c>
      <c r="P1">
        <f>O1-M1</f>
        <v>10331643.873579215</v>
      </c>
      <c r="Q1">
        <v>0</v>
      </c>
      <c r="R1">
        <f>M1-N1</f>
        <v>-8156094.0214799773</v>
      </c>
      <c r="S1">
        <v>0</v>
      </c>
    </row>
    <row r="2" spans="1:19" x14ac:dyDescent="0.25">
      <c r="A2">
        <v>2048</v>
      </c>
      <c r="B2">
        <v>100</v>
      </c>
      <c r="C2" t="s">
        <v>0</v>
      </c>
      <c r="D2" t="s">
        <v>1</v>
      </c>
      <c r="E2">
        <v>1</v>
      </c>
      <c r="F2">
        <v>12</v>
      </c>
      <c r="G2">
        <v>285566849</v>
      </c>
      <c r="H2">
        <v>466648</v>
      </c>
      <c r="I2">
        <v>86536958</v>
      </c>
      <c r="J2">
        <v>38285869</v>
      </c>
      <c r="K2">
        <v>3722905</v>
      </c>
      <c r="L2">
        <v>12</v>
      </c>
      <c r="M2">
        <v>3722905</v>
      </c>
      <c r="N2">
        <f t="shared" ref="N2:N65" si="0">9.05436787799579*10^(6)+3.80135726583809*1000*L2+1.03168709225487/10*L2^2</f>
        <v>9099999.0214799773</v>
      </c>
      <c r="O2">
        <f>1.1232719477394*10^(7)+3.56785521941336*10^(3)*L2+1.05094112885107/10*L2^2</f>
        <v>11275548.873579215</v>
      </c>
      <c r="P2">
        <f t="shared" ref="P2:P65" si="1">O2-M2</f>
        <v>7552643.8735792153</v>
      </c>
      <c r="Q2">
        <v>0</v>
      </c>
      <c r="R2">
        <f t="shared" ref="R2:R65" si="2">M2-N2</f>
        <v>-5377094.0214799773</v>
      </c>
      <c r="S2">
        <v>0</v>
      </c>
    </row>
    <row r="3" spans="1:19" x14ac:dyDescent="0.25">
      <c r="A3">
        <v>2048</v>
      </c>
      <c r="B3">
        <v>100</v>
      </c>
      <c r="C3" t="s">
        <v>0</v>
      </c>
      <c r="D3" t="s">
        <v>1</v>
      </c>
      <c r="E3">
        <v>1</v>
      </c>
      <c r="F3">
        <v>12</v>
      </c>
      <c r="G3">
        <v>270687989</v>
      </c>
      <c r="H3">
        <v>539379</v>
      </c>
      <c r="I3">
        <v>83991130</v>
      </c>
      <c r="J3">
        <v>27465366</v>
      </c>
      <c r="K3">
        <v>1144559</v>
      </c>
      <c r="L3">
        <v>12</v>
      </c>
      <c r="M3">
        <v>1144559</v>
      </c>
      <c r="N3">
        <f t="shared" si="0"/>
        <v>9099999.0214799773</v>
      </c>
      <c r="O3">
        <f>1.1232719477394*10^(7)+3.56785521941336*10^(3)*L3+1.05094112885107/10*L3^2</f>
        <v>11275548.873579215</v>
      </c>
      <c r="P3">
        <f t="shared" si="1"/>
        <v>10130989.873579215</v>
      </c>
      <c r="Q3">
        <v>0</v>
      </c>
      <c r="R3">
        <f t="shared" si="2"/>
        <v>-7955440.0214799773</v>
      </c>
      <c r="S3">
        <v>0</v>
      </c>
    </row>
    <row r="4" spans="1:19" x14ac:dyDescent="0.25">
      <c r="A4">
        <v>2048</v>
      </c>
      <c r="B4">
        <v>100</v>
      </c>
      <c r="C4" t="s">
        <v>0</v>
      </c>
      <c r="D4" t="s">
        <v>1</v>
      </c>
      <c r="E4">
        <v>1</v>
      </c>
      <c r="F4">
        <v>12</v>
      </c>
      <c r="G4">
        <v>292073505</v>
      </c>
      <c r="H4">
        <v>375875</v>
      </c>
      <c r="I4">
        <v>76464457</v>
      </c>
      <c r="J4">
        <v>32546661</v>
      </c>
      <c r="K4">
        <v>1949077</v>
      </c>
      <c r="L4">
        <v>12</v>
      </c>
      <c r="M4">
        <v>1949077</v>
      </c>
      <c r="N4">
        <f t="shared" si="0"/>
        <v>9099999.0214799773</v>
      </c>
      <c r="O4">
        <f>1.1232719477394*10^(7)+3.56785521941336*10^(3)*L4+1.05094112885107/10*L4^2</f>
        <v>11275548.873579215</v>
      </c>
      <c r="P4">
        <f t="shared" si="1"/>
        <v>9326471.8735792153</v>
      </c>
      <c r="Q4">
        <v>0</v>
      </c>
      <c r="R4">
        <f t="shared" si="2"/>
        <v>-7150922.0214799773</v>
      </c>
      <c r="S4">
        <v>0</v>
      </c>
    </row>
    <row r="5" spans="1:19" x14ac:dyDescent="0.25">
      <c r="A5">
        <v>2048</v>
      </c>
      <c r="B5">
        <v>100</v>
      </c>
      <c r="C5" t="s">
        <v>0</v>
      </c>
      <c r="D5" t="s">
        <v>1</v>
      </c>
      <c r="E5">
        <v>1</v>
      </c>
      <c r="F5">
        <v>12</v>
      </c>
      <c r="G5">
        <v>294900834</v>
      </c>
      <c r="H5">
        <v>529492</v>
      </c>
      <c r="I5">
        <v>100819654</v>
      </c>
      <c r="J5">
        <v>28041634</v>
      </c>
      <c r="K5">
        <v>1542586</v>
      </c>
      <c r="L5">
        <v>12</v>
      </c>
      <c r="M5">
        <v>1542586</v>
      </c>
      <c r="N5">
        <f t="shared" si="0"/>
        <v>9099999.0214799773</v>
      </c>
      <c r="O5">
        <f>1.1232719477394*10^(7)+3.56785521941336*10^(3)*L5+1.05094112885107/10*L5^2</f>
        <v>11275548.873579215</v>
      </c>
      <c r="P5">
        <f t="shared" si="1"/>
        <v>9732962.8735792153</v>
      </c>
      <c r="Q5">
        <f>AVERAGE(P1:P5)</f>
        <v>9414942.4735792167</v>
      </c>
      <c r="R5">
        <f t="shared" si="2"/>
        <v>-7557413.0214799773</v>
      </c>
      <c r="S5">
        <f>AVERAGE(R1:R5)</f>
        <v>-7239392.6214799779</v>
      </c>
    </row>
    <row r="6" spans="1:19" x14ac:dyDescent="0.25">
      <c r="A6">
        <v>2048</v>
      </c>
      <c r="B6">
        <v>500</v>
      </c>
      <c r="C6" t="s">
        <v>0</v>
      </c>
      <c r="D6" t="s">
        <v>1</v>
      </c>
      <c r="E6">
        <v>1</v>
      </c>
      <c r="F6">
        <v>111</v>
      </c>
      <c r="G6">
        <v>316461201</v>
      </c>
      <c r="H6">
        <v>792825</v>
      </c>
      <c r="I6">
        <v>91301280</v>
      </c>
      <c r="J6">
        <v>69899462</v>
      </c>
      <c r="K6">
        <v>3533128</v>
      </c>
      <c r="L6">
        <v>111</v>
      </c>
      <c r="M6">
        <v>3533128</v>
      </c>
      <c r="N6">
        <f t="shared" si="0"/>
        <v>9477589.6761701871</v>
      </c>
      <c r="O6">
        <f>1.1232719477394*10^(7)+3.56785521941336*10^(3)*L6+1.05094112885107/10*L6^2</f>
        <v>11630046.27131374</v>
      </c>
      <c r="P6">
        <f t="shared" si="1"/>
        <v>8096918.2713137399</v>
      </c>
      <c r="Q6">
        <v>0</v>
      </c>
      <c r="R6">
        <f t="shared" si="2"/>
        <v>-5944461.6761701871</v>
      </c>
      <c r="S6">
        <v>0</v>
      </c>
    </row>
    <row r="7" spans="1:19" x14ac:dyDescent="0.25">
      <c r="A7">
        <v>2048</v>
      </c>
      <c r="B7">
        <v>500</v>
      </c>
      <c r="C7" t="s">
        <v>0</v>
      </c>
      <c r="D7" t="s">
        <v>1</v>
      </c>
      <c r="E7">
        <v>1</v>
      </c>
      <c r="F7">
        <v>111</v>
      </c>
      <c r="G7">
        <v>352586946</v>
      </c>
      <c r="H7">
        <v>2839696</v>
      </c>
      <c r="I7">
        <v>122864912</v>
      </c>
      <c r="J7">
        <v>69151156</v>
      </c>
      <c r="K7">
        <v>10005547</v>
      </c>
      <c r="L7">
        <v>111</v>
      </c>
      <c r="M7">
        <v>10005547</v>
      </c>
      <c r="N7">
        <f t="shared" si="0"/>
        <v>9477589.6761701871</v>
      </c>
      <c r="O7">
        <f>1.1232719477394*10^(7)+3.56785521941336*10^(3)*L7+1.05094112885107/10*L7^2</f>
        <v>11630046.27131374</v>
      </c>
      <c r="P7">
        <f t="shared" si="1"/>
        <v>1624499.2713137399</v>
      </c>
      <c r="Q7">
        <v>0</v>
      </c>
      <c r="R7">
        <f t="shared" si="2"/>
        <v>527957.32382981293</v>
      </c>
      <c r="S7">
        <v>0</v>
      </c>
    </row>
    <row r="8" spans="1:19" x14ac:dyDescent="0.25">
      <c r="A8">
        <v>2048</v>
      </c>
      <c r="B8">
        <v>500</v>
      </c>
      <c r="C8" t="s">
        <v>0</v>
      </c>
      <c r="D8" t="s">
        <v>1</v>
      </c>
      <c r="E8">
        <v>1</v>
      </c>
      <c r="F8">
        <v>111</v>
      </c>
      <c r="G8">
        <v>308117229</v>
      </c>
      <c r="H8">
        <v>697207</v>
      </c>
      <c r="I8">
        <v>110766397</v>
      </c>
      <c r="J8">
        <v>51380609</v>
      </c>
      <c r="K8">
        <v>3999291</v>
      </c>
      <c r="L8">
        <v>111</v>
      </c>
      <c r="M8">
        <v>3999291</v>
      </c>
      <c r="N8">
        <f t="shared" si="0"/>
        <v>9477589.6761701871</v>
      </c>
      <c r="O8">
        <f>1.1232719477394*10^(7)+3.56785521941336*10^(3)*L8+1.05094112885107/10*L8^2</f>
        <v>11630046.27131374</v>
      </c>
      <c r="P8">
        <f t="shared" si="1"/>
        <v>7630755.2713137399</v>
      </c>
      <c r="Q8">
        <v>0</v>
      </c>
      <c r="R8">
        <f t="shared" si="2"/>
        <v>-5478298.6761701871</v>
      </c>
      <c r="S8">
        <v>0</v>
      </c>
    </row>
    <row r="9" spans="1:19" x14ac:dyDescent="0.25">
      <c r="A9">
        <v>2048</v>
      </c>
      <c r="B9">
        <v>500</v>
      </c>
      <c r="C9" t="s">
        <v>0</v>
      </c>
      <c r="D9" t="s">
        <v>1</v>
      </c>
      <c r="E9">
        <v>1</v>
      </c>
      <c r="F9">
        <v>111</v>
      </c>
      <c r="G9">
        <v>288064924</v>
      </c>
      <c r="H9">
        <v>745354</v>
      </c>
      <c r="I9">
        <v>112389660</v>
      </c>
      <c r="J9">
        <v>51936695</v>
      </c>
      <c r="K9">
        <v>10834493</v>
      </c>
      <c r="L9">
        <v>111</v>
      </c>
      <c r="M9">
        <v>10834493</v>
      </c>
      <c r="N9">
        <f t="shared" si="0"/>
        <v>9477589.6761701871</v>
      </c>
      <c r="O9">
        <f>1.1232719477394*10^(7)+3.56785521941336*10^(3)*L9+1.05094112885107/10*L9^2</f>
        <v>11630046.27131374</v>
      </c>
      <c r="P9">
        <f t="shared" si="1"/>
        <v>795553.27131373994</v>
      </c>
      <c r="Q9">
        <v>0</v>
      </c>
      <c r="R9">
        <f t="shared" si="2"/>
        <v>1356903.3238298129</v>
      </c>
      <c r="S9">
        <v>0</v>
      </c>
    </row>
    <row r="10" spans="1:19" x14ac:dyDescent="0.25">
      <c r="A10">
        <v>2048</v>
      </c>
      <c r="B10">
        <v>500</v>
      </c>
      <c r="C10" t="s">
        <v>0</v>
      </c>
      <c r="D10" t="s">
        <v>1</v>
      </c>
      <c r="E10">
        <v>1</v>
      </c>
      <c r="F10">
        <v>111</v>
      </c>
      <c r="G10">
        <v>310137935</v>
      </c>
      <c r="H10">
        <v>709406</v>
      </c>
      <c r="I10">
        <v>105889943</v>
      </c>
      <c r="J10">
        <v>69142809</v>
      </c>
      <c r="K10">
        <v>16315256</v>
      </c>
      <c r="L10">
        <v>111</v>
      </c>
      <c r="M10">
        <v>16315256</v>
      </c>
      <c r="N10">
        <f t="shared" si="0"/>
        <v>9477589.6761701871</v>
      </c>
      <c r="O10">
        <f>1.1232719477394*10^(7)+3.56785521941336*10^(3)*L10+1.05094112885107/10*L10^2</f>
        <v>11630046.27131374</v>
      </c>
      <c r="P10">
        <f t="shared" si="1"/>
        <v>-4685209.7286862601</v>
      </c>
      <c r="Q10">
        <f>AVERAGE(P6:P10)</f>
        <v>2692503.2713137399</v>
      </c>
      <c r="R10">
        <f t="shared" si="2"/>
        <v>6837666.3238298129</v>
      </c>
      <c r="S10">
        <f>AVERAGE(R6:R10)</f>
        <v>-540046.67617018707</v>
      </c>
    </row>
    <row r="11" spans="1:19" x14ac:dyDescent="0.25">
      <c r="A11">
        <v>2048</v>
      </c>
      <c r="B11">
        <v>1000</v>
      </c>
      <c r="C11" t="s">
        <v>0</v>
      </c>
      <c r="D11" t="s">
        <v>1</v>
      </c>
      <c r="E11">
        <v>1</v>
      </c>
      <c r="F11">
        <v>112</v>
      </c>
      <c r="G11">
        <v>283271670</v>
      </c>
      <c r="H11">
        <v>1085474</v>
      </c>
      <c r="I11">
        <v>75534269</v>
      </c>
      <c r="J11">
        <v>61360675</v>
      </c>
      <c r="K11">
        <v>8319868</v>
      </c>
      <c r="L11">
        <v>112</v>
      </c>
      <c r="M11">
        <v>8319868</v>
      </c>
      <c r="N11">
        <f t="shared" si="0"/>
        <v>9481414.0400581807</v>
      </c>
      <c r="O11">
        <f>1.1232719477394*10^(7)+3.56785521941336*10^(3)*L11+1.05094112885107/10*L11^2</f>
        <v>11633637.562520327</v>
      </c>
      <c r="P11">
        <f t="shared" si="1"/>
        <v>3313769.562520327</v>
      </c>
      <c r="Q11">
        <v>0</v>
      </c>
      <c r="R11">
        <f t="shared" si="2"/>
        <v>-1161546.0400581807</v>
      </c>
      <c r="S11">
        <v>0</v>
      </c>
    </row>
    <row r="12" spans="1:19" x14ac:dyDescent="0.25">
      <c r="A12">
        <v>2048</v>
      </c>
      <c r="B12">
        <v>1000</v>
      </c>
      <c r="C12" t="s">
        <v>0</v>
      </c>
      <c r="D12" t="s">
        <v>1</v>
      </c>
      <c r="E12">
        <v>1</v>
      </c>
      <c r="F12">
        <v>112</v>
      </c>
      <c r="G12">
        <v>294027073</v>
      </c>
      <c r="H12">
        <v>1182187</v>
      </c>
      <c r="I12">
        <v>75064410</v>
      </c>
      <c r="J12">
        <v>64127440</v>
      </c>
      <c r="K12">
        <v>21819346</v>
      </c>
      <c r="L12">
        <v>112</v>
      </c>
      <c r="M12">
        <v>21819346</v>
      </c>
      <c r="N12">
        <f t="shared" si="0"/>
        <v>9481414.0400581807</v>
      </c>
      <c r="O12">
        <f>1.1232719477394*10^(7)+3.56785521941336*10^(3)*L12+1.05094112885107/10*L12^2</f>
        <v>11633637.562520327</v>
      </c>
      <c r="P12">
        <f t="shared" si="1"/>
        <v>-10185708.437479673</v>
      </c>
      <c r="Q12">
        <v>0</v>
      </c>
      <c r="R12">
        <f t="shared" si="2"/>
        <v>12337931.959941819</v>
      </c>
      <c r="S12">
        <v>0</v>
      </c>
    </row>
    <row r="13" spans="1:19" x14ac:dyDescent="0.25">
      <c r="A13">
        <v>2048</v>
      </c>
      <c r="B13">
        <v>1000</v>
      </c>
      <c r="C13" t="s">
        <v>0</v>
      </c>
      <c r="D13" t="s">
        <v>1</v>
      </c>
      <c r="E13">
        <v>1</v>
      </c>
      <c r="F13">
        <v>112</v>
      </c>
      <c r="G13">
        <v>297362632</v>
      </c>
      <c r="H13">
        <v>1060189</v>
      </c>
      <c r="I13">
        <v>91905228</v>
      </c>
      <c r="J13">
        <v>73126487</v>
      </c>
      <c r="K13">
        <v>5722887</v>
      </c>
      <c r="L13">
        <v>112</v>
      </c>
      <c r="M13">
        <v>5722887</v>
      </c>
      <c r="N13">
        <f t="shared" si="0"/>
        <v>9481414.0400581807</v>
      </c>
      <c r="O13">
        <f>1.1232719477394*10^(7)+3.56785521941336*10^(3)*L13+1.05094112885107/10*L13^2</f>
        <v>11633637.562520327</v>
      </c>
      <c r="P13">
        <f t="shared" si="1"/>
        <v>5910750.562520327</v>
      </c>
      <c r="Q13">
        <v>0</v>
      </c>
      <c r="R13">
        <f t="shared" si="2"/>
        <v>-3758527.0400581807</v>
      </c>
      <c r="S13">
        <v>0</v>
      </c>
    </row>
    <row r="14" spans="1:19" x14ac:dyDescent="0.25">
      <c r="A14">
        <v>2048</v>
      </c>
      <c r="B14">
        <v>1000</v>
      </c>
      <c r="C14" t="s">
        <v>0</v>
      </c>
      <c r="D14" t="s">
        <v>1</v>
      </c>
      <c r="E14">
        <v>1</v>
      </c>
      <c r="F14">
        <v>112</v>
      </c>
      <c r="G14">
        <v>307015556</v>
      </c>
      <c r="H14">
        <v>2250470</v>
      </c>
      <c r="I14">
        <v>80022523</v>
      </c>
      <c r="J14">
        <v>65941604</v>
      </c>
      <c r="K14">
        <v>13600793</v>
      </c>
      <c r="L14">
        <v>112</v>
      </c>
      <c r="M14">
        <v>13600793</v>
      </c>
      <c r="N14">
        <f t="shared" si="0"/>
        <v>9481414.0400581807</v>
      </c>
      <c r="O14">
        <f>1.1232719477394*10^(7)+3.56785521941336*10^(3)*L14+1.05094112885107/10*L14^2</f>
        <v>11633637.562520327</v>
      </c>
      <c r="P14">
        <f t="shared" si="1"/>
        <v>-1967155.437479673</v>
      </c>
      <c r="Q14">
        <v>0</v>
      </c>
      <c r="R14">
        <f t="shared" si="2"/>
        <v>4119378.9599418193</v>
      </c>
      <c r="S14">
        <v>0</v>
      </c>
    </row>
    <row r="15" spans="1:19" x14ac:dyDescent="0.25">
      <c r="A15">
        <v>2048</v>
      </c>
      <c r="B15">
        <v>1000</v>
      </c>
      <c r="C15" t="s">
        <v>0</v>
      </c>
      <c r="D15" t="s">
        <v>1</v>
      </c>
      <c r="E15">
        <v>1</v>
      </c>
      <c r="F15">
        <v>112</v>
      </c>
      <c r="G15">
        <v>286956667</v>
      </c>
      <c r="H15">
        <v>1387995</v>
      </c>
      <c r="I15">
        <v>84328598</v>
      </c>
      <c r="J15">
        <v>63376322</v>
      </c>
      <c r="K15">
        <v>3638283</v>
      </c>
      <c r="L15">
        <v>112</v>
      </c>
      <c r="M15">
        <v>3638283</v>
      </c>
      <c r="N15">
        <f t="shared" si="0"/>
        <v>9481414.0400581807</v>
      </c>
      <c r="O15">
        <f>1.1232719477394*10^(7)+3.56785521941336*10^(3)*L15+1.05094112885107/10*L15^2</f>
        <v>11633637.562520327</v>
      </c>
      <c r="P15">
        <f t="shared" si="1"/>
        <v>7995354.562520327</v>
      </c>
      <c r="Q15">
        <f t="shared" ref="Q15:S15" si="3">AVERAGE(P11:P15)</f>
        <v>1013402.162520327</v>
      </c>
      <c r="R15">
        <f t="shared" si="2"/>
        <v>-5843131.0400581807</v>
      </c>
      <c r="S15">
        <f t="shared" si="3"/>
        <v>1138821.3599418192</v>
      </c>
    </row>
    <row r="16" spans="1:19" x14ac:dyDescent="0.25">
      <c r="A16">
        <v>2048</v>
      </c>
      <c r="B16">
        <v>2000</v>
      </c>
      <c r="C16" t="s">
        <v>0</v>
      </c>
      <c r="D16" t="s">
        <v>1</v>
      </c>
      <c r="E16">
        <v>1</v>
      </c>
      <c r="F16">
        <v>1111</v>
      </c>
      <c r="G16">
        <v>289498440</v>
      </c>
      <c r="H16">
        <v>1850225</v>
      </c>
      <c r="I16">
        <v>86101160</v>
      </c>
      <c r="J16">
        <v>100470851</v>
      </c>
      <c r="K16">
        <v>26681871</v>
      </c>
      <c r="L16">
        <v>1111</v>
      </c>
      <c r="M16">
        <v>26681871</v>
      </c>
      <c r="N16">
        <f t="shared" si="0"/>
        <v>13405019.10468182</v>
      </c>
      <c r="O16">
        <f>1.1232719477394*10^(7)+3.56785521941336*10^(3)*L16+1.05094112885107/10*L16^2</f>
        <v>15326326.496672701</v>
      </c>
      <c r="P16">
        <f t="shared" si="1"/>
        <v>-11355544.503327299</v>
      </c>
      <c r="Q16">
        <v>0</v>
      </c>
      <c r="R16">
        <f t="shared" si="2"/>
        <v>13276851.89531818</v>
      </c>
      <c r="S16">
        <v>0</v>
      </c>
    </row>
    <row r="17" spans="1:19" x14ac:dyDescent="0.25">
      <c r="A17">
        <v>2048</v>
      </c>
      <c r="B17">
        <v>2000</v>
      </c>
      <c r="C17" t="s">
        <v>0</v>
      </c>
      <c r="D17" t="s">
        <v>1</v>
      </c>
      <c r="E17">
        <v>1</v>
      </c>
      <c r="F17">
        <v>1111</v>
      </c>
      <c r="G17">
        <v>256816239</v>
      </c>
      <c r="H17">
        <v>1884131</v>
      </c>
      <c r="I17">
        <v>79818274</v>
      </c>
      <c r="J17">
        <v>98898064</v>
      </c>
      <c r="K17">
        <v>14525667</v>
      </c>
      <c r="L17">
        <v>1111</v>
      </c>
      <c r="M17">
        <v>14525667</v>
      </c>
      <c r="N17">
        <f t="shared" si="0"/>
        <v>13405019.10468182</v>
      </c>
      <c r="O17">
        <f>1.1232719477394*10^(7)+3.56785521941336*10^(3)*L17+1.05094112885107/10*L17^2</f>
        <v>15326326.496672701</v>
      </c>
      <c r="P17">
        <f t="shared" si="1"/>
        <v>800659.49667270109</v>
      </c>
      <c r="Q17">
        <v>0</v>
      </c>
      <c r="R17">
        <f t="shared" si="2"/>
        <v>1120647.8953181803</v>
      </c>
      <c r="S17">
        <v>0</v>
      </c>
    </row>
    <row r="18" spans="1:19" x14ac:dyDescent="0.25">
      <c r="A18">
        <v>2048</v>
      </c>
      <c r="B18">
        <v>2000</v>
      </c>
      <c r="C18" t="s">
        <v>0</v>
      </c>
      <c r="D18" t="s">
        <v>1</v>
      </c>
      <c r="E18">
        <v>1</v>
      </c>
      <c r="F18">
        <v>1111</v>
      </c>
      <c r="G18">
        <v>285821742</v>
      </c>
      <c r="H18">
        <v>1863867</v>
      </c>
      <c r="I18">
        <v>107225857</v>
      </c>
      <c r="J18">
        <v>100091233</v>
      </c>
      <c r="K18">
        <v>13440834</v>
      </c>
      <c r="L18">
        <v>1111</v>
      </c>
      <c r="M18">
        <v>13440834</v>
      </c>
      <c r="N18">
        <f t="shared" si="0"/>
        <v>13405019.10468182</v>
      </c>
      <c r="O18">
        <f>1.1232719477394*10^(7)+3.56785521941336*10^(3)*L18+1.05094112885107/10*L18^2</f>
        <v>15326326.496672701</v>
      </c>
      <c r="P18">
        <f t="shared" si="1"/>
        <v>1885492.4966727011</v>
      </c>
      <c r="Q18">
        <v>0</v>
      </c>
      <c r="R18">
        <f t="shared" si="2"/>
        <v>35814.895318180323</v>
      </c>
      <c r="S18">
        <v>0</v>
      </c>
    </row>
    <row r="19" spans="1:19" x14ac:dyDescent="0.25">
      <c r="A19">
        <v>2048</v>
      </c>
      <c r="B19">
        <v>2000</v>
      </c>
      <c r="C19" t="s">
        <v>0</v>
      </c>
      <c r="D19" t="s">
        <v>1</v>
      </c>
      <c r="E19">
        <v>1</v>
      </c>
      <c r="F19">
        <v>1111</v>
      </c>
      <c r="G19">
        <v>294294334</v>
      </c>
      <c r="H19">
        <v>2053783</v>
      </c>
      <c r="I19">
        <v>86122901</v>
      </c>
      <c r="J19">
        <v>75309790</v>
      </c>
      <c r="K19">
        <v>17466138</v>
      </c>
      <c r="L19">
        <v>1111</v>
      </c>
      <c r="M19">
        <v>17466138</v>
      </c>
      <c r="N19">
        <f t="shared" si="0"/>
        <v>13405019.10468182</v>
      </c>
      <c r="O19">
        <f>1.1232719477394*10^(7)+3.56785521941336*10^(3)*L19+1.05094112885107/10*L19^2</f>
        <v>15326326.496672701</v>
      </c>
      <c r="P19">
        <f t="shared" si="1"/>
        <v>-2139811.5033272989</v>
      </c>
      <c r="Q19">
        <v>0</v>
      </c>
      <c r="R19">
        <f t="shared" si="2"/>
        <v>4061118.8953181803</v>
      </c>
      <c r="S19">
        <v>0</v>
      </c>
    </row>
    <row r="20" spans="1:19" x14ac:dyDescent="0.25">
      <c r="A20">
        <v>2048</v>
      </c>
      <c r="B20">
        <v>2000</v>
      </c>
      <c r="C20" t="s">
        <v>0</v>
      </c>
      <c r="D20" t="s">
        <v>1</v>
      </c>
      <c r="E20">
        <v>1</v>
      </c>
      <c r="F20">
        <v>1111</v>
      </c>
      <c r="G20">
        <v>294458485</v>
      </c>
      <c r="H20">
        <v>1685685</v>
      </c>
      <c r="I20">
        <v>81520055</v>
      </c>
      <c r="J20">
        <v>100066445</v>
      </c>
      <c r="K20">
        <v>17137048</v>
      </c>
      <c r="L20">
        <v>1111</v>
      </c>
      <c r="M20">
        <v>17137048</v>
      </c>
      <c r="N20">
        <f t="shared" si="0"/>
        <v>13405019.10468182</v>
      </c>
      <c r="O20">
        <f>1.1232719477394*10^(7)+3.56785521941336*10^(3)*L20+1.05094112885107/10*L20^2</f>
        <v>15326326.496672701</v>
      </c>
      <c r="P20">
        <f t="shared" si="1"/>
        <v>-1810721.5033272989</v>
      </c>
      <c r="Q20">
        <f t="shared" ref="Q20:S20" si="4">AVERAGE(P16:P20)</f>
        <v>-2523985.103327299</v>
      </c>
      <c r="R20">
        <f t="shared" si="2"/>
        <v>3732028.8953181803</v>
      </c>
      <c r="S20">
        <f t="shared" si="4"/>
        <v>4445292.49531818</v>
      </c>
    </row>
    <row r="21" spans="1:19" x14ac:dyDescent="0.25">
      <c r="A21">
        <v>2048</v>
      </c>
      <c r="B21">
        <v>5000</v>
      </c>
      <c r="C21" t="s">
        <v>0</v>
      </c>
      <c r="D21" t="s">
        <v>1</v>
      </c>
      <c r="E21">
        <v>1</v>
      </c>
      <c r="F21">
        <v>1111</v>
      </c>
      <c r="G21">
        <v>275861746</v>
      </c>
      <c r="H21">
        <v>3851940</v>
      </c>
      <c r="I21">
        <v>93487400</v>
      </c>
      <c r="J21">
        <v>133251450</v>
      </c>
      <c r="K21">
        <v>10033899</v>
      </c>
      <c r="L21">
        <v>1111</v>
      </c>
      <c r="M21">
        <v>10033899</v>
      </c>
      <c r="N21">
        <f t="shared" si="0"/>
        <v>13405019.10468182</v>
      </c>
      <c r="O21">
        <f>1.1232719477394*10^(7)+3.56785521941336*10^(3)*L21+1.05094112885107/10*L21^2</f>
        <v>15326326.496672701</v>
      </c>
      <c r="P21">
        <f t="shared" si="1"/>
        <v>5292427.4966727011</v>
      </c>
      <c r="Q21">
        <v>0</v>
      </c>
      <c r="R21">
        <f t="shared" si="2"/>
        <v>-3371120.1046818197</v>
      </c>
      <c r="S21">
        <v>0</v>
      </c>
    </row>
    <row r="22" spans="1:19" x14ac:dyDescent="0.25">
      <c r="A22">
        <v>2048</v>
      </c>
      <c r="B22">
        <v>5000</v>
      </c>
      <c r="C22" t="s">
        <v>0</v>
      </c>
      <c r="D22" t="s">
        <v>1</v>
      </c>
      <c r="E22">
        <v>1</v>
      </c>
      <c r="F22">
        <v>1111</v>
      </c>
      <c r="G22">
        <v>298931855</v>
      </c>
      <c r="H22">
        <v>3724139</v>
      </c>
      <c r="I22">
        <v>92064141</v>
      </c>
      <c r="J22">
        <v>132353075</v>
      </c>
      <c r="K22">
        <v>27017499</v>
      </c>
      <c r="L22">
        <v>1111</v>
      </c>
      <c r="M22">
        <v>27017499</v>
      </c>
      <c r="N22">
        <f t="shared" si="0"/>
        <v>13405019.10468182</v>
      </c>
      <c r="O22">
        <f>1.1232719477394*10^(7)+3.56785521941336*10^(3)*L22+1.05094112885107/10*L22^2</f>
        <v>15326326.496672701</v>
      </c>
      <c r="P22">
        <f t="shared" si="1"/>
        <v>-11691172.503327299</v>
      </c>
      <c r="Q22">
        <v>0</v>
      </c>
      <c r="R22">
        <f t="shared" si="2"/>
        <v>13612479.89531818</v>
      </c>
      <c r="S22">
        <v>0</v>
      </c>
    </row>
    <row r="23" spans="1:19" x14ac:dyDescent="0.25">
      <c r="A23">
        <v>2048</v>
      </c>
      <c r="B23">
        <v>5000</v>
      </c>
      <c r="C23" t="s">
        <v>0</v>
      </c>
      <c r="D23" t="s">
        <v>1</v>
      </c>
      <c r="E23">
        <v>1</v>
      </c>
      <c r="F23">
        <v>1111</v>
      </c>
      <c r="G23">
        <v>347283023</v>
      </c>
      <c r="H23">
        <v>3672960</v>
      </c>
      <c r="I23">
        <v>115586908</v>
      </c>
      <c r="J23">
        <v>112147404</v>
      </c>
      <c r="K23">
        <v>45269981</v>
      </c>
      <c r="L23">
        <v>1111</v>
      </c>
      <c r="M23">
        <v>45269981</v>
      </c>
      <c r="N23">
        <f t="shared" si="0"/>
        <v>13405019.10468182</v>
      </c>
      <c r="O23">
        <f>1.1232719477394*10^(7)+3.56785521941336*10^(3)*L23+1.05094112885107/10*L23^2</f>
        <v>15326326.496672701</v>
      </c>
      <c r="P23">
        <f t="shared" si="1"/>
        <v>-29943654.503327299</v>
      </c>
      <c r="Q23">
        <v>0</v>
      </c>
      <c r="R23">
        <f t="shared" si="2"/>
        <v>31864961.89531818</v>
      </c>
      <c r="S23">
        <v>0</v>
      </c>
    </row>
    <row r="24" spans="1:19" x14ac:dyDescent="0.25">
      <c r="A24">
        <v>2048</v>
      </c>
      <c r="B24">
        <v>5000</v>
      </c>
      <c r="C24" t="s">
        <v>0</v>
      </c>
      <c r="D24" t="s">
        <v>1</v>
      </c>
      <c r="E24">
        <v>1</v>
      </c>
      <c r="F24">
        <v>1111</v>
      </c>
      <c r="G24">
        <v>314042615</v>
      </c>
      <c r="H24">
        <v>2779749</v>
      </c>
      <c r="I24">
        <v>91266604</v>
      </c>
      <c r="J24">
        <v>112130434</v>
      </c>
      <c r="K24">
        <v>29190320</v>
      </c>
      <c r="L24">
        <v>1111</v>
      </c>
      <c r="M24">
        <v>29190320</v>
      </c>
      <c r="N24">
        <f t="shared" si="0"/>
        <v>13405019.10468182</v>
      </c>
      <c r="O24">
        <f>1.1232719477394*10^(7)+3.56785521941336*10^(3)*L24+1.05094112885107/10*L24^2</f>
        <v>15326326.496672701</v>
      </c>
      <c r="P24">
        <f t="shared" si="1"/>
        <v>-13863993.503327299</v>
      </c>
      <c r="Q24">
        <v>0</v>
      </c>
      <c r="R24">
        <f t="shared" si="2"/>
        <v>15785300.89531818</v>
      </c>
      <c r="S24">
        <v>0</v>
      </c>
    </row>
    <row r="25" spans="1:19" x14ac:dyDescent="0.25">
      <c r="A25">
        <v>2048</v>
      </c>
      <c r="B25">
        <v>5000</v>
      </c>
      <c r="C25" t="s">
        <v>0</v>
      </c>
      <c r="D25" t="s">
        <v>1</v>
      </c>
      <c r="E25">
        <v>1</v>
      </c>
      <c r="F25">
        <v>1111</v>
      </c>
      <c r="G25">
        <v>305953816</v>
      </c>
      <c r="H25">
        <v>4502261</v>
      </c>
      <c r="I25">
        <v>100819361</v>
      </c>
      <c r="J25">
        <v>127017734</v>
      </c>
      <c r="K25">
        <v>16261260</v>
      </c>
      <c r="L25">
        <v>1111</v>
      </c>
      <c r="M25">
        <v>16261260</v>
      </c>
      <c r="N25">
        <f t="shared" si="0"/>
        <v>13405019.10468182</v>
      </c>
      <c r="O25">
        <f>1.1232719477394*10^(7)+3.56785521941336*10^(3)*L25+1.05094112885107/10*L25^2</f>
        <v>15326326.496672701</v>
      </c>
      <c r="P25">
        <f t="shared" si="1"/>
        <v>-934933.50332729891</v>
      </c>
      <c r="Q25">
        <f t="shared" ref="Q25:S25" si="5">AVERAGE(P21:P25)</f>
        <v>-10228265.303327298</v>
      </c>
      <c r="R25">
        <f t="shared" si="2"/>
        <v>2856240.8953181803</v>
      </c>
      <c r="S25">
        <f t="shared" si="5"/>
        <v>12149572.695318181</v>
      </c>
    </row>
    <row r="26" spans="1:19" x14ac:dyDescent="0.25">
      <c r="A26">
        <v>2048</v>
      </c>
      <c r="B26">
        <v>7500</v>
      </c>
      <c r="C26" t="s">
        <v>0</v>
      </c>
      <c r="D26" t="s">
        <v>1</v>
      </c>
      <c r="E26">
        <v>1</v>
      </c>
      <c r="F26">
        <v>1111</v>
      </c>
      <c r="G26">
        <v>326421562</v>
      </c>
      <c r="H26">
        <v>4443858</v>
      </c>
      <c r="I26">
        <v>105661772</v>
      </c>
      <c r="J26">
        <v>124009219</v>
      </c>
      <c r="K26">
        <v>7747274</v>
      </c>
      <c r="L26">
        <v>1111</v>
      </c>
      <c r="M26">
        <v>7747274</v>
      </c>
      <c r="N26">
        <f t="shared" si="0"/>
        <v>13405019.10468182</v>
      </c>
      <c r="O26">
        <f>1.1232719477394*10^(7)+3.56785521941336*10^(3)*L26+1.05094112885107/10*L26^2</f>
        <v>15326326.496672701</v>
      </c>
      <c r="P26">
        <f t="shared" si="1"/>
        <v>7579052.4966727011</v>
      </c>
      <c r="Q26">
        <v>0</v>
      </c>
      <c r="R26">
        <f t="shared" si="2"/>
        <v>-5657745.1046818197</v>
      </c>
      <c r="S26">
        <v>0</v>
      </c>
    </row>
    <row r="27" spans="1:19" x14ac:dyDescent="0.25">
      <c r="A27">
        <v>2048</v>
      </c>
      <c r="B27">
        <v>7500</v>
      </c>
      <c r="C27" t="s">
        <v>0</v>
      </c>
      <c r="D27" t="s">
        <v>1</v>
      </c>
      <c r="E27">
        <v>1</v>
      </c>
      <c r="F27">
        <v>1111</v>
      </c>
      <c r="G27">
        <v>328947072</v>
      </c>
      <c r="H27">
        <v>5303237</v>
      </c>
      <c r="I27">
        <v>103225561</v>
      </c>
      <c r="J27">
        <v>162528304</v>
      </c>
      <c r="K27">
        <v>11603332</v>
      </c>
      <c r="L27">
        <v>1111</v>
      </c>
      <c r="M27">
        <v>11603332</v>
      </c>
      <c r="N27">
        <f t="shared" si="0"/>
        <v>13405019.10468182</v>
      </c>
      <c r="O27">
        <f>1.1232719477394*10^(7)+3.56785521941336*10^(3)*L27+1.05094112885107/10*L27^2</f>
        <v>15326326.496672701</v>
      </c>
      <c r="P27">
        <f t="shared" si="1"/>
        <v>3722994.4966727011</v>
      </c>
      <c r="Q27">
        <v>0</v>
      </c>
      <c r="R27">
        <f t="shared" si="2"/>
        <v>-1801687.1046818197</v>
      </c>
      <c r="S27">
        <v>0</v>
      </c>
    </row>
    <row r="28" spans="1:19" x14ac:dyDescent="0.25">
      <c r="A28">
        <v>2048</v>
      </c>
      <c r="B28">
        <v>7500</v>
      </c>
      <c r="C28" t="s">
        <v>0</v>
      </c>
      <c r="D28" t="s">
        <v>1</v>
      </c>
      <c r="E28">
        <v>1</v>
      </c>
      <c r="F28">
        <v>1111</v>
      </c>
      <c r="G28">
        <v>338403238</v>
      </c>
      <c r="H28">
        <v>4763010</v>
      </c>
      <c r="I28">
        <v>95892189</v>
      </c>
      <c r="J28">
        <v>133824618</v>
      </c>
      <c r="K28">
        <v>9643110</v>
      </c>
      <c r="L28">
        <v>1111</v>
      </c>
      <c r="M28">
        <v>9643110</v>
      </c>
      <c r="N28">
        <f t="shared" si="0"/>
        <v>13405019.10468182</v>
      </c>
      <c r="O28">
        <f>1.1232719477394*10^(7)+3.56785521941336*10^(3)*L28+1.05094112885107/10*L28^2</f>
        <v>15326326.496672701</v>
      </c>
      <c r="P28">
        <f t="shared" si="1"/>
        <v>5683216.4966727011</v>
      </c>
      <c r="Q28">
        <v>0</v>
      </c>
      <c r="R28">
        <f t="shared" si="2"/>
        <v>-3761909.1046818197</v>
      </c>
      <c r="S28">
        <v>0</v>
      </c>
    </row>
    <row r="29" spans="1:19" x14ac:dyDescent="0.25">
      <c r="A29">
        <v>2048</v>
      </c>
      <c r="B29">
        <v>7500</v>
      </c>
      <c r="C29" t="s">
        <v>0</v>
      </c>
      <c r="D29" t="s">
        <v>1</v>
      </c>
      <c r="E29">
        <v>1</v>
      </c>
      <c r="F29">
        <v>1111</v>
      </c>
      <c r="G29">
        <v>316528997</v>
      </c>
      <c r="H29">
        <v>4866013</v>
      </c>
      <c r="I29">
        <v>103159686</v>
      </c>
      <c r="J29">
        <v>137066688</v>
      </c>
      <c r="K29">
        <v>8382852</v>
      </c>
      <c r="L29">
        <v>1111</v>
      </c>
      <c r="M29">
        <v>8382852</v>
      </c>
      <c r="N29">
        <f t="shared" si="0"/>
        <v>13405019.10468182</v>
      </c>
      <c r="O29">
        <f>1.1232719477394*10^(7)+3.56785521941336*10^(3)*L29+1.05094112885107/10*L29^2</f>
        <v>15326326.496672701</v>
      </c>
      <c r="P29">
        <f t="shared" si="1"/>
        <v>6943474.4966727011</v>
      </c>
      <c r="Q29">
        <v>0</v>
      </c>
      <c r="R29">
        <f t="shared" si="2"/>
        <v>-5022167.1046818197</v>
      </c>
      <c r="S29">
        <v>0</v>
      </c>
    </row>
    <row r="30" spans="1:19" x14ac:dyDescent="0.25">
      <c r="A30">
        <v>2048</v>
      </c>
      <c r="B30">
        <v>7500</v>
      </c>
      <c r="C30" t="s">
        <v>0</v>
      </c>
      <c r="D30" t="s">
        <v>1</v>
      </c>
      <c r="E30">
        <v>1</v>
      </c>
      <c r="F30">
        <v>1111</v>
      </c>
      <c r="G30">
        <v>310285907</v>
      </c>
      <c r="H30">
        <v>5815697</v>
      </c>
      <c r="I30">
        <v>89756508</v>
      </c>
      <c r="J30">
        <v>140441782</v>
      </c>
      <c r="K30">
        <v>19815746</v>
      </c>
      <c r="L30">
        <v>1111</v>
      </c>
      <c r="M30">
        <v>19815746</v>
      </c>
      <c r="N30">
        <f t="shared" si="0"/>
        <v>13405019.10468182</v>
      </c>
      <c r="O30">
        <f>1.1232719477394*10^(7)+3.56785521941336*10^(3)*L30+1.05094112885107/10*L30^2</f>
        <v>15326326.496672701</v>
      </c>
      <c r="P30">
        <f t="shared" si="1"/>
        <v>-4489419.5033272989</v>
      </c>
      <c r="Q30">
        <f t="shared" ref="Q30:S30" si="6">AVERAGE(P26:P30)</f>
        <v>3887863.6966727013</v>
      </c>
      <c r="R30">
        <f t="shared" si="2"/>
        <v>6410726.8953181803</v>
      </c>
      <c r="S30">
        <f t="shared" si="6"/>
        <v>-1966556.3046818196</v>
      </c>
    </row>
    <row r="31" spans="1:19" x14ac:dyDescent="0.25">
      <c r="A31">
        <v>2048</v>
      </c>
      <c r="B31">
        <v>10000</v>
      </c>
      <c r="C31" t="s">
        <v>0</v>
      </c>
      <c r="D31" t="s">
        <v>1</v>
      </c>
      <c r="E31">
        <v>1</v>
      </c>
      <c r="F31">
        <v>1112</v>
      </c>
      <c r="G31">
        <v>311542710</v>
      </c>
      <c r="H31">
        <v>6007172</v>
      </c>
      <c r="I31">
        <v>99171590</v>
      </c>
      <c r="J31">
        <v>154803130</v>
      </c>
      <c r="K31">
        <v>24634594</v>
      </c>
      <c r="L31">
        <v>1112</v>
      </c>
      <c r="M31">
        <v>24634594</v>
      </c>
      <c r="N31">
        <f t="shared" si="0"/>
        <v>13409049.805988267</v>
      </c>
      <c r="O31">
        <f>1.1232719477394*10^(7)+3.56785521941336*10^(3)*L31+1.05094112885107/10*L31^2</f>
        <v>15330127.976105059</v>
      </c>
      <c r="P31">
        <f t="shared" si="1"/>
        <v>-9304466.0238949414</v>
      </c>
      <c r="Q31">
        <v>0</v>
      </c>
      <c r="R31">
        <f t="shared" si="2"/>
        <v>11225544.194011733</v>
      </c>
      <c r="S31">
        <v>0</v>
      </c>
    </row>
    <row r="32" spans="1:19" x14ac:dyDescent="0.25">
      <c r="A32">
        <v>2048</v>
      </c>
      <c r="B32">
        <v>10000</v>
      </c>
      <c r="C32" t="s">
        <v>0</v>
      </c>
      <c r="D32" t="s">
        <v>1</v>
      </c>
      <c r="E32">
        <v>1</v>
      </c>
      <c r="F32">
        <v>1112</v>
      </c>
      <c r="G32">
        <v>265657272</v>
      </c>
      <c r="H32">
        <v>5153199</v>
      </c>
      <c r="I32">
        <v>104507732</v>
      </c>
      <c r="J32">
        <v>147349635</v>
      </c>
      <c r="K32">
        <v>17594093</v>
      </c>
      <c r="L32">
        <v>1112</v>
      </c>
      <c r="M32">
        <v>17594093</v>
      </c>
      <c r="N32">
        <f t="shared" si="0"/>
        <v>13409049.805988267</v>
      </c>
      <c r="O32">
        <f>1.1232719477394*10^(7)+3.56785521941336*10^(3)*L32+1.05094112885107/10*L32^2</f>
        <v>15330127.976105059</v>
      </c>
      <c r="P32">
        <f t="shared" si="1"/>
        <v>-2263965.0238949414</v>
      </c>
      <c r="Q32">
        <v>0</v>
      </c>
      <c r="R32">
        <f t="shared" si="2"/>
        <v>4185043.1940117329</v>
      </c>
      <c r="S32">
        <v>0</v>
      </c>
    </row>
    <row r="33" spans="1:19" x14ac:dyDescent="0.25">
      <c r="A33">
        <v>2048</v>
      </c>
      <c r="B33">
        <v>10000</v>
      </c>
      <c r="C33" t="s">
        <v>0</v>
      </c>
      <c r="D33" t="s">
        <v>1</v>
      </c>
      <c r="E33">
        <v>1</v>
      </c>
      <c r="F33">
        <v>1112</v>
      </c>
      <c r="G33">
        <v>324030881</v>
      </c>
      <c r="H33">
        <v>6097303</v>
      </c>
      <c r="I33">
        <v>99292606</v>
      </c>
      <c r="J33">
        <v>166642524</v>
      </c>
      <c r="K33">
        <v>25006925</v>
      </c>
      <c r="L33">
        <v>1112</v>
      </c>
      <c r="M33">
        <v>25006925</v>
      </c>
      <c r="N33">
        <f t="shared" si="0"/>
        <v>13409049.805988267</v>
      </c>
      <c r="O33">
        <f>1.1232719477394*10^(7)+3.56785521941336*10^(3)*L33+1.05094112885107/10*L33^2</f>
        <v>15330127.976105059</v>
      </c>
      <c r="P33">
        <f t="shared" si="1"/>
        <v>-9676797.0238949414</v>
      </c>
      <c r="Q33">
        <v>0</v>
      </c>
      <c r="R33">
        <f t="shared" si="2"/>
        <v>11597875.194011733</v>
      </c>
      <c r="S33">
        <v>0</v>
      </c>
    </row>
    <row r="34" spans="1:19" x14ac:dyDescent="0.25">
      <c r="A34">
        <v>2048</v>
      </c>
      <c r="B34">
        <v>10000</v>
      </c>
      <c r="C34" t="s">
        <v>0</v>
      </c>
      <c r="D34" t="s">
        <v>1</v>
      </c>
      <c r="E34">
        <v>1</v>
      </c>
      <c r="F34">
        <v>1112</v>
      </c>
      <c r="G34">
        <v>282548777</v>
      </c>
      <c r="H34">
        <v>5623719</v>
      </c>
      <c r="I34">
        <v>86955377</v>
      </c>
      <c r="J34">
        <v>150457284</v>
      </c>
      <c r="K34">
        <v>17832368</v>
      </c>
      <c r="L34">
        <v>1112</v>
      </c>
      <c r="M34">
        <v>17832368</v>
      </c>
      <c r="N34">
        <f t="shared" si="0"/>
        <v>13409049.805988267</v>
      </c>
      <c r="O34">
        <f>1.1232719477394*10^(7)+3.56785521941336*10^(3)*L34+1.05094112885107/10*L34^2</f>
        <v>15330127.976105059</v>
      </c>
      <c r="P34">
        <f t="shared" si="1"/>
        <v>-2502240.0238949414</v>
      </c>
      <c r="Q34">
        <v>0</v>
      </c>
      <c r="R34">
        <f t="shared" si="2"/>
        <v>4423318.1940117329</v>
      </c>
      <c r="S34">
        <v>0</v>
      </c>
    </row>
    <row r="35" spans="1:19" x14ac:dyDescent="0.25">
      <c r="A35">
        <v>2048</v>
      </c>
      <c r="B35">
        <v>10000</v>
      </c>
      <c r="C35" t="s">
        <v>0</v>
      </c>
      <c r="D35" t="s">
        <v>1</v>
      </c>
      <c r="E35">
        <v>1</v>
      </c>
      <c r="F35">
        <v>1112</v>
      </c>
      <c r="G35">
        <v>299260609</v>
      </c>
      <c r="H35">
        <v>5707132</v>
      </c>
      <c r="I35">
        <v>81472609</v>
      </c>
      <c r="J35">
        <v>165691992</v>
      </c>
      <c r="K35">
        <v>20609360</v>
      </c>
      <c r="L35">
        <v>1112</v>
      </c>
      <c r="M35">
        <v>20609360</v>
      </c>
      <c r="N35">
        <f t="shared" si="0"/>
        <v>13409049.805988267</v>
      </c>
      <c r="O35">
        <f>1.1232719477394*10^(7)+3.56785521941336*10^(3)*L35+1.05094112885107/10*L35^2</f>
        <v>15330127.976105059</v>
      </c>
      <c r="P35">
        <f t="shared" si="1"/>
        <v>-5279232.0238949414</v>
      </c>
      <c r="Q35">
        <f t="shared" ref="Q35:S35" si="7">AVERAGE(P31:P35)</f>
        <v>-5805340.0238949414</v>
      </c>
      <c r="R35">
        <f t="shared" si="2"/>
        <v>7200310.1940117329</v>
      </c>
      <c r="S35">
        <f t="shared" si="7"/>
        <v>7726418.1940117329</v>
      </c>
    </row>
    <row r="36" spans="1:19" x14ac:dyDescent="0.25">
      <c r="A36">
        <v>2048</v>
      </c>
      <c r="B36">
        <v>20000</v>
      </c>
      <c r="C36" t="s">
        <v>0</v>
      </c>
      <c r="D36" t="s">
        <v>1</v>
      </c>
      <c r="E36">
        <v>1</v>
      </c>
      <c r="F36">
        <v>11111</v>
      </c>
      <c r="G36">
        <v>352332089</v>
      </c>
      <c r="H36">
        <v>10955658</v>
      </c>
      <c r="I36">
        <v>127013870</v>
      </c>
      <c r="J36">
        <v>260072252</v>
      </c>
      <c r="K36">
        <v>88211484</v>
      </c>
      <c r="L36">
        <v>11111</v>
      </c>
      <c r="M36">
        <v>88211484</v>
      </c>
      <c r="N36">
        <f t="shared" si="0"/>
        <v>64027871.404601738</v>
      </c>
      <c r="O36">
        <f>1.1232719477394*10^(7)+3.56785521941336*10^(3)*L36+1.05094112885107/10*L36^2</f>
        <v>63849481.167624071</v>
      </c>
      <c r="P36">
        <f t="shared" si="1"/>
        <v>-24362002.832375929</v>
      </c>
      <c r="Q36">
        <v>0</v>
      </c>
      <c r="R36">
        <f t="shared" si="2"/>
        <v>24183612.595398262</v>
      </c>
      <c r="S36">
        <v>0</v>
      </c>
    </row>
    <row r="37" spans="1:19" x14ac:dyDescent="0.25">
      <c r="A37">
        <v>2048</v>
      </c>
      <c r="B37">
        <v>20000</v>
      </c>
      <c r="C37" t="s">
        <v>0</v>
      </c>
      <c r="D37" t="s">
        <v>1</v>
      </c>
      <c r="E37">
        <v>1</v>
      </c>
      <c r="F37">
        <v>11111</v>
      </c>
      <c r="G37">
        <v>320845069</v>
      </c>
      <c r="H37">
        <v>12664921</v>
      </c>
      <c r="I37">
        <v>116061679</v>
      </c>
      <c r="J37">
        <v>283072730</v>
      </c>
      <c r="K37">
        <v>82792071</v>
      </c>
      <c r="L37">
        <v>11111</v>
      </c>
      <c r="M37">
        <v>82792071</v>
      </c>
      <c r="N37">
        <f t="shared" si="0"/>
        <v>64027871.404601738</v>
      </c>
      <c r="O37">
        <f>1.1232719477394*10^(7)+3.56785521941336*10^(3)*L37+1.05094112885107/10*L37^2</f>
        <v>63849481.167624071</v>
      </c>
      <c r="P37">
        <f t="shared" si="1"/>
        <v>-18942589.832375929</v>
      </c>
      <c r="Q37">
        <v>0</v>
      </c>
      <c r="R37">
        <f t="shared" si="2"/>
        <v>18764199.595398262</v>
      </c>
      <c r="S37">
        <v>0</v>
      </c>
    </row>
    <row r="38" spans="1:19" x14ac:dyDescent="0.25">
      <c r="A38">
        <v>2048</v>
      </c>
      <c r="B38">
        <v>20000</v>
      </c>
      <c r="C38" t="s">
        <v>0</v>
      </c>
      <c r="D38" t="s">
        <v>1</v>
      </c>
      <c r="E38">
        <v>1</v>
      </c>
      <c r="F38">
        <v>11111</v>
      </c>
      <c r="G38">
        <v>310085077</v>
      </c>
      <c r="H38">
        <v>10559984</v>
      </c>
      <c r="I38">
        <v>104810745</v>
      </c>
      <c r="J38">
        <v>245755802</v>
      </c>
      <c r="K38">
        <v>104639017</v>
      </c>
      <c r="L38">
        <v>11111</v>
      </c>
      <c r="M38">
        <v>104639017</v>
      </c>
      <c r="N38">
        <f t="shared" si="0"/>
        <v>64027871.404601738</v>
      </c>
      <c r="O38">
        <f>1.1232719477394*10^(7)+3.56785521941336*10^(3)*L38+1.05094112885107/10*L38^2</f>
        <v>63849481.167624071</v>
      </c>
      <c r="P38">
        <f t="shared" si="1"/>
        <v>-40789535.832375929</v>
      </c>
      <c r="Q38">
        <v>0</v>
      </c>
      <c r="R38">
        <f t="shared" si="2"/>
        <v>40611145.595398262</v>
      </c>
      <c r="S38">
        <v>0</v>
      </c>
    </row>
    <row r="39" spans="1:19" x14ac:dyDescent="0.25">
      <c r="A39">
        <v>2048</v>
      </c>
      <c r="B39">
        <v>20000</v>
      </c>
      <c r="C39" t="s">
        <v>0</v>
      </c>
      <c r="D39" t="s">
        <v>1</v>
      </c>
      <c r="E39">
        <v>1</v>
      </c>
      <c r="F39">
        <v>11111</v>
      </c>
      <c r="G39">
        <v>303978709</v>
      </c>
      <c r="H39">
        <v>10974691</v>
      </c>
      <c r="I39">
        <v>105972592</v>
      </c>
      <c r="J39">
        <v>285472897</v>
      </c>
      <c r="K39">
        <v>86567949</v>
      </c>
      <c r="L39">
        <v>11111</v>
      </c>
      <c r="M39">
        <v>86567949</v>
      </c>
      <c r="N39">
        <f t="shared" si="0"/>
        <v>64027871.404601738</v>
      </c>
      <c r="O39">
        <f>1.1232719477394*10^(7)+3.56785521941336*10^(3)*L39+1.05094112885107/10*L39^2</f>
        <v>63849481.167624071</v>
      </c>
      <c r="P39">
        <f t="shared" si="1"/>
        <v>-22718467.832375929</v>
      </c>
      <c r="Q39">
        <v>0</v>
      </c>
      <c r="R39">
        <f t="shared" si="2"/>
        <v>22540077.595398262</v>
      </c>
      <c r="S39">
        <v>0</v>
      </c>
    </row>
    <row r="40" spans="1:19" x14ac:dyDescent="0.25">
      <c r="A40">
        <v>2048</v>
      </c>
      <c r="B40">
        <v>20000</v>
      </c>
      <c r="C40" t="s">
        <v>0</v>
      </c>
      <c r="D40" t="s">
        <v>1</v>
      </c>
      <c r="E40">
        <v>1</v>
      </c>
      <c r="F40">
        <v>11111</v>
      </c>
      <c r="G40">
        <v>340767369</v>
      </c>
      <c r="H40">
        <v>10126225</v>
      </c>
      <c r="I40">
        <v>110976212</v>
      </c>
      <c r="J40">
        <v>248895879</v>
      </c>
      <c r="K40">
        <v>135757610</v>
      </c>
      <c r="L40">
        <v>11111</v>
      </c>
      <c r="M40">
        <v>135757610</v>
      </c>
      <c r="N40">
        <f t="shared" si="0"/>
        <v>64027871.404601738</v>
      </c>
      <c r="O40">
        <f>1.1232719477394*10^(7)+3.56785521941336*10^(3)*L40+1.05094112885107/10*L40^2</f>
        <v>63849481.167624071</v>
      </c>
      <c r="P40">
        <f t="shared" si="1"/>
        <v>-71908128.832375929</v>
      </c>
      <c r="Q40">
        <f t="shared" ref="Q40:S40" si="8">AVERAGE(P36:P40)</f>
        <v>-35744145.032375932</v>
      </c>
      <c r="R40">
        <f t="shared" si="2"/>
        <v>71729738.595398262</v>
      </c>
      <c r="S40">
        <f t="shared" si="8"/>
        <v>35565754.795398258</v>
      </c>
    </row>
    <row r="41" spans="1:19" x14ac:dyDescent="0.25">
      <c r="A41">
        <v>2048</v>
      </c>
      <c r="B41">
        <v>30000</v>
      </c>
      <c r="C41" t="s">
        <v>0</v>
      </c>
      <c r="D41" t="s">
        <v>1</v>
      </c>
      <c r="E41">
        <v>1</v>
      </c>
      <c r="F41">
        <v>11111</v>
      </c>
      <c r="G41">
        <v>387455321</v>
      </c>
      <c r="H41">
        <v>14537461</v>
      </c>
      <c r="I41">
        <v>135921353</v>
      </c>
      <c r="J41">
        <v>351045000</v>
      </c>
      <c r="K41">
        <v>39225545</v>
      </c>
      <c r="L41">
        <v>11111</v>
      </c>
      <c r="M41">
        <v>39225545</v>
      </c>
      <c r="N41">
        <f t="shared" si="0"/>
        <v>64027871.404601738</v>
      </c>
      <c r="O41">
        <f>1.1232719477394*10^(7)+3.56785521941336*10^(3)*L41+1.05094112885107/10*L41^2</f>
        <v>63849481.167624071</v>
      </c>
      <c r="P41">
        <f t="shared" si="1"/>
        <v>24623936.167624071</v>
      </c>
      <c r="Q41">
        <v>0</v>
      </c>
      <c r="R41">
        <f t="shared" si="2"/>
        <v>-24802326.404601738</v>
      </c>
      <c r="S41">
        <v>0</v>
      </c>
    </row>
    <row r="42" spans="1:19" x14ac:dyDescent="0.25">
      <c r="A42">
        <v>2048</v>
      </c>
      <c r="B42">
        <v>30000</v>
      </c>
      <c r="C42" t="s">
        <v>0</v>
      </c>
      <c r="D42" t="s">
        <v>1</v>
      </c>
      <c r="E42">
        <v>1</v>
      </c>
      <c r="F42">
        <v>11111</v>
      </c>
      <c r="G42">
        <v>452448407</v>
      </c>
      <c r="H42">
        <v>13528595</v>
      </c>
      <c r="I42">
        <v>98411536</v>
      </c>
      <c r="J42">
        <v>362155256</v>
      </c>
      <c r="K42">
        <v>69359793</v>
      </c>
      <c r="L42">
        <v>11111</v>
      </c>
      <c r="M42">
        <v>69359793</v>
      </c>
      <c r="N42">
        <f t="shared" si="0"/>
        <v>64027871.404601738</v>
      </c>
      <c r="O42">
        <f>1.1232719477394*10^(7)+3.56785521941336*10^(3)*L42+1.05094112885107/10*L42^2</f>
        <v>63849481.167624071</v>
      </c>
      <c r="P42">
        <f t="shared" si="1"/>
        <v>-5510311.8323759288</v>
      </c>
      <c r="Q42">
        <v>0</v>
      </c>
      <c r="R42">
        <f t="shared" si="2"/>
        <v>5331921.5953982621</v>
      </c>
      <c r="S42">
        <v>0</v>
      </c>
    </row>
    <row r="43" spans="1:19" x14ac:dyDescent="0.25">
      <c r="A43">
        <v>2048</v>
      </c>
      <c r="B43">
        <v>30000</v>
      </c>
      <c r="C43" t="s">
        <v>0</v>
      </c>
      <c r="D43" t="s">
        <v>1</v>
      </c>
      <c r="E43">
        <v>1</v>
      </c>
      <c r="F43">
        <v>11111</v>
      </c>
      <c r="G43">
        <v>353791291</v>
      </c>
      <c r="H43">
        <v>16407793</v>
      </c>
      <c r="I43">
        <v>111074151</v>
      </c>
      <c r="J43">
        <v>351864033</v>
      </c>
      <c r="K43">
        <v>47088006</v>
      </c>
      <c r="L43">
        <v>11111</v>
      </c>
      <c r="M43">
        <v>47088006</v>
      </c>
      <c r="N43">
        <f t="shared" si="0"/>
        <v>64027871.404601738</v>
      </c>
      <c r="O43">
        <f>1.1232719477394*10^(7)+3.56785521941336*10^(3)*L43+1.05094112885107/10*L43^2</f>
        <v>63849481.167624071</v>
      </c>
      <c r="P43">
        <f t="shared" si="1"/>
        <v>16761475.167624071</v>
      </c>
      <c r="Q43">
        <v>0</v>
      </c>
      <c r="R43">
        <f t="shared" si="2"/>
        <v>-16939865.404601738</v>
      </c>
      <c r="S43">
        <v>0</v>
      </c>
    </row>
    <row r="44" spans="1:19" x14ac:dyDescent="0.25">
      <c r="A44">
        <v>2048</v>
      </c>
      <c r="B44">
        <v>30000</v>
      </c>
      <c r="C44" t="s">
        <v>0</v>
      </c>
      <c r="D44" t="s">
        <v>1</v>
      </c>
      <c r="E44">
        <v>1</v>
      </c>
      <c r="F44">
        <v>11111</v>
      </c>
      <c r="G44">
        <v>397907618</v>
      </c>
      <c r="H44">
        <v>14684013</v>
      </c>
      <c r="I44">
        <v>143686295</v>
      </c>
      <c r="J44">
        <v>369623497</v>
      </c>
      <c r="K44">
        <v>40515977</v>
      </c>
      <c r="L44">
        <v>11111</v>
      </c>
      <c r="M44">
        <v>40515977</v>
      </c>
      <c r="N44">
        <f t="shared" si="0"/>
        <v>64027871.404601738</v>
      </c>
      <c r="O44">
        <f>1.1232719477394*10^(7)+3.56785521941336*10^(3)*L44+1.05094112885107/10*L44^2</f>
        <v>63849481.167624071</v>
      </c>
      <c r="P44">
        <f t="shared" si="1"/>
        <v>23333504.167624071</v>
      </c>
      <c r="Q44">
        <v>0</v>
      </c>
      <c r="R44">
        <f t="shared" si="2"/>
        <v>-23511894.404601738</v>
      </c>
      <c r="S44">
        <v>0</v>
      </c>
    </row>
    <row r="45" spans="1:19" x14ac:dyDescent="0.25">
      <c r="A45">
        <v>2048</v>
      </c>
      <c r="B45">
        <v>30000</v>
      </c>
      <c r="C45" t="s">
        <v>0</v>
      </c>
      <c r="D45" t="s">
        <v>1</v>
      </c>
      <c r="E45">
        <v>1</v>
      </c>
      <c r="F45">
        <v>11111</v>
      </c>
      <c r="G45">
        <v>361247659</v>
      </c>
      <c r="H45">
        <v>15274017</v>
      </c>
      <c r="I45">
        <v>118597100</v>
      </c>
      <c r="J45">
        <v>402396031</v>
      </c>
      <c r="K45">
        <v>50380576</v>
      </c>
      <c r="L45">
        <v>11111</v>
      </c>
      <c r="M45">
        <v>50380576</v>
      </c>
      <c r="N45">
        <f t="shared" si="0"/>
        <v>64027871.404601738</v>
      </c>
      <c r="O45">
        <f>1.1232719477394*10^(7)+3.56785521941336*10^(3)*L45+1.05094112885107/10*L45^2</f>
        <v>63849481.167624071</v>
      </c>
      <c r="P45">
        <f t="shared" si="1"/>
        <v>13468905.167624071</v>
      </c>
      <c r="Q45">
        <f t="shared" ref="Q45:S45" si="9">AVERAGE(P41:P45)</f>
        <v>14535501.767624071</v>
      </c>
      <c r="R45">
        <f t="shared" si="2"/>
        <v>-13647295.404601738</v>
      </c>
      <c r="S45">
        <f t="shared" si="9"/>
        <v>-14713892.004601737</v>
      </c>
    </row>
    <row r="46" spans="1:19" x14ac:dyDescent="0.25">
      <c r="A46">
        <v>2048</v>
      </c>
      <c r="B46">
        <v>50000</v>
      </c>
      <c r="C46" t="s">
        <v>0</v>
      </c>
      <c r="D46" t="s">
        <v>1</v>
      </c>
      <c r="E46">
        <v>1</v>
      </c>
      <c r="F46">
        <v>11111</v>
      </c>
      <c r="G46">
        <v>426291535</v>
      </c>
      <c r="H46">
        <v>20850853</v>
      </c>
      <c r="I46">
        <v>201286421</v>
      </c>
      <c r="J46">
        <v>1010070286</v>
      </c>
      <c r="K46">
        <v>53133761</v>
      </c>
      <c r="L46">
        <v>11111</v>
      </c>
      <c r="M46">
        <v>53133761</v>
      </c>
      <c r="N46">
        <f t="shared" si="0"/>
        <v>64027871.404601738</v>
      </c>
      <c r="O46">
        <f>1.1232719477394*10^(7)+3.56785521941336*10^(3)*L46+1.05094112885107/10*L46^2</f>
        <v>63849481.167624071</v>
      </c>
      <c r="P46">
        <f t="shared" si="1"/>
        <v>10715720.167624071</v>
      </c>
      <c r="Q46">
        <v>0</v>
      </c>
      <c r="R46">
        <f t="shared" si="2"/>
        <v>-10894110.404601738</v>
      </c>
      <c r="S46">
        <v>0</v>
      </c>
    </row>
    <row r="47" spans="1:19" x14ac:dyDescent="0.25">
      <c r="A47">
        <v>2048</v>
      </c>
      <c r="B47">
        <v>50000</v>
      </c>
      <c r="C47" t="s">
        <v>0</v>
      </c>
      <c r="D47" t="s">
        <v>1</v>
      </c>
      <c r="E47">
        <v>1</v>
      </c>
      <c r="F47">
        <v>11111</v>
      </c>
      <c r="G47">
        <v>500931806</v>
      </c>
      <c r="H47">
        <v>21041655</v>
      </c>
      <c r="I47">
        <v>113351336</v>
      </c>
      <c r="J47">
        <v>1029431552</v>
      </c>
      <c r="K47">
        <v>46918001</v>
      </c>
      <c r="L47">
        <v>11111</v>
      </c>
      <c r="M47">
        <v>46918001</v>
      </c>
      <c r="N47">
        <f t="shared" si="0"/>
        <v>64027871.404601738</v>
      </c>
      <c r="O47">
        <f>1.1232719477394*10^(7)+3.56785521941336*10^(3)*L47+1.05094112885107/10*L47^2</f>
        <v>63849481.167624071</v>
      </c>
      <c r="P47">
        <f t="shared" si="1"/>
        <v>16931480.167624071</v>
      </c>
      <c r="Q47">
        <v>0</v>
      </c>
      <c r="R47">
        <f t="shared" si="2"/>
        <v>-17109870.404601738</v>
      </c>
      <c r="S47">
        <v>0</v>
      </c>
    </row>
    <row r="48" spans="1:19" x14ac:dyDescent="0.25">
      <c r="A48">
        <v>2048</v>
      </c>
      <c r="B48">
        <v>50000</v>
      </c>
      <c r="C48" t="s">
        <v>0</v>
      </c>
      <c r="D48" t="s">
        <v>1</v>
      </c>
      <c r="E48">
        <v>1</v>
      </c>
      <c r="F48">
        <v>11111</v>
      </c>
      <c r="G48">
        <v>402296101</v>
      </c>
      <c r="H48">
        <v>26415096</v>
      </c>
      <c r="I48">
        <v>134650690</v>
      </c>
      <c r="J48">
        <v>1012523822</v>
      </c>
      <c r="K48">
        <v>41015706</v>
      </c>
      <c r="L48">
        <v>11111</v>
      </c>
      <c r="M48">
        <v>41015706</v>
      </c>
      <c r="N48">
        <f t="shared" si="0"/>
        <v>64027871.404601738</v>
      </c>
      <c r="O48">
        <f>1.1232719477394*10^(7)+3.56785521941336*10^(3)*L48+1.05094112885107/10*L48^2</f>
        <v>63849481.167624071</v>
      </c>
      <c r="P48">
        <f t="shared" si="1"/>
        <v>22833775.167624071</v>
      </c>
      <c r="Q48">
        <v>0</v>
      </c>
      <c r="R48">
        <f t="shared" si="2"/>
        <v>-23012165.404601738</v>
      </c>
      <c r="S48">
        <v>0</v>
      </c>
    </row>
    <row r="49" spans="1:19" x14ac:dyDescent="0.25">
      <c r="A49">
        <v>2048</v>
      </c>
      <c r="B49">
        <v>50000</v>
      </c>
      <c r="C49" t="s">
        <v>0</v>
      </c>
      <c r="D49" t="s">
        <v>1</v>
      </c>
      <c r="E49">
        <v>1</v>
      </c>
      <c r="F49">
        <v>11111</v>
      </c>
      <c r="G49">
        <v>423792336</v>
      </c>
      <c r="H49">
        <v>19930879</v>
      </c>
      <c r="I49">
        <v>172234780</v>
      </c>
      <c r="J49">
        <v>1076203972</v>
      </c>
      <c r="K49">
        <v>38634236</v>
      </c>
      <c r="L49">
        <v>11111</v>
      </c>
      <c r="M49">
        <v>38634236</v>
      </c>
      <c r="N49">
        <f t="shared" si="0"/>
        <v>64027871.404601738</v>
      </c>
      <c r="O49">
        <f>1.1232719477394*10^(7)+3.56785521941336*10^(3)*L49+1.05094112885107/10*L49^2</f>
        <v>63849481.167624071</v>
      </c>
      <c r="P49">
        <f t="shared" si="1"/>
        <v>25215245.167624071</v>
      </c>
      <c r="Q49">
        <v>0</v>
      </c>
      <c r="R49">
        <f t="shared" si="2"/>
        <v>-25393635.404601738</v>
      </c>
      <c r="S49">
        <v>0</v>
      </c>
    </row>
    <row r="50" spans="1:19" x14ac:dyDescent="0.25">
      <c r="A50">
        <v>2048</v>
      </c>
      <c r="B50">
        <v>50000</v>
      </c>
      <c r="C50" t="s">
        <v>0</v>
      </c>
      <c r="D50" t="s">
        <v>1</v>
      </c>
      <c r="E50">
        <v>1</v>
      </c>
      <c r="F50">
        <v>11111</v>
      </c>
      <c r="G50">
        <v>427188494</v>
      </c>
      <c r="H50">
        <v>22238364</v>
      </c>
      <c r="I50">
        <v>132848487</v>
      </c>
      <c r="J50">
        <v>1046003467</v>
      </c>
      <c r="K50">
        <v>38339323</v>
      </c>
      <c r="L50">
        <v>11111</v>
      </c>
      <c r="M50">
        <v>38339323</v>
      </c>
      <c r="N50">
        <f t="shared" si="0"/>
        <v>64027871.404601738</v>
      </c>
      <c r="O50">
        <f>1.1232719477394*10^(7)+3.56785521941336*10^(3)*L50+1.05094112885107/10*L50^2</f>
        <v>63849481.167624071</v>
      </c>
      <c r="P50">
        <f t="shared" si="1"/>
        <v>25510158.167624071</v>
      </c>
      <c r="Q50">
        <f t="shared" ref="Q50:S50" si="10">AVERAGE(P46:P50)</f>
        <v>20241275.767624073</v>
      </c>
      <c r="R50">
        <f t="shared" si="2"/>
        <v>-25688548.404601738</v>
      </c>
      <c r="S50">
        <f t="shared" si="10"/>
        <v>-20419666.004601739</v>
      </c>
    </row>
    <row r="51" spans="1:19" x14ac:dyDescent="0.25">
      <c r="A51">
        <v>2048</v>
      </c>
      <c r="B51">
        <v>75000</v>
      </c>
      <c r="C51" t="s">
        <v>0</v>
      </c>
      <c r="D51" t="s">
        <v>1</v>
      </c>
      <c r="E51">
        <v>1</v>
      </c>
      <c r="F51">
        <v>11111</v>
      </c>
      <c r="G51">
        <v>583140051</v>
      </c>
      <c r="H51">
        <v>26850752</v>
      </c>
      <c r="I51">
        <v>122347579</v>
      </c>
      <c r="J51">
        <v>1762742669</v>
      </c>
      <c r="K51">
        <v>61935678</v>
      </c>
      <c r="L51">
        <v>11111</v>
      </c>
      <c r="M51">
        <v>61935678</v>
      </c>
      <c r="N51">
        <f t="shared" si="0"/>
        <v>64027871.404601738</v>
      </c>
      <c r="O51">
        <f>1.1232719477394*10^(7)+3.56785521941336*10^(3)*L51+1.05094112885107/10*L51^2</f>
        <v>63849481.167624071</v>
      </c>
      <c r="P51">
        <f t="shared" si="1"/>
        <v>1913803.1676240712</v>
      </c>
      <c r="Q51">
        <v>0</v>
      </c>
      <c r="R51">
        <f t="shared" si="2"/>
        <v>-2092193.4046017379</v>
      </c>
      <c r="S51">
        <v>0</v>
      </c>
    </row>
    <row r="52" spans="1:19" x14ac:dyDescent="0.25">
      <c r="A52">
        <v>2048</v>
      </c>
      <c r="B52">
        <v>75000</v>
      </c>
      <c r="C52" t="s">
        <v>0</v>
      </c>
      <c r="D52" t="s">
        <v>1</v>
      </c>
      <c r="E52">
        <v>1</v>
      </c>
      <c r="F52">
        <v>11111</v>
      </c>
      <c r="G52">
        <v>581701336</v>
      </c>
      <c r="H52">
        <v>28328059</v>
      </c>
      <c r="I52">
        <v>159688279</v>
      </c>
      <c r="J52">
        <v>1510326039</v>
      </c>
      <c r="K52">
        <v>40154461</v>
      </c>
      <c r="L52">
        <v>11111</v>
      </c>
      <c r="M52">
        <v>40154461</v>
      </c>
      <c r="N52">
        <f t="shared" si="0"/>
        <v>64027871.404601738</v>
      </c>
      <c r="O52">
        <f>1.1232719477394*10^(7)+3.56785521941336*10^(3)*L52+1.05094112885107/10*L52^2</f>
        <v>63849481.167624071</v>
      </c>
      <c r="P52">
        <f t="shared" si="1"/>
        <v>23695020.167624071</v>
      </c>
      <c r="Q52">
        <v>0</v>
      </c>
      <c r="R52">
        <f t="shared" si="2"/>
        <v>-23873410.404601738</v>
      </c>
      <c r="S52">
        <v>0</v>
      </c>
    </row>
    <row r="53" spans="1:19" x14ac:dyDescent="0.25">
      <c r="A53">
        <v>2048</v>
      </c>
      <c r="B53">
        <v>75000</v>
      </c>
      <c r="C53" t="s">
        <v>0</v>
      </c>
      <c r="D53" t="s">
        <v>1</v>
      </c>
      <c r="E53">
        <v>1</v>
      </c>
      <c r="F53">
        <v>11111</v>
      </c>
      <c r="G53">
        <v>535618726</v>
      </c>
      <c r="H53">
        <v>26105269</v>
      </c>
      <c r="I53">
        <v>161554406</v>
      </c>
      <c r="J53">
        <v>1634320165</v>
      </c>
      <c r="K53">
        <v>33968215</v>
      </c>
      <c r="L53">
        <v>11111</v>
      </c>
      <c r="M53">
        <v>33968215</v>
      </c>
      <c r="N53">
        <f t="shared" si="0"/>
        <v>64027871.404601738</v>
      </c>
      <c r="O53">
        <f>1.1232719477394*10^(7)+3.56785521941336*10^(3)*L53+1.05094112885107/10*L53^2</f>
        <v>63849481.167624071</v>
      </c>
      <c r="P53">
        <f t="shared" si="1"/>
        <v>29881266.167624071</v>
      </c>
      <c r="Q53">
        <v>0</v>
      </c>
      <c r="R53">
        <f t="shared" si="2"/>
        <v>-30059656.404601738</v>
      </c>
      <c r="S53">
        <v>0</v>
      </c>
    </row>
    <row r="54" spans="1:19" x14ac:dyDescent="0.25">
      <c r="A54">
        <v>2048</v>
      </c>
      <c r="B54">
        <v>75000</v>
      </c>
      <c r="C54" t="s">
        <v>0</v>
      </c>
      <c r="D54" t="s">
        <v>1</v>
      </c>
      <c r="E54">
        <v>1</v>
      </c>
      <c r="F54">
        <v>11111</v>
      </c>
      <c r="G54">
        <v>541163940</v>
      </c>
      <c r="H54">
        <v>27256956</v>
      </c>
      <c r="I54">
        <v>164057974</v>
      </c>
      <c r="J54">
        <v>1641279457</v>
      </c>
      <c r="K54">
        <v>39664388</v>
      </c>
      <c r="L54">
        <v>11111</v>
      </c>
      <c r="M54">
        <v>39664388</v>
      </c>
      <c r="N54">
        <f t="shared" si="0"/>
        <v>64027871.404601738</v>
      </c>
      <c r="O54">
        <f>1.1232719477394*10^(7)+3.56785521941336*10^(3)*L54+1.05094112885107/10*L54^2</f>
        <v>63849481.167624071</v>
      </c>
      <c r="P54">
        <f t="shared" si="1"/>
        <v>24185093.167624071</v>
      </c>
      <c r="Q54">
        <v>0</v>
      </c>
      <c r="R54">
        <f t="shared" si="2"/>
        <v>-24363483.404601738</v>
      </c>
      <c r="S54">
        <v>0</v>
      </c>
    </row>
    <row r="55" spans="1:19" x14ac:dyDescent="0.25">
      <c r="A55">
        <v>2048</v>
      </c>
      <c r="B55">
        <v>75000</v>
      </c>
      <c r="C55" t="s">
        <v>0</v>
      </c>
      <c r="D55" t="s">
        <v>1</v>
      </c>
      <c r="E55">
        <v>1</v>
      </c>
      <c r="F55">
        <v>11111</v>
      </c>
      <c r="G55">
        <v>540790592</v>
      </c>
      <c r="H55">
        <v>30350636</v>
      </c>
      <c r="I55">
        <v>166580203</v>
      </c>
      <c r="J55">
        <v>1584237037</v>
      </c>
      <c r="K55">
        <v>42613863</v>
      </c>
      <c r="L55">
        <v>11111</v>
      </c>
      <c r="M55">
        <v>42613863</v>
      </c>
      <c r="N55">
        <f t="shared" si="0"/>
        <v>64027871.404601738</v>
      </c>
      <c r="O55">
        <f>1.1232719477394*10^(7)+3.56785521941336*10^(3)*L55+1.05094112885107/10*L55^2</f>
        <v>63849481.167624071</v>
      </c>
      <c r="P55">
        <f t="shared" si="1"/>
        <v>21235618.167624071</v>
      </c>
      <c r="Q55">
        <f t="shared" ref="Q55:S55" si="11">AVERAGE(P51:P55)</f>
        <v>20182160.167624071</v>
      </c>
      <c r="R55">
        <f t="shared" si="2"/>
        <v>-21414008.404601738</v>
      </c>
      <c r="S55">
        <f t="shared" si="11"/>
        <v>-20360550.404601738</v>
      </c>
    </row>
    <row r="56" spans="1:19" x14ac:dyDescent="0.25">
      <c r="A56">
        <v>2048</v>
      </c>
      <c r="B56">
        <v>100000</v>
      </c>
      <c r="C56" t="s">
        <v>0</v>
      </c>
      <c r="D56" t="s">
        <v>1</v>
      </c>
      <c r="E56">
        <v>1</v>
      </c>
      <c r="F56">
        <v>11112</v>
      </c>
      <c r="G56">
        <v>732649198</v>
      </c>
      <c r="H56">
        <v>37800921</v>
      </c>
      <c r="I56">
        <v>155494662</v>
      </c>
      <c r="J56">
        <v>1900734392</v>
      </c>
      <c r="K56">
        <v>91314746</v>
      </c>
      <c r="L56">
        <v>11112</v>
      </c>
      <c r="M56">
        <v>91314746</v>
      </c>
      <c r="N56">
        <f t="shared" si="0"/>
        <v>64033965.480092697</v>
      </c>
      <c r="O56">
        <f>1.1232719477394*10^(7)+3.56785521941336*10^(3)*L56+1.05094112885107/10*L56^2</f>
        <v>63855384.529314138</v>
      </c>
      <c r="P56">
        <f t="shared" si="1"/>
        <v>-27459361.470685862</v>
      </c>
      <c r="Q56">
        <v>0</v>
      </c>
      <c r="R56">
        <f t="shared" si="2"/>
        <v>27280780.519907303</v>
      </c>
      <c r="S56">
        <v>0</v>
      </c>
    </row>
    <row r="57" spans="1:19" x14ac:dyDescent="0.25">
      <c r="A57">
        <v>2048</v>
      </c>
      <c r="B57">
        <v>100000</v>
      </c>
      <c r="C57" t="s">
        <v>0</v>
      </c>
      <c r="D57" t="s">
        <v>1</v>
      </c>
      <c r="E57">
        <v>1</v>
      </c>
      <c r="F57">
        <v>11112</v>
      </c>
      <c r="G57">
        <v>827521207</v>
      </c>
      <c r="H57">
        <v>35994896</v>
      </c>
      <c r="I57">
        <v>128507900</v>
      </c>
      <c r="J57">
        <v>1717660650</v>
      </c>
      <c r="K57">
        <v>89931409</v>
      </c>
      <c r="L57">
        <v>11112</v>
      </c>
      <c r="M57">
        <v>89931409</v>
      </c>
      <c r="N57">
        <f t="shared" si="0"/>
        <v>64033965.480092697</v>
      </c>
      <c r="O57">
        <f>1.1232719477394*10^(7)+3.56785521941336*10^(3)*L57+1.05094112885107/10*L57^2</f>
        <v>63855384.529314138</v>
      </c>
      <c r="P57">
        <f t="shared" si="1"/>
        <v>-26076024.470685862</v>
      </c>
      <c r="Q57">
        <v>0</v>
      </c>
      <c r="R57">
        <f t="shared" si="2"/>
        <v>25897443.519907303</v>
      </c>
      <c r="S57">
        <v>0</v>
      </c>
    </row>
    <row r="58" spans="1:19" x14ac:dyDescent="0.25">
      <c r="A58">
        <v>2048</v>
      </c>
      <c r="B58">
        <v>100000</v>
      </c>
      <c r="C58" t="s">
        <v>0</v>
      </c>
      <c r="D58" t="s">
        <v>1</v>
      </c>
      <c r="E58">
        <v>1</v>
      </c>
      <c r="F58">
        <v>11112</v>
      </c>
      <c r="G58">
        <v>715036841</v>
      </c>
      <c r="H58">
        <v>42818821</v>
      </c>
      <c r="I58">
        <v>148626871</v>
      </c>
      <c r="J58">
        <v>1939112717</v>
      </c>
      <c r="K58">
        <v>77195831</v>
      </c>
      <c r="L58">
        <v>11112</v>
      </c>
      <c r="M58">
        <v>77195831</v>
      </c>
      <c r="N58">
        <f t="shared" si="0"/>
        <v>64033965.480092697</v>
      </c>
      <c r="O58">
        <f>1.1232719477394*10^(7)+3.56785521941336*10^(3)*L58+1.05094112885107/10*L58^2</f>
        <v>63855384.529314138</v>
      </c>
      <c r="P58">
        <f t="shared" si="1"/>
        <v>-13340446.470685862</v>
      </c>
      <c r="Q58">
        <v>0</v>
      </c>
      <c r="R58">
        <f t="shared" si="2"/>
        <v>13161865.519907303</v>
      </c>
      <c r="S58">
        <v>0</v>
      </c>
    </row>
    <row r="59" spans="1:19" x14ac:dyDescent="0.25">
      <c r="A59">
        <v>2048</v>
      </c>
      <c r="B59">
        <v>100000</v>
      </c>
      <c r="C59" t="s">
        <v>0</v>
      </c>
      <c r="D59" t="s">
        <v>1</v>
      </c>
      <c r="E59">
        <v>1</v>
      </c>
      <c r="F59">
        <v>11112</v>
      </c>
      <c r="G59">
        <v>816248413</v>
      </c>
      <c r="H59">
        <v>36516799</v>
      </c>
      <c r="I59">
        <v>145610333</v>
      </c>
      <c r="J59">
        <v>1684977855</v>
      </c>
      <c r="K59">
        <v>90623535</v>
      </c>
      <c r="L59">
        <v>11112</v>
      </c>
      <c r="M59">
        <v>90623535</v>
      </c>
      <c r="N59">
        <f t="shared" si="0"/>
        <v>64033965.480092697</v>
      </c>
      <c r="O59">
        <f>1.1232719477394*10^(7)+3.56785521941336*10^(3)*L59+1.05094112885107/10*L59^2</f>
        <v>63855384.529314138</v>
      </c>
      <c r="P59">
        <f t="shared" si="1"/>
        <v>-26768150.470685862</v>
      </c>
      <c r="Q59">
        <v>0</v>
      </c>
      <c r="R59">
        <f t="shared" si="2"/>
        <v>26589569.519907303</v>
      </c>
      <c r="S59">
        <v>0</v>
      </c>
    </row>
    <row r="60" spans="1:19" x14ac:dyDescent="0.25">
      <c r="A60">
        <v>2048</v>
      </c>
      <c r="B60">
        <v>100000</v>
      </c>
      <c r="C60" t="s">
        <v>0</v>
      </c>
      <c r="D60" t="s">
        <v>1</v>
      </c>
      <c r="E60">
        <v>1</v>
      </c>
      <c r="F60">
        <v>11112</v>
      </c>
      <c r="G60">
        <v>703883057</v>
      </c>
      <c r="H60">
        <v>39346469</v>
      </c>
      <c r="I60">
        <v>169718679</v>
      </c>
      <c r="J60">
        <v>1760695782</v>
      </c>
      <c r="K60">
        <v>58470300</v>
      </c>
      <c r="L60">
        <v>11112</v>
      </c>
      <c r="M60">
        <v>58470300</v>
      </c>
      <c r="N60">
        <f t="shared" si="0"/>
        <v>64033965.480092697</v>
      </c>
      <c r="O60">
        <f>1.1232719477394*10^(7)+3.56785521941336*10^(3)*L60+1.05094112885107/10*L60^2</f>
        <v>63855384.529314138</v>
      </c>
      <c r="P60">
        <f t="shared" si="1"/>
        <v>5385084.529314138</v>
      </c>
      <c r="Q60">
        <f t="shared" ref="Q60:S60" si="12">AVERAGE(P56:P60)</f>
        <v>-17651779.670685865</v>
      </c>
      <c r="R60">
        <f t="shared" si="2"/>
        <v>-5563665.4800926968</v>
      </c>
      <c r="S60">
        <f t="shared" si="12"/>
        <v>17473198.719907302</v>
      </c>
    </row>
    <row r="61" spans="1:19" x14ac:dyDescent="0.25">
      <c r="A61">
        <v>2048</v>
      </c>
      <c r="B61">
        <v>200000</v>
      </c>
      <c r="C61" t="s">
        <v>0</v>
      </c>
      <c r="D61" t="s">
        <v>1</v>
      </c>
      <c r="E61">
        <v>1</v>
      </c>
      <c r="F61">
        <v>111111</v>
      </c>
      <c r="G61">
        <v>1263580368</v>
      </c>
      <c r="H61">
        <v>63691904</v>
      </c>
      <c r="I61">
        <v>616883966</v>
      </c>
      <c r="J61">
        <v>2632718036</v>
      </c>
      <c r="K61">
        <v>2256718432</v>
      </c>
      <c r="L61">
        <v>111111</v>
      </c>
      <c r="M61">
        <v>1805374745.5999999</v>
      </c>
      <c r="N61">
        <f t="shared" si="0"/>
        <v>1705112195.8841579</v>
      </c>
      <c r="O61">
        <f>1.1232719477394*10^(7)+3.56785521941336*10^(3)*L61+1.05094112885107/10*L61^2</f>
        <v>1705116269.6133146</v>
      </c>
      <c r="P61">
        <f t="shared" si="1"/>
        <v>-100258475.98668528</v>
      </c>
      <c r="Q61">
        <v>0</v>
      </c>
      <c r="R61">
        <f t="shared" si="2"/>
        <v>100262549.71584201</v>
      </c>
      <c r="S61">
        <v>0</v>
      </c>
    </row>
    <row r="62" spans="1:19" x14ac:dyDescent="0.25">
      <c r="A62">
        <v>2048</v>
      </c>
      <c r="B62">
        <v>200000</v>
      </c>
      <c r="C62" t="s">
        <v>0</v>
      </c>
      <c r="D62" t="s">
        <v>1</v>
      </c>
      <c r="E62">
        <v>1</v>
      </c>
      <c r="F62">
        <v>111111</v>
      </c>
      <c r="G62">
        <v>1219157590</v>
      </c>
      <c r="H62">
        <v>81588058</v>
      </c>
      <c r="I62">
        <v>729070488</v>
      </c>
      <c r="J62">
        <v>2498393500</v>
      </c>
      <c r="K62">
        <v>2010717802</v>
      </c>
      <c r="L62">
        <v>111111</v>
      </c>
      <c r="M62">
        <v>1608574241.5999999</v>
      </c>
      <c r="N62">
        <f t="shared" si="0"/>
        <v>1705112195.8841579</v>
      </c>
      <c r="O62">
        <f>1.1232719477394*10^(7)+3.56785521941336*10^(3)*L62+1.05094112885107/10*L62^2</f>
        <v>1705116269.6133146</v>
      </c>
      <c r="P62">
        <f t="shared" si="1"/>
        <v>96542028.013314724</v>
      </c>
      <c r="Q62">
        <v>0</v>
      </c>
      <c r="R62">
        <f t="shared" si="2"/>
        <v>-96537954.284157991</v>
      </c>
      <c r="S62">
        <v>0</v>
      </c>
    </row>
    <row r="63" spans="1:19" x14ac:dyDescent="0.25">
      <c r="A63">
        <v>2048</v>
      </c>
      <c r="B63">
        <v>200000</v>
      </c>
      <c r="C63" t="s">
        <v>0</v>
      </c>
      <c r="D63" t="s">
        <v>1</v>
      </c>
      <c r="E63">
        <v>1</v>
      </c>
      <c r="F63">
        <v>111111</v>
      </c>
      <c r="G63">
        <v>1159238835</v>
      </c>
      <c r="H63">
        <v>61518162</v>
      </c>
      <c r="I63">
        <v>399305786</v>
      </c>
      <c r="J63">
        <v>2573702930</v>
      </c>
      <c r="K63">
        <v>1611787278</v>
      </c>
      <c r="L63">
        <v>111111</v>
      </c>
      <c r="M63">
        <v>1289429822.4000001</v>
      </c>
      <c r="N63">
        <f t="shared" si="0"/>
        <v>1705112195.8841579</v>
      </c>
      <c r="O63">
        <f>1.1232719477394*10^(7)+3.56785521941336*10^(3)*L63+1.05094112885107/10*L63^2</f>
        <v>1705116269.6133146</v>
      </c>
      <c r="P63">
        <f t="shared" si="1"/>
        <v>415686447.21331453</v>
      </c>
      <c r="Q63">
        <v>0</v>
      </c>
      <c r="R63">
        <f t="shared" si="2"/>
        <v>-415682373.4841578</v>
      </c>
      <c r="S63">
        <v>0</v>
      </c>
    </row>
    <row r="64" spans="1:19" x14ac:dyDescent="0.25">
      <c r="A64">
        <v>2048</v>
      </c>
      <c r="B64">
        <v>200000</v>
      </c>
      <c r="C64" t="s">
        <v>0</v>
      </c>
      <c r="D64" t="s">
        <v>1</v>
      </c>
      <c r="E64">
        <v>1</v>
      </c>
      <c r="F64">
        <v>111111</v>
      </c>
      <c r="G64">
        <v>1249921147</v>
      </c>
      <c r="H64">
        <v>59918034</v>
      </c>
      <c r="I64">
        <v>424311861</v>
      </c>
      <c r="J64">
        <v>2416687128</v>
      </c>
      <c r="K64">
        <v>2344992172</v>
      </c>
      <c r="L64">
        <v>111111</v>
      </c>
      <c r="M64">
        <v>1875993737.5999999</v>
      </c>
      <c r="N64">
        <f t="shared" si="0"/>
        <v>1705112195.8841579</v>
      </c>
      <c r="O64">
        <f>1.1232719477394*10^(7)+3.56785521941336*10^(3)*L64+1.05094112885107/10*L64^2</f>
        <v>1705116269.6133146</v>
      </c>
      <c r="P64">
        <f t="shared" si="1"/>
        <v>-170877467.98668528</v>
      </c>
      <c r="Q64">
        <v>0</v>
      </c>
      <c r="R64">
        <f t="shared" si="2"/>
        <v>170881541.71584201</v>
      </c>
      <c r="S64">
        <v>0</v>
      </c>
    </row>
    <row r="65" spans="1:19" x14ac:dyDescent="0.25">
      <c r="A65">
        <v>2048</v>
      </c>
      <c r="B65">
        <v>200000</v>
      </c>
      <c r="C65" t="s">
        <v>0</v>
      </c>
      <c r="D65" t="s">
        <v>1</v>
      </c>
      <c r="E65">
        <v>1</v>
      </c>
      <c r="F65">
        <v>111111</v>
      </c>
      <c r="G65">
        <v>1162946709</v>
      </c>
      <c r="H65">
        <v>58678845</v>
      </c>
      <c r="I65">
        <v>474101360</v>
      </c>
      <c r="J65">
        <v>2381158759</v>
      </c>
      <c r="K65">
        <v>2216415672</v>
      </c>
      <c r="L65">
        <v>111111</v>
      </c>
      <c r="M65">
        <v>1773132537.5999999</v>
      </c>
      <c r="N65">
        <f t="shared" si="0"/>
        <v>1705112195.8841579</v>
      </c>
      <c r="O65">
        <f>1.1232719477394*10^(7)+3.56785521941336*10^(3)*L65+1.05094112885107/10*L65^2</f>
        <v>1705116269.6133146</v>
      </c>
      <c r="P65">
        <f t="shared" si="1"/>
        <v>-68016267.986685276</v>
      </c>
      <c r="Q65">
        <f t="shared" ref="Q65:S65" si="13">AVERAGE(P61:P65)</f>
        <v>34615252.653314687</v>
      </c>
      <c r="R65">
        <f t="shared" si="2"/>
        <v>68020341.715842009</v>
      </c>
      <c r="S65">
        <f t="shared" si="13"/>
        <v>-34611178.924157955</v>
      </c>
    </row>
    <row r="66" spans="1:19" x14ac:dyDescent="0.25">
      <c r="A66">
        <v>2048</v>
      </c>
      <c r="B66">
        <v>250000</v>
      </c>
      <c r="C66" t="s">
        <v>0</v>
      </c>
      <c r="D66" t="s">
        <v>1</v>
      </c>
      <c r="E66">
        <v>1</v>
      </c>
      <c r="F66">
        <v>111111</v>
      </c>
      <c r="G66">
        <v>1904068031</v>
      </c>
      <c r="H66">
        <v>74999955</v>
      </c>
      <c r="I66">
        <v>2609429867</v>
      </c>
      <c r="J66">
        <v>2369311805</v>
      </c>
      <c r="K66">
        <v>668159145</v>
      </c>
      <c r="L66">
        <v>111111</v>
      </c>
      <c r="M66">
        <v>1913765425.9871998</v>
      </c>
      <c r="N66">
        <f t="shared" ref="N66:N70" si="14">9.05436787799579*10^(6)+3.80135726583809*1000*L66+1.03168709225487/10*L66^2</f>
        <v>1705112195.8841579</v>
      </c>
      <c r="O66">
        <f>1.1232719477394*10^(7)+3.56785521941336*10^(3)*L66+1.05094112885107/10*L66^2</f>
        <v>1705116269.6133146</v>
      </c>
      <c r="P66">
        <f t="shared" ref="P66:P70" si="15">O66-M66</f>
        <v>-208649156.37388515</v>
      </c>
      <c r="Q66">
        <v>0</v>
      </c>
      <c r="R66">
        <f t="shared" ref="R66:R70" si="16">M66-N66</f>
        <v>208653230.10304189</v>
      </c>
      <c r="S66">
        <v>0</v>
      </c>
    </row>
    <row r="67" spans="1:19" x14ac:dyDescent="0.25">
      <c r="A67">
        <v>2048</v>
      </c>
      <c r="B67">
        <v>250000</v>
      </c>
      <c r="C67" t="s">
        <v>0</v>
      </c>
      <c r="D67" t="s">
        <v>1</v>
      </c>
      <c r="E67">
        <v>1</v>
      </c>
      <c r="F67">
        <v>111111</v>
      </c>
      <c r="G67">
        <v>2007913007</v>
      </c>
      <c r="H67">
        <v>76350222</v>
      </c>
      <c r="I67">
        <v>2318653487</v>
      </c>
      <c r="J67">
        <v>2572210228</v>
      </c>
      <c r="K67">
        <v>450291843</v>
      </c>
      <c r="L67">
        <v>111111</v>
      </c>
      <c r="M67">
        <v>1647136445.5391998</v>
      </c>
      <c r="N67">
        <f t="shared" si="14"/>
        <v>1705112195.8841579</v>
      </c>
      <c r="O67">
        <f>1.1232719477394*10^(7)+3.56785521941336*10^(3)*L67+1.05094112885107/10*L67^2</f>
        <v>1705116269.6133146</v>
      </c>
      <c r="P67">
        <f t="shared" si="15"/>
        <v>57979824.074114799</v>
      </c>
      <c r="Q67">
        <v>0</v>
      </c>
      <c r="R67">
        <f t="shared" si="16"/>
        <v>-57975750.344958067</v>
      </c>
      <c r="S67">
        <v>0</v>
      </c>
    </row>
    <row r="68" spans="1:19" x14ac:dyDescent="0.25">
      <c r="A68">
        <v>2048</v>
      </c>
      <c r="B68">
        <v>250000</v>
      </c>
      <c r="C68" t="s">
        <v>0</v>
      </c>
      <c r="D68" t="s">
        <v>1</v>
      </c>
      <c r="E68">
        <v>1</v>
      </c>
      <c r="F68">
        <v>111111</v>
      </c>
      <c r="G68">
        <v>2094318420</v>
      </c>
      <c r="H68">
        <v>76078259</v>
      </c>
      <c r="I68">
        <v>2107962205</v>
      </c>
      <c r="J68">
        <v>2425527150</v>
      </c>
      <c r="K68">
        <v>549549258</v>
      </c>
      <c r="L68">
        <v>111111</v>
      </c>
      <c r="M68">
        <v>1395779701.2288001</v>
      </c>
      <c r="N68">
        <f t="shared" si="14"/>
        <v>1705112195.8841579</v>
      </c>
      <c r="O68">
        <f>1.1232719477394*10^(7)+3.56785521941336*10^(3)*L68+1.05094112885107/10*L68^2</f>
        <v>1705116269.6133146</v>
      </c>
      <c r="P68">
        <f t="shared" si="15"/>
        <v>309336568.38451457</v>
      </c>
      <c r="Q68">
        <v>0</v>
      </c>
      <c r="R68">
        <f t="shared" si="16"/>
        <v>-309332494.65535784</v>
      </c>
      <c r="S68">
        <v>0</v>
      </c>
    </row>
    <row r="69" spans="1:19" x14ac:dyDescent="0.25">
      <c r="A69">
        <v>2048</v>
      </c>
      <c r="B69">
        <v>250000</v>
      </c>
      <c r="C69" t="s">
        <v>0</v>
      </c>
      <c r="D69" t="s">
        <v>1</v>
      </c>
      <c r="E69">
        <v>1</v>
      </c>
      <c r="F69">
        <v>111111</v>
      </c>
      <c r="G69">
        <v>2140172209</v>
      </c>
      <c r="H69">
        <v>78158987</v>
      </c>
      <c r="I69">
        <v>2558467789</v>
      </c>
      <c r="J69">
        <v>2631410765</v>
      </c>
      <c r="K69">
        <v>469606872</v>
      </c>
      <c r="L69">
        <v>111111</v>
      </c>
      <c r="M69">
        <v>1898749037.4911997</v>
      </c>
      <c r="N69">
        <f t="shared" si="14"/>
        <v>1705112195.8841579</v>
      </c>
      <c r="O69">
        <f>1.1232719477394*10^(7)+3.56785521941336*10^(3)*L69+1.05094112885107/10*L69^2</f>
        <v>1705116269.6133146</v>
      </c>
      <c r="P69">
        <f t="shared" si="15"/>
        <v>-193632767.8778851</v>
      </c>
      <c r="Q69">
        <v>0</v>
      </c>
      <c r="R69">
        <f t="shared" si="16"/>
        <v>193636841.60704184</v>
      </c>
      <c r="S69">
        <v>0</v>
      </c>
    </row>
    <row r="70" spans="1:19" x14ac:dyDescent="0.25">
      <c r="A70">
        <v>2048</v>
      </c>
      <c r="B70">
        <v>250000</v>
      </c>
      <c r="C70" t="s">
        <v>0</v>
      </c>
      <c r="D70" t="s">
        <v>1</v>
      </c>
      <c r="E70">
        <v>1</v>
      </c>
      <c r="F70">
        <v>111111</v>
      </c>
      <c r="G70">
        <v>2392143873</v>
      </c>
      <c r="H70">
        <v>81192723</v>
      </c>
      <c r="I70">
        <v>2145041259</v>
      </c>
      <c r="J70">
        <v>2833365448</v>
      </c>
      <c r="K70">
        <v>565501991</v>
      </c>
      <c r="L70">
        <v>111111</v>
      </c>
      <c r="M70">
        <v>1843297670.6911998</v>
      </c>
      <c r="N70">
        <f t="shared" si="14"/>
        <v>1705112195.8841579</v>
      </c>
      <c r="O70">
        <f>1.1232719477394*10^(7)+3.56785521941336*10^(3)*L70+1.05094112885107/10*L70^2</f>
        <v>1705116269.6133146</v>
      </c>
      <c r="P70">
        <f t="shared" si="15"/>
        <v>-138181401.07788515</v>
      </c>
      <c r="Q70">
        <f t="shared" ref="Q70:S70" si="17">AVERAGE(P66:P70)</f>
        <v>-34629386.574205205</v>
      </c>
      <c r="R70">
        <f t="shared" si="16"/>
        <v>138185474.80704188</v>
      </c>
      <c r="S70">
        <f t="shared" si="17"/>
        <v>34633460.303361937</v>
      </c>
    </row>
    <row r="71" spans="1:19" x14ac:dyDescent="0.25">
      <c r="L71">
        <v>12</v>
      </c>
      <c r="M71">
        <v>943905</v>
      </c>
    </row>
    <row r="72" spans="1:19" x14ac:dyDescent="0.25">
      <c r="L72">
        <v>12</v>
      </c>
      <c r="M72">
        <v>3722905</v>
      </c>
    </row>
    <row r="73" spans="1:19" x14ac:dyDescent="0.25">
      <c r="L73">
        <v>12</v>
      </c>
      <c r="M73">
        <v>1144559</v>
      </c>
    </row>
    <row r="74" spans="1:19" x14ac:dyDescent="0.25">
      <c r="L74">
        <v>12</v>
      </c>
      <c r="M74">
        <v>1949077</v>
      </c>
    </row>
    <row r="75" spans="1:19" x14ac:dyDescent="0.25">
      <c r="L75">
        <v>12</v>
      </c>
      <c r="M75">
        <v>1542586</v>
      </c>
    </row>
    <row r="76" spans="1:19" x14ac:dyDescent="0.25">
      <c r="L76">
        <v>111</v>
      </c>
      <c r="M76">
        <v>3533128</v>
      </c>
    </row>
    <row r="77" spans="1:19" x14ac:dyDescent="0.25">
      <c r="L77">
        <v>111</v>
      </c>
      <c r="M77">
        <v>10005547</v>
      </c>
    </row>
    <row r="78" spans="1:19" x14ac:dyDescent="0.25">
      <c r="L78">
        <v>111</v>
      </c>
      <c r="M78">
        <v>3999291</v>
      </c>
    </row>
    <row r="79" spans="1:19" x14ac:dyDescent="0.25">
      <c r="L79">
        <v>111</v>
      </c>
      <c r="M79">
        <v>10834493</v>
      </c>
    </row>
    <row r="80" spans="1:19" x14ac:dyDescent="0.25">
      <c r="L80">
        <v>111</v>
      </c>
      <c r="M80">
        <v>16315256</v>
      </c>
    </row>
    <row r="81" spans="12:13" x14ac:dyDescent="0.25">
      <c r="L81">
        <v>112</v>
      </c>
      <c r="M81">
        <v>8319868</v>
      </c>
    </row>
    <row r="82" spans="12:13" x14ac:dyDescent="0.25">
      <c r="L82">
        <v>112</v>
      </c>
      <c r="M82">
        <v>21819346</v>
      </c>
    </row>
    <row r="83" spans="12:13" x14ac:dyDescent="0.25">
      <c r="L83">
        <v>112</v>
      </c>
      <c r="M83">
        <v>5722887</v>
      </c>
    </row>
    <row r="84" spans="12:13" x14ac:dyDescent="0.25">
      <c r="L84">
        <v>112</v>
      </c>
      <c r="M84">
        <v>13600793</v>
      </c>
    </row>
    <row r="85" spans="12:13" x14ac:dyDescent="0.25">
      <c r="L85">
        <v>112</v>
      </c>
      <c r="M85">
        <v>3638283</v>
      </c>
    </row>
    <row r="86" spans="12:13" x14ac:dyDescent="0.25">
      <c r="L86">
        <v>12</v>
      </c>
      <c r="M86">
        <v>943905</v>
      </c>
    </row>
    <row r="87" spans="12:13" x14ac:dyDescent="0.25">
      <c r="L87">
        <v>12</v>
      </c>
      <c r="M87">
        <v>3722905</v>
      </c>
    </row>
    <row r="88" spans="12:13" x14ac:dyDescent="0.25">
      <c r="L88">
        <v>12</v>
      </c>
      <c r="M88">
        <v>1144559</v>
      </c>
    </row>
    <row r="89" spans="12:13" x14ac:dyDescent="0.25">
      <c r="L89">
        <v>12</v>
      </c>
      <c r="M89">
        <v>1949077</v>
      </c>
    </row>
    <row r="90" spans="12:13" x14ac:dyDescent="0.25">
      <c r="L90">
        <v>12</v>
      </c>
      <c r="M90">
        <v>1542586</v>
      </c>
    </row>
    <row r="91" spans="12:13" x14ac:dyDescent="0.25">
      <c r="L91">
        <v>111</v>
      </c>
      <c r="M91">
        <v>3533128</v>
      </c>
    </row>
    <row r="92" spans="12:13" x14ac:dyDescent="0.25">
      <c r="L92">
        <v>111</v>
      </c>
      <c r="M92">
        <v>10005547</v>
      </c>
    </row>
    <row r="93" spans="12:13" x14ac:dyDescent="0.25">
      <c r="L93">
        <v>111</v>
      </c>
      <c r="M93">
        <v>3999291</v>
      </c>
    </row>
    <row r="94" spans="12:13" x14ac:dyDescent="0.25">
      <c r="L94">
        <v>111</v>
      </c>
      <c r="M94">
        <v>10834493</v>
      </c>
    </row>
    <row r="95" spans="12:13" x14ac:dyDescent="0.25">
      <c r="L95">
        <v>111</v>
      </c>
      <c r="M95">
        <v>16315256</v>
      </c>
    </row>
    <row r="96" spans="12:13" x14ac:dyDescent="0.25">
      <c r="L96">
        <v>112</v>
      </c>
      <c r="M96">
        <v>8319868</v>
      </c>
    </row>
    <row r="97" spans="12:13" x14ac:dyDescent="0.25">
      <c r="L97">
        <v>112</v>
      </c>
      <c r="M97">
        <v>21819346</v>
      </c>
    </row>
    <row r="98" spans="12:13" x14ac:dyDescent="0.25">
      <c r="L98">
        <v>112</v>
      </c>
      <c r="M98">
        <v>5722887</v>
      </c>
    </row>
    <row r="99" spans="12:13" x14ac:dyDescent="0.25">
      <c r="L99">
        <v>112</v>
      </c>
      <c r="M99">
        <v>13600793</v>
      </c>
    </row>
    <row r="100" spans="12:13" x14ac:dyDescent="0.25">
      <c r="L100">
        <v>112</v>
      </c>
      <c r="M100">
        <v>3638283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sheetPr codeName="List1"/>
  <dimension ref="A1:BS147"/>
  <sheetViews>
    <sheetView topLeftCell="B1" workbookViewId="0">
      <selection activeCell="B8" sqref="B8"/>
    </sheetView>
  </sheetViews>
  <sheetFormatPr defaultColWidth="13.140625" defaultRowHeight="15" x14ac:dyDescent="0.25"/>
  <cols>
    <col min="8" max="8" width="16.28515625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285182830</v>
      </c>
      <c r="C2">
        <v>285566849</v>
      </c>
      <c r="D2">
        <v>270687989</v>
      </c>
      <c r="E2">
        <v>292073505</v>
      </c>
      <c r="F2">
        <v>294900834</v>
      </c>
      <c r="G2">
        <v>316461201</v>
      </c>
      <c r="H2">
        <v>352586946</v>
      </c>
      <c r="I2">
        <v>308117229</v>
      </c>
      <c r="J2">
        <v>288064924</v>
      </c>
      <c r="K2">
        <v>310137935</v>
      </c>
      <c r="L2">
        <v>283271670</v>
      </c>
      <c r="M2">
        <v>294027073</v>
      </c>
      <c r="N2">
        <v>297362632</v>
      </c>
      <c r="O2">
        <v>307015556</v>
      </c>
      <c r="P2">
        <v>286956667</v>
      </c>
      <c r="Q2">
        <v>289498440</v>
      </c>
      <c r="R2">
        <v>256816239</v>
      </c>
      <c r="S2">
        <v>285821742</v>
      </c>
      <c r="T2">
        <v>294294334</v>
      </c>
      <c r="U2">
        <v>294458485</v>
      </c>
      <c r="V2">
        <v>275861746</v>
      </c>
      <c r="W2">
        <v>298931855</v>
      </c>
      <c r="X2">
        <v>347283023</v>
      </c>
      <c r="Y2">
        <v>314042615</v>
      </c>
      <c r="Z2">
        <v>305953816</v>
      </c>
      <c r="AA2">
        <v>326421562</v>
      </c>
      <c r="AB2">
        <v>328947072</v>
      </c>
      <c r="AC2">
        <v>338403238</v>
      </c>
      <c r="AD2">
        <v>316528997</v>
      </c>
      <c r="AE2">
        <v>310285907</v>
      </c>
      <c r="AF2">
        <v>311542710</v>
      </c>
      <c r="AG2">
        <v>265657272</v>
      </c>
      <c r="AH2">
        <v>324030881</v>
      </c>
      <c r="AI2">
        <v>282548777</v>
      </c>
      <c r="AJ2">
        <v>299260609</v>
      </c>
      <c r="AK2">
        <v>352332089</v>
      </c>
      <c r="AL2">
        <v>320845069</v>
      </c>
      <c r="AM2">
        <v>310085077</v>
      </c>
      <c r="AN2">
        <v>303978709</v>
      </c>
      <c r="AO2">
        <v>340767369</v>
      </c>
      <c r="AP2">
        <v>387455321</v>
      </c>
      <c r="AQ2">
        <v>452448407</v>
      </c>
      <c r="AR2">
        <v>353791291</v>
      </c>
      <c r="AS2">
        <v>397907618</v>
      </c>
      <c r="AT2">
        <v>361247659</v>
      </c>
      <c r="AU2">
        <v>426291535</v>
      </c>
      <c r="AV2">
        <v>500931806</v>
      </c>
      <c r="AW2">
        <v>402296101</v>
      </c>
      <c r="AX2">
        <v>423792336</v>
      </c>
      <c r="AY2">
        <v>427188494</v>
      </c>
      <c r="AZ2">
        <v>583140051</v>
      </c>
      <c r="BA2">
        <v>581701336</v>
      </c>
      <c r="BB2">
        <v>535618726</v>
      </c>
      <c r="BC2">
        <v>541163940</v>
      </c>
      <c r="BD2">
        <v>540790592</v>
      </c>
      <c r="BE2">
        <v>732649198</v>
      </c>
      <c r="BF2">
        <v>827521207</v>
      </c>
      <c r="BG2">
        <v>715036841</v>
      </c>
      <c r="BH2">
        <v>816248413</v>
      </c>
      <c r="BI2">
        <v>703883057</v>
      </c>
      <c r="BJ2">
        <v>1263580368</v>
      </c>
      <c r="BK2">
        <v>1219157590</v>
      </c>
      <c r="BL2">
        <v>1159238835</v>
      </c>
      <c r="BM2">
        <v>1249921147</v>
      </c>
      <c r="BN2">
        <v>1162946709</v>
      </c>
      <c r="BO2">
        <v>1904068031</v>
      </c>
      <c r="BP2">
        <v>2007913007</v>
      </c>
      <c r="BQ2">
        <v>2094318420</v>
      </c>
      <c r="BR2">
        <v>2140172209</v>
      </c>
      <c r="BS2">
        <v>2392143873</v>
      </c>
    </row>
    <row r="3" spans="1:71" x14ac:dyDescent="0.25">
      <c r="B3">
        <f t="shared" ref="B3:AY3" si="0">-4.938412107*10^(-18)*B1^4+5.857071577*10^(-13)*B1^3-1.787520802*10^(-8)*B1^2+3.501337106*10^(-4)*B1+30.04068442</f>
        <v>30.075519624193117</v>
      </c>
      <c r="C3">
        <f t="shared" si="0"/>
        <v>30.075519624193117</v>
      </c>
      <c r="D3">
        <f t="shared" si="0"/>
        <v>30.075519624193117</v>
      </c>
      <c r="E3">
        <f t="shared" si="0"/>
        <v>30.075519624193117</v>
      </c>
      <c r="F3">
        <f t="shared" si="0"/>
        <v>30.075519624193117</v>
      </c>
      <c r="G3">
        <f t="shared" si="0"/>
        <v>30.211355378038956</v>
      </c>
      <c r="H3">
        <f t="shared" si="0"/>
        <v>30.211355378038956</v>
      </c>
      <c r="I3">
        <f t="shared" si="0"/>
        <v>30.211355378038956</v>
      </c>
      <c r="J3">
        <f t="shared" si="0"/>
        <v>30.211355378038956</v>
      </c>
      <c r="K3">
        <f t="shared" si="0"/>
        <v>30.211355378038956</v>
      </c>
      <c r="L3">
        <f t="shared" si="0"/>
        <v>30.373523691325595</v>
      </c>
      <c r="M3">
        <f t="shared" si="0"/>
        <v>30.373523691325595</v>
      </c>
      <c r="N3">
        <f t="shared" si="0"/>
        <v>30.373523691325595</v>
      </c>
      <c r="O3">
        <f t="shared" si="0"/>
        <v>30.373523691325595</v>
      </c>
      <c r="P3">
        <f t="shared" si="0"/>
        <v>30.373523691325595</v>
      </c>
      <c r="Q3">
        <f t="shared" si="0"/>
        <v>30.674057651787891</v>
      </c>
      <c r="R3">
        <f t="shared" si="0"/>
        <v>30.674057651787891</v>
      </c>
      <c r="S3">
        <f t="shared" si="0"/>
        <v>30.674057651787891</v>
      </c>
      <c r="T3">
        <f t="shared" si="0"/>
        <v>30.674057651787891</v>
      </c>
      <c r="U3">
        <f t="shared" si="0"/>
        <v>30.674057651787891</v>
      </c>
      <c r="V3">
        <f t="shared" si="0"/>
        <v>31.414599659645628</v>
      </c>
      <c r="W3">
        <f t="shared" si="0"/>
        <v>31.414599659645628</v>
      </c>
      <c r="X3">
        <f t="shared" si="0"/>
        <v>31.414599659645628</v>
      </c>
      <c r="Y3">
        <f t="shared" si="0"/>
        <v>31.414599659645628</v>
      </c>
      <c r="Z3">
        <f t="shared" si="0"/>
        <v>31.414599659645628</v>
      </c>
      <c r="AA3">
        <f t="shared" si="0"/>
        <v>31.892676560972383</v>
      </c>
      <c r="AB3">
        <f t="shared" si="0"/>
        <v>31.892676560972383</v>
      </c>
      <c r="AC3">
        <f t="shared" si="0"/>
        <v>31.892676560972383</v>
      </c>
      <c r="AD3">
        <f t="shared" si="0"/>
        <v>31.892676560972383</v>
      </c>
      <c r="AE3">
        <f t="shared" si="0"/>
        <v>31.892676560972383</v>
      </c>
      <c r="AF3">
        <f t="shared" si="0"/>
        <v>32.290823760630005</v>
      </c>
      <c r="AG3">
        <f t="shared" si="0"/>
        <v>32.290823760630005</v>
      </c>
      <c r="AH3">
        <f t="shared" si="0"/>
        <v>32.290823760630005</v>
      </c>
      <c r="AI3">
        <f t="shared" si="0"/>
        <v>32.290823760630005</v>
      </c>
      <c r="AJ3">
        <f t="shared" si="0"/>
        <v>32.290823760630005</v>
      </c>
      <c r="AK3">
        <f t="shared" si="0"/>
        <v>33.78878674848</v>
      </c>
      <c r="AL3">
        <f t="shared" si="0"/>
        <v>33.78878674848</v>
      </c>
      <c r="AM3">
        <f t="shared" si="0"/>
        <v>33.78878674848</v>
      </c>
      <c r="AN3">
        <f t="shared" si="0"/>
        <v>33.78878674848</v>
      </c>
      <c r="AO3">
        <f t="shared" si="0"/>
        <v>33.78878674848</v>
      </c>
      <c r="AP3">
        <f t="shared" si="0"/>
        <v>36.270987971229999</v>
      </c>
      <c r="AQ3">
        <f t="shared" si="0"/>
        <v>36.270987971229999</v>
      </c>
      <c r="AR3">
        <f t="shared" si="0"/>
        <v>36.270987971229999</v>
      </c>
      <c r="AS3">
        <f t="shared" si="0"/>
        <v>36.270987971229999</v>
      </c>
      <c r="AT3">
        <f t="shared" si="0"/>
        <v>36.270987971229999</v>
      </c>
      <c r="AU3">
        <f t="shared" si="0"/>
        <v>45.207668943749994</v>
      </c>
      <c r="AV3">
        <f t="shared" si="0"/>
        <v>45.207668943749994</v>
      </c>
      <c r="AW3">
        <f t="shared" si="0"/>
        <v>45.207668943749994</v>
      </c>
      <c r="AX3">
        <f t="shared" si="0"/>
        <v>45.207668943749994</v>
      </c>
      <c r="AY3">
        <f t="shared" si="0"/>
        <v>45.207668943749994</v>
      </c>
    </row>
    <row r="4" spans="1:71" x14ac:dyDescent="0.25">
      <c r="B4">
        <f xml:space="preserve"> -3.633160094*10^(-10)*B1^4 + 3.010655377*10^(-5)*B1^3 - 6.485170915*10^(-1)*B1^2 + 5451.536758*B1 + 292221663.7</f>
        <v>292760362.27510715</v>
      </c>
      <c r="C4">
        <f t="shared" ref="C4:AY4" si="1" xml:space="preserve"> -3.633160094*10^(-10)*C1^4 + 3.010655377*10^(-5)*C1^3 - 6.485170915*10^(-1)*C1^2 + 5451.536758*C1 + 292221663.7</f>
        <v>292760362.27510715</v>
      </c>
      <c r="D4">
        <f t="shared" si="1"/>
        <v>292760362.27510715</v>
      </c>
      <c r="E4">
        <f t="shared" si="1"/>
        <v>292760362.27510715</v>
      </c>
      <c r="F4">
        <f t="shared" si="1"/>
        <v>292760362.27510715</v>
      </c>
      <c r="G4">
        <f t="shared" si="1"/>
        <v>294789043.41809565</v>
      </c>
      <c r="H4">
        <f t="shared" si="1"/>
        <v>294789043.41809565</v>
      </c>
      <c r="I4">
        <f t="shared" si="1"/>
        <v>294789043.41809565</v>
      </c>
      <c r="J4">
        <f t="shared" si="1"/>
        <v>294789043.41809565</v>
      </c>
      <c r="K4">
        <f t="shared" si="1"/>
        <v>294789043.41809565</v>
      </c>
      <c r="L4">
        <f t="shared" si="1"/>
        <v>297054426.60426056</v>
      </c>
      <c r="M4">
        <f t="shared" si="1"/>
        <v>297054426.60426056</v>
      </c>
      <c r="N4">
        <f t="shared" si="1"/>
        <v>297054426.60426056</v>
      </c>
      <c r="O4">
        <f t="shared" si="1"/>
        <v>297054426.60426056</v>
      </c>
      <c r="P4">
        <f t="shared" si="1"/>
        <v>297054426.60426056</v>
      </c>
      <c r="Q4">
        <f t="shared" si="1"/>
        <v>300765708.22400957</v>
      </c>
      <c r="R4">
        <f t="shared" si="1"/>
        <v>300765708.22400957</v>
      </c>
      <c r="S4">
        <f t="shared" si="1"/>
        <v>300765708.22400957</v>
      </c>
      <c r="T4">
        <f t="shared" si="1"/>
        <v>300765708.22400957</v>
      </c>
      <c r="U4">
        <f t="shared" si="1"/>
        <v>300765708.22400957</v>
      </c>
      <c r="V4">
        <f t="shared" si="1"/>
        <v>306802666.91787499</v>
      </c>
      <c r="W4">
        <f t="shared" si="1"/>
        <v>306802666.91787499</v>
      </c>
      <c r="X4">
        <f t="shared" si="1"/>
        <v>306802666.91787499</v>
      </c>
      <c r="Y4">
        <f t="shared" si="1"/>
        <v>306802666.91787499</v>
      </c>
      <c r="Z4">
        <f t="shared" si="1"/>
        <v>306802666.91787499</v>
      </c>
      <c r="AA4">
        <f t="shared" si="1"/>
        <v>308180750.79885155</v>
      </c>
      <c r="AB4">
        <f t="shared" si="1"/>
        <v>308180750.79885155</v>
      </c>
      <c r="AC4">
        <f t="shared" si="1"/>
        <v>308180750.79885155</v>
      </c>
      <c r="AD4">
        <f t="shared" si="1"/>
        <v>308180750.79885155</v>
      </c>
      <c r="AE4">
        <f t="shared" si="1"/>
        <v>308180750.79885155</v>
      </c>
      <c r="AF4">
        <f t="shared" si="1"/>
        <v>308358715.80599999</v>
      </c>
      <c r="AG4">
        <f t="shared" si="1"/>
        <v>308358715.80599999</v>
      </c>
      <c r="AH4">
        <f t="shared" si="1"/>
        <v>308358715.80599999</v>
      </c>
      <c r="AI4">
        <f t="shared" si="1"/>
        <v>308358715.80599999</v>
      </c>
      <c r="AJ4">
        <f t="shared" si="1"/>
        <v>308358715.80599999</v>
      </c>
      <c r="AK4">
        <f t="shared" si="1"/>
        <v>324567430.91600001</v>
      </c>
      <c r="AL4">
        <f t="shared" si="1"/>
        <v>324567430.91600001</v>
      </c>
      <c r="AM4">
        <f t="shared" si="1"/>
        <v>324567430.91600001</v>
      </c>
      <c r="AN4">
        <f t="shared" si="1"/>
        <v>324567430.91600001</v>
      </c>
      <c r="AO4">
        <f t="shared" si="1"/>
        <v>324567430.91600001</v>
      </c>
      <c r="AP4">
        <f t="shared" si="1"/>
        <v>390693368.26600003</v>
      </c>
      <c r="AQ4">
        <f t="shared" si="1"/>
        <v>390693368.26600003</v>
      </c>
      <c r="AR4">
        <f t="shared" si="1"/>
        <v>390693368.26600003</v>
      </c>
      <c r="AS4">
        <f t="shared" si="1"/>
        <v>390693368.26600003</v>
      </c>
      <c r="AT4">
        <f t="shared" si="1"/>
        <v>390693368.26600003</v>
      </c>
      <c r="AU4">
        <f t="shared" si="1"/>
        <v>436099935.3500005</v>
      </c>
      <c r="AV4">
        <f t="shared" si="1"/>
        <v>436099935.3500005</v>
      </c>
      <c r="AW4">
        <f t="shared" si="1"/>
        <v>436099935.3500005</v>
      </c>
      <c r="AX4">
        <f t="shared" si="1"/>
        <v>436099935.3500005</v>
      </c>
      <c r="AY4">
        <f t="shared" si="1"/>
        <v>436099935.3500005</v>
      </c>
    </row>
    <row r="5" spans="1:71" x14ac:dyDescent="0.25">
      <c r="AU5">
        <f t="shared" ref="AU5:BN5" si="2">6.522615822*10^(-12)*AU1^4 - 3.40168904*10^(-6)*AU1^3 + 6.069266668*10^(-1)*AU1^2 - 37279.99271*AU1 + 1167227804</f>
        <v>436100054.38750029</v>
      </c>
      <c r="AV5">
        <f t="shared" si="2"/>
        <v>436100054.38750029</v>
      </c>
      <c r="AW5">
        <f t="shared" si="2"/>
        <v>436100054.38750029</v>
      </c>
      <c r="AX5">
        <f t="shared" si="2"/>
        <v>436100054.38750029</v>
      </c>
      <c r="AY5">
        <f t="shared" si="2"/>
        <v>436100054.38750029</v>
      </c>
      <c r="AZ5">
        <f t="shared" si="2"/>
        <v>556482928.99296951</v>
      </c>
      <c r="BA5">
        <f t="shared" si="2"/>
        <v>556482928.99296951</v>
      </c>
      <c r="BB5">
        <f t="shared" si="2"/>
        <v>556482928.99296951</v>
      </c>
      <c r="BC5">
        <f t="shared" si="2"/>
        <v>556482928.99296951</v>
      </c>
      <c r="BD5">
        <f t="shared" si="2"/>
        <v>556482928.99296951</v>
      </c>
      <c r="BE5">
        <f t="shared" si="2"/>
        <v>759067743.20000124</v>
      </c>
      <c r="BF5">
        <f t="shared" si="2"/>
        <v>759067743.20000124</v>
      </c>
      <c r="BG5">
        <f t="shared" si="2"/>
        <v>759067743.20000124</v>
      </c>
      <c r="BH5">
        <f t="shared" si="2"/>
        <v>759067743.20000124</v>
      </c>
      <c r="BI5">
        <f t="shared" si="2"/>
        <v>759067743.20000124</v>
      </c>
      <c r="BJ5">
        <f t="shared" si="2"/>
        <v>1210968929.2000065</v>
      </c>
      <c r="BK5">
        <f t="shared" si="2"/>
        <v>1210968929.2000065</v>
      </c>
      <c r="BL5">
        <f t="shared" si="2"/>
        <v>1210968929.2000065</v>
      </c>
      <c r="BM5">
        <f t="shared" si="2"/>
        <v>1210968929.2000065</v>
      </c>
      <c r="BN5">
        <f t="shared" si="2"/>
        <v>1210968929.2000065</v>
      </c>
      <c r="BO5">
        <f t="shared" ref="BO5:BS5" si="3">6.522615822*10^(-12)*BO1^4 - 3.40168904*10^(-6)*BO1^3 + 6.069266668*10^(-1)*BO1^2 - 37279.99271*BO1 + 1167227804</f>
        <v>2107723106.1875114</v>
      </c>
      <c r="BP5">
        <f t="shared" si="3"/>
        <v>2107723106.1875114</v>
      </c>
      <c r="BQ5">
        <f t="shared" si="3"/>
        <v>2107723106.1875114</v>
      </c>
      <c r="BR5">
        <f t="shared" si="3"/>
        <v>2107723106.1875114</v>
      </c>
      <c r="BS5">
        <f t="shared" si="3"/>
        <v>2107723106.1875114</v>
      </c>
    </row>
    <row r="6" spans="1:71" x14ac:dyDescent="0.25">
      <c r="A6" s="3"/>
      <c r="B6" s="3"/>
      <c r="E6" s="3"/>
      <c r="F6" s="3" t="s">
        <v>3</v>
      </c>
      <c r="G6" s="3"/>
      <c r="H6" s="3"/>
    </row>
    <row r="7" spans="1:71" x14ac:dyDescent="0.25">
      <c r="A7" s="3"/>
      <c r="E7" s="3"/>
      <c r="F7" s="1" t="s">
        <v>2</v>
      </c>
      <c r="G7" s="3"/>
      <c r="H7" s="1"/>
    </row>
    <row r="8" spans="1:71" x14ac:dyDescent="0.25">
      <c r="A8" s="3"/>
      <c r="D8" s="3"/>
      <c r="E8" s="3"/>
      <c r="F8" s="3" t="s">
        <v>4</v>
      </c>
      <c r="G8" s="3"/>
      <c r="H8" s="3"/>
    </row>
    <row r="9" spans="1:71" x14ac:dyDescent="0.25">
      <c r="A9" s="3"/>
      <c r="B9">
        <v>100</v>
      </c>
      <c r="C9">
        <v>285182830</v>
      </c>
      <c r="D9" s="3"/>
      <c r="E9" s="3"/>
      <c r="F9" s="3" t="s">
        <v>5</v>
      </c>
      <c r="G9" s="3"/>
      <c r="H9" s="3"/>
    </row>
    <row r="10" spans="1:71" x14ac:dyDescent="0.25">
      <c r="A10" s="3"/>
      <c r="B10">
        <v>100</v>
      </c>
      <c r="C10">
        <v>285566849</v>
      </c>
      <c r="D10" s="3"/>
      <c r="E10" s="3"/>
      <c r="F10" s="1" t="s">
        <v>6</v>
      </c>
      <c r="G10" s="3"/>
      <c r="H10" s="3"/>
    </row>
    <row r="11" spans="1:71" x14ac:dyDescent="0.25">
      <c r="A11" s="3"/>
      <c r="B11">
        <v>100</v>
      </c>
      <c r="C11">
        <v>270687989</v>
      </c>
      <c r="D11" s="3"/>
      <c r="E11" s="3"/>
      <c r="F11" s="3" t="s">
        <v>7</v>
      </c>
      <c r="G11" s="3"/>
      <c r="H11" s="3"/>
    </row>
    <row r="12" spans="1:71" x14ac:dyDescent="0.25">
      <c r="A12" s="3"/>
      <c r="B12">
        <v>100</v>
      </c>
      <c r="C12">
        <v>292073505</v>
      </c>
      <c r="D12" s="3"/>
      <c r="E12" s="3"/>
      <c r="F12" s="3" t="s">
        <v>8</v>
      </c>
      <c r="G12" s="3"/>
      <c r="H12" s="3"/>
    </row>
    <row r="13" spans="1:71" x14ac:dyDescent="0.25">
      <c r="A13" s="3"/>
      <c r="B13">
        <v>100</v>
      </c>
      <c r="C13">
        <v>294900834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>
        <v>316461201</v>
      </c>
      <c r="D14" s="3"/>
      <c r="E14" s="3"/>
      <c r="F14" s="3"/>
      <c r="G14" s="3"/>
      <c r="H14" s="3"/>
    </row>
    <row r="15" spans="1:71" x14ac:dyDescent="0.25">
      <c r="A15" s="3"/>
      <c r="B15">
        <v>500</v>
      </c>
      <c r="C15">
        <v>352586946</v>
      </c>
      <c r="D15" s="3"/>
      <c r="E15" s="3"/>
      <c r="F15" s="3"/>
      <c r="G15" s="3"/>
      <c r="H15" s="3"/>
    </row>
    <row r="16" spans="1:71" x14ac:dyDescent="0.25">
      <c r="A16" s="3"/>
      <c r="B16">
        <v>500</v>
      </c>
      <c r="C16">
        <v>308117229</v>
      </c>
      <c r="D16" s="3"/>
      <c r="E16" s="3"/>
      <c r="F16" s="3"/>
      <c r="G16" s="3"/>
      <c r="H16" s="3"/>
    </row>
    <row r="17" spans="1:8" x14ac:dyDescent="0.25">
      <c r="A17" s="3"/>
      <c r="B17">
        <v>500</v>
      </c>
      <c r="C17">
        <v>288064924</v>
      </c>
      <c r="D17" s="3"/>
      <c r="E17" s="3"/>
      <c r="F17" s="3"/>
      <c r="G17" s="3"/>
      <c r="H17" s="3"/>
    </row>
    <row r="18" spans="1:8" x14ac:dyDescent="0.25">
      <c r="A18" s="3"/>
      <c r="B18">
        <v>500</v>
      </c>
      <c r="C18">
        <v>310137935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>
        <v>283271670</v>
      </c>
      <c r="D19" s="3"/>
      <c r="E19" s="3"/>
      <c r="F19" s="3"/>
      <c r="G19" s="3"/>
      <c r="H19" s="3"/>
    </row>
    <row r="20" spans="1:8" x14ac:dyDescent="0.25">
      <c r="A20" s="3"/>
      <c r="B20">
        <v>1000</v>
      </c>
      <c r="C20">
        <v>294027073</v>
      </c>
      <c r="D20" s="3"/>
      <c r="E20" s="3"/>
      <c r="F20" s="3"/>
      <c r="G20" s="3"/>
      <c r="H20" s="3"/>
    </row>
    <row r="21" spans="1:8" x14ac:dyDescent="0.25">
      <c r="A21" s="3"/>
      <c r="B21">
        <v>1000</v>
      </c>
      <c r="C21">
        <v>297362632</v>
      </c>
      <c r="D21" s="3"/>
      <c r="E21" s="3"/>
      <c r="F21" s="3"/>
      <c r="G21" s="3"/>
      <c r="H21" s="3"/>
    </row>
    <row r="22" spans="1:8" x14ac:dyDescent="0.25">
      <c r="B22">
        <v>1000</v>
      </c>
      <c r="C22">
        <v>307015556</v>
      </c>
      <c r="D22" s="3"/>
    </row>
    <row r="23" spans="1:8" x14ac:dyDescent="0.25">
      <c r="B23">
        <v>1000</v>
      </c>
      <c r="C23">
        <v>286956667</v>
      </c>
      <c r="D23" s="3"/>
    </row>
    <row r="24" spans="1:8" x14ac:dyDescent="0.25">
      <c r="B24">
        <v>2000</v>
      </c>
      <c r="C24">
        <v>289498440</v>
      </c>
    </row>
    <row r="25" spans="1:8" x14ac:dyDescent="0.25">
      <c r="B25">
        <v>2000</v>
      </c>
      <c r="C25">
        <v>256816239</v>
      </c>
    </row>
    <row r="26" spans="1:8" x14ac:dyDescent="0.25">
      <c r="B26">
        <v>2000</v>
      </c>
      <c r="C26">
        <v>285821742</v>
      </c>
    </row>
    <row r="27" spans="1:8" x14ac:dyDescent="0.25">
      <c r="B27">
        <v>2000</v>
      </c>
      <c r="C27">
        <v>294294334</v>
      </c>
    </row>
    <row r="28" spans="1:8" x14ac:dyDescent="0.25">
      <c r="B28">
        <v>2000</v>
      </c>
      <c r="C28">
        <v>294458485</v>
      </c>
    </row>
    <row r="29" spans="1:8" x14ac:dyDescent="0.25">
      <c r="B29">
        <v>5000</v>
      </c>
      <c r="C29">
        <v>275861746</v>
      </c>
    </row>
    <row r="30" spans="1:8" x14ac:dyDescent="0.25">
      <c r="B30">
        <v>5000</v>
      </c>
      <c r="C30">
        <v>298931855</v>
      </c>
    </row>
    <row r="31" spans="1:8" x14ac:dyDescent="0.25">
      <c r="B31">
        <v>5000</v>
      </c>
      <c r="C31">
        <v>347283023</v>
      </c>
    </row>
    <row r="32" spans="1:8" x14ac:dyDescent="0.25">
      <c r="B32">
        <v>5000</v>
      </c>
      <c r="C32">
        <v>314042615</v>
      </c>
    </row>
    <row r="33" spans="2:15" x14ac:dyDescent="0.25">
      <c r="B33">
        <v>5000</v>
      </c>
      <c r="C33">
        <v>305953816</v>
      </c>
    </row>
    <row r="34" spans="2:15" x14ac:dyDescent="0.25">
      <c r="B34">
        <v>7500</v>
      </c>
      <c r="C34">
        <v>326421562</v>
      </c>
    </row>
    <row r="35" spans="2:15" x14ac:dyDescent="0.25">
      <c r="B35">
        <v>7500</v>
      </c>
      <c r="C35">
        <v>328947072</v>
      </c>
    </row>
    <row r="36" spans="2:15" x14ac:dyDescent="0.25">
      <c r="B36">
        <v>7500</v>
      </c>
      <c r="C36">
        <v>338403238</v>
      </c>
    </row>
    <row r="37" spans="2:15" x14ac:dyDescent="0.25">
      <c r="B37">
        <v>7500</v>
      </c>
      <c r="C37">
        <v>316528997</v>
      </c>
    </row>
    <row r="38" spans="2:15" x14ac:dyDescent="0.25">
      <c r="B38">
        <v>7500</v>
      </c>
      <c r="C38">
        <v>310285907</v>
      </c>
    </row>
    <row r="39" spans="2:15" x14ac:dyDescent="0.25">
      <c r="B39">
        <v>10000</v>
      </c>
      <c r="C39">
        <v>311542710</v>
      </c>
    </row>
    <row r="40" spans="2:15" x14ac:dyDescent="0.25">
      <c r="B40">
        <v>10000</v>
      </c>
      <c r="C40">
        <v>265657272</v>
      </c>
    </row>
    <row r="41" spans="2:15" x14ac:dyDescent="0.25">
      <c r="B41">
        <v>10000</v>
      </c>
      <c r="C41">
        <v>324030881</v>
      </c>
    </row>
    <row r="42" spans="2:15" x14ac:dyDescent="0.25">
      <c r="B42">
        <v>10000</v>
      </c>
      <c r="C42">
        <v>282548777</v>
      </c>
    </row>
    <row r="43" spans="2:15" x14ac:dyDescent="0.25">
      <c r="B43">
        <v>10000</v>
      </c>
      <c r="C43">
        <v>299260609</v>
      </c>
      <c r="O43">
        <v>7577532.2690000003</v>
      </c>
    </row>
    <row r="44" spans="2:15" x14ac:dyDescent="0.25">
      <c r="B44">
        <v>20000</v>
      </c>
      <c r="C44">
        <v>352332089</v>
      </c>
      <c r="O44">
        <v>7193513.2690000003</v>
      </c>
    </row>
    <row r="45" spans="2:15" x14ac:dyDescent="0.25">
      <c r="B45">
        <v>20000</v>
      </c>
      <c r="C45">
        <v>320845069</v>
      </c>
      <c r="O45">
        <v>22072373.27</v>
      </c>
    </row>
    <row r="46" spans="2:15" x14ac:dyDescent="0.25">
      <c r="B46">
        <v>20000</v>
      </c>
      <c r="C46">
        <v>310085077</v>
      </c>
      <c r="H46">
        <v>9808519.2589999996</v>
      </c>
      <c r="O46">
        <v>686857.26930000004</v>
      </c>
    </row>
    <row r="47" spans="2:15" x14ac:dyDescent="0.25">
      <c r="B47">
        <v>20000</v>
      </c>
      <c r="C47">
        <v>303978709</v>
      </c>
      <c r="H47">
        <v>64831751.740000002</v>
      </c>
      <c r="K47" s="5"/>
      <c r="L47" s="5"/>
      <c r="O47">
        <v>2140471.7310000001</v>
      </c>
    </row>
    <row r="48" spans="2:15" x14ac:dyDescent="0.25">
      <c r="B48">
        <v>20000</v>
      </c>
      <c r="C48">
        <v>340767369</v>
      </c>
      <c r="H48">
        <v>33803953.259999998</v>
      </c>
      <c r="K48" s="6"/>
      <c r="O48">
        <v>21672157.59</v>
      </c>
    </row>
    <row r="49" spans="2:15" x14ac:dyDescent="0.25">
      <c r="B49">
        <v>30000</v>
      </c>
      <c r="C49">
        <v>387455321</v>
      </c>
      <c r="H49">
        <v>12307718.26</v>
      </c>
      <c r="K49" s="5"/>
      <c r="L49" s="5"/>
      <c r="O49">
        <v>57797902.590000004</v>
      </c>
    </row>
    <row r="50" spans="2:15" x14ac:dyDescent="0.25">
      <c r="B50">
        <v>30000</v>
      </c>
      <c r="C50">
        <v>452448407</v>
      </c>
      <c r="H50">
        <v>8911560.2589999996</v>
      </c>
      <c r="K50" s="6"/>
      <c r="O50">
        <v>13328185.59</v>
      </c>
    </row>
    <row r="51" spans="2:15" x14ac:dyDescent="0.25">
      <c r="B51">
        <v>30000</v>
      </c>
      <c r="C51">
        <v>353791291</v>
      </c>
      <c r="H51">
        <v>26657122.109999999</v>
      </c>
      <c r="K51" s="5"/>
      <c r="L51" s="5"/>
      <c r="O51">
        <v>6724119.4119999995</v>
      </c>
    </row>
    <row r="52" spans="2:15" x14ac:dyDescent="0.25">
      <c r="B52">
        <v>30000</v>
      </c>
      <c r="C52">
        <v>397907618</v>
      </c>
      <c r="H52">
        <v>25218407.109999999</v>
      </c>
      <c r="K52" s="6"/>
      <c r="O52">
        <v>15348891.59</v>
      </c>
    </row>
    <row r="53" spans="2:15" x14ac:dyDescent="0.25">
      <c r="B53">
        <v>30000</v>
      </c>
      <c r="C53">
        <v>361247659</v>
      </c>
      <c r="H53">
        <v>20864202.890000001</v>
      </c>
      <c r="K53" s="5"/>
      <c r="L53" s="5"/>
      <c r="O53">
        <v>13782756.6</v>
      </c>
    </row>
    <row r="54" spans="2:15" x14ac:dyDescent="0.25">
      <c r="B54">
        <v>50000</v>
      </c>
      <c r="C54">
        <v>426291535</v>
      </c>
      <c r="H54">
        <v>15318988.890000001</v>
      </c>
      <c r="K54" s="6"/>
      <c r="O54">
        <v>3027353.5980000002</v>
      </c>
    </row>
    <row r="55" spans="2:15" x14ac:dyDescent="0.25">
      <c r="B55">
        <v>50000</v>
      </c>
      <c r="C55">
        <v>500931806</v>
      </c>
      <c r="H55">
        <v>15692336.890000001</v>
      </c>
      <c r="K55" s="5"/>
      <c r="L55" s="5"/>
      <c r="O55">
        <v>308205.40169999999</v>
      </c>
    </row>
    <row r="56" spans="2:15" x14ac:dyDescent="0.25">
      <c r="B56">
        <v>50000</v>
      </c>
      <c r="C56">
        <v>402296101</v>
      </c>
      <c r="H56">
        <v>26418545.120000001</v>
      </c>
      <c r="K56" s="6"/>
      <c r="O56">
        <v>9961129.4020000007</v>
      </c>
    </row>
    <row r="57" spans="2:15" x14ac:dyDescent="0.25">
      <c r="B57">
        <v>50000</v>
      </c>
      <c r="C57">
        <v>423792336</v>
      </c>
      <c r="H57">
        <v>68453463.879999995</v>
      </c>
      <c r="K57" s="5"/>
      <c r="L57" s="5"/>
      <c r="O57">
        <v>10097759.6</v>
      </c>
    </row>
    <row r="58" spans="2:15" x14ac:dyDescent="0.25">
      <c r="B58">
        <v>50000</v>
      </c>
      <c r="C58">
        <v>427188494</v>
      </c>
      <c r="H58">
        <v>44030902.119999997</v>
      </c>
      <c r="K58" s="6"/>
      <c r="O58">
        <v>11267268.220000001</v>
      </c>
    </row>
    <row r="59" spans="2:15" x14ac:dyDescent="0.25">
      <c r="H59">
        <v>57180669.880000003</v>
      </c>
      <c r="K59" s="5"/>
      <c r="L59" s="5"/>
      <c r="O59">
        <v>43949469.219999999</v>
      </c>
    </row>
    <row r="60" spans="2:15" x14ac:dyDescent="0.25">
      <c r="H60">
        <v>55184686.119999997</v>
      </c>
      <c r="K60" s="6"/>
      <c r="O60">
        <v>14943966.220000001</v>
      </c>
    </row>
    <row r="61" spans="2:15" x14ac:dyDescent="0.25">
      <c r="H61">
        <v>52611438.159999996</v>
      </c>
      <c r="K61" s="5"/>
      <c r="L61" s="5"/>
      <c r="O61">
        <v>6471374.2180000003</v>
      </c>
    </row>
    <row r="62" spans="2:15" x14ac:dyDescent="0.25">
      <c r="H62">
        <v>8188660.1629999997</v>
      </c>
      <c r="K62" s="6"/>
      <c r="O62">
        <v>6307223.2180000003</v>
      </c>
    </row>
    <row r="63" spans="2:15" x14ac:dyDescent="0.25">
      <c r="H63">
        <v>51730094.840000004</v>
      </c>
      <c r="K63" s="5"/>
      <c r="L63" s="5"/>
      <c r="O63">
        <v>30940920.91</v>
      </c>
    </row>
    <row r="64" spans="2:15" x14ac:dyDescent="0.25">
      <c r="H64">
        <v>38952217.159999996</v>
      </c>
      <c r="K64" s="6"/>
      <c r="O64">
        <v>7870811.9110000003</v>
      </c>
    </row>
    <row r="65" spans="8:15" x14ac:dyDescent="0.25">
      <c r="H65">
        <v>48022220.840000004</v>
      </c>
      <c r="K65" s="5"/>
      <c r="L65" s="5"/>
      <c r="O65">
        <v>40480356.090000004</v>
      </c>
    </row>
    <row r="66" spans="8:15" x14ac:dyDescent="0.25">
      <c r="H66">
        <v>203655077</v>
      </c>
      <c r="K66" s="6"/>
      <c r="O66">
        <v>7239948.0889999997</v>
      </c>
    </row>
    <row r="67" spans="8:15" x14ac:dyDescent="0.25">
      <c r="H67">
        <v>99810101.040000007</v>
      </c>
      <c r="K67" s="5"/>
      <c r="L67" s="5"/>
      <c r="O67">
        <v>848850.91110000003</v>
      </c>
    </row>
    <row r="68" spans="8:15" x14ac:dyDescent="0.25">
      <c r="H68">
        <v>13404688.039999999</v>
      </c>
      <c r="K68" s="6"/>
      <c r="O68">
        <v>18240811.210000001</v>
      </c>
    </row>
    <row r="69" spans="8:15" x14ac:dyDescent="0.25">
      <c r="H69">
        <v>32449100.960000001</v>
      </c>
      <c r="K69" s="5"/>
      <c r="L69" s="5"/>
      <c r="O69">
        <v>20766321.210000001</v>
      </c>
    </row>
    <row r="70" spans="8:15" x14ac:dyDescent="0.25">
      <c r="H70">
        <v>284420765</v>
      </c>
      <c r="K70" s="6"/>
      <c r="O70">
        <v>30222487.210000001</v>
      </c>
    </row>
    <row r="71" spans="8:15" x14ac:dyDescent="0.25">
      <c r="H71">
        <f>AVERAGE(H46:H70)</f>
        <v>52717087.639639996</v>
      </c>
      <c r="K71" s="5"/>
      <c r="L71" s="5"/>
      <c r="O71">
        <v>8348246.2089999998</v>
      </c>
    </row>
    <row r="72" spans="8:15" x14ac:dyDescent="0.25">
      <c r="K72" s="6"/>
      <c r="O72">
        <v>2105156.2089999998</v>
      </c>
    </row>
    <row r="73" spans="8:15" x14ac:dyDescent="0.25">
      <c r="K73" s="5"/>
      <c r="L73" s="5"/>
      <c r="O73">
        <v>3183994.2039999999</v>
      </c>
    </row>
    <row r="74" spans="8:15" x14ac:dyDescent="0.25">
      <c r="K74" s="6"/>
      <c r="O74">
        <v>42701443.799999997</v>
      </c>
    </row>
    <row r="75" spans="8:15" x14ac:dyDescent="0.25">
      <c r="K75" s="5"/>
      <c r="L75" s="5"/>
      <c r="O75">
        <v>15672165.199999999</v>
      </c>
    </row>
    <row r="76" spans="8:15" x14ac:dyDescent="0.25">
      <c r="K76" s="6"/>
      <c r="O76">
        <v>25809938.800000001</v>
      </c>
    </row>
    <row r="77" spans="8:15" x14ac:dyDescent="0.25">
      <c r="K77" s="5"/>
      <c r="L77" s="5"/>
      <c r="O77">
        <v>9098106.7960000001</v>
      </c>
    </row>
    <row r="78" spans="8:15" x14ac:dyDescent="0.25">
      <c r="K78" s="6"/>
      <c r="O78">
        <v>27764658.109999999</v>
      </c>
    </row>
    <row r="79" spans="8:15" x14ac:dyDescent="0.25">
      <c r="K79" s="5"/>
      <c r="L79" s="5"/>
      <c r="O79">
        <v>3722361.8859999999</v>
      </c>
    </row>
    <row r="80" spans="8:15" x14ac:dyDescent="0.25">
      <c r="K80" s="6"/>
      <c r="O80">
        <v>14482353.890000001</v>
      </c>
    </row>
    <row r="81" spans="11:15" x14ac:dyDescent="0.25">
      <c r="K81" s="5"/>
      <c r="L81" s="5"/>
      <c r="O81">
        <v>20588721.890000001</v>
      </c>
    </row>
    <row r="82" spans="11:15" x14ac:dyDescent="0.25">
      <c r="K82" s="6"/>
      <c r="O82">
        <v>16199938.109999999</v>
      </c>
    </row>
    <row r="83" spans="11:15" x14ac:dyDescent="0.25">
      <c r="K83" s="5"/>
      <c r="L83" s="5"/>
      <c r="O83">
        <v>3238047.1910000001</v>
      </c>
    </row>
    <row r="84" spans="11:15" x14ac:dyDescent="0.25">
      <c r="K84" s="6"/>
      <c r="O84">
        <v>61755038.810000002</v>
      </c>
    </row>
    <row r="85" spans="11:15" x14ac:dyDescent="0.25">
      <c r="K85" s="5"/>
      <c r="L85" s="5"/>
      <c r="O85">
        <v>36902077.189999998</v>
      </c>
    </row>
    <row r="86" spans="11:15" x14ac:dyDescent="0.25">
      <c r="K86" s="6"/>
      <c r="O86">
        <v>7214249.8090000004</v>
      </c>
    </row>
    <row r="87" spans="11:15" x14ac:dyDescent="0.25">
      <c r="K87" s="5"/>
      <c r="L87" s="5"/>
      <c r="O87">
        <v>29445709.190000001</v>
      </c>
    </row>
    <row r="88" spans="11:15" x14ac:dyDescent="0.25">
      <c r="K88" s="6"/>
      <c r="O88">
        <v>9808400.1260000002</v>
      </c>
    </row>
    <row r="89" spans="11:15" x14ac:dyDescent="0.25">
      <c r="K89" s="5"/>
      <c r="L89" s="5"/>
      <c r="O89">
        <v>64831870.869999997</v>
      </c>
    </row>
    <row r="90" spans="11:15" x14ac:dyDescent="0.25">
      <c r="K90" s="6"/>
      <c r="O90">
        <v>33803834.130000003</v>
      </c>
    </row>
    <row r="91" spans="11:15" x14ac:dyDescent="0.25">
      <c r="K91" s="5"/>
      <c r="L91" s="5"/>
      <c r="O91">
        <v>12307599.130000001</v>
      </c>
    </row>
    <row r="92" spans="11:15" x14ac:dyDescent="0.25">
      <c r="K92" s="6"/>
      <c r="O92">
        <v>8911441.1260000002</v>
      </c>
    </row>
    <row r="93" spans="11:15" x14ac:dyDescent="0.25">
      <c r="K93" s="5"/>
      <c r="L93" s="5"/>
      <c r="O93">
        <f>AVERAGE(O43:O92)</f>
        <v>17783287.409902003</v>
      </c>
    </row>
    <row r="94" spans="11:15" x14ac:dyDescent="0.25">
      <c r="K94" s="6"/>
    </row>
    <row r="95" spans="11:15" x14ac:dyDescent="0.25">
      <c r="K95" s="5"/>
      <c r="L95" s="5"/>
    </row>
    <row r="96" spans="11:15" x14ac:dyDescent="0.25">
      <c r="K96" s="6"/>
    </row>
    <row r="97" spans="11:12" x14ac:dyDescent="0.25">
      <c r="K97" s="5"/>
      <c r="L97" s="5"/>
    </row>
    <row r="98" spans="11:12" x14ac:dyDescent="0.25">
      <c r="K98" s="6"/>
    </row>
    <row r="99" spans="11:12" x14ac:dyDescent="0.25">
      <c r="K99" s="5"/>
      <c r="L99" s="5"/>
    </row>
    <row r="100" spans="11:12" x14ac:dyDescent="0.25">
      <c r="K100" s="6"/>
    </row>
    <row r="101" spans="11:12" x14ac:dyDescent="0.25">
      <c r="K101" s="5"/>
      <c r="L101" s="5"/>
    </row>
    <row r="102" spans="11:12" x14ac:dyDescent="0.25">
      <c r="K102" s="6"/>
    </row>
    <row r="103" spans="11:12" x14ac:dyDescent="0.25">
      <c r="K103" s="5"/>
      <c r="L103" s="5"/>
    </row>
    <row r="104" spans="11:12" x14ac:dyDescent="0.25">
      <c r="K104" s="6"/>
    </row>
    <row r="105" spans="11:12" x14ac:dyDescent="0.25">
      <c r="K105" s="5"/>
      <c r="L105" s="5"/>
    </row>
    <row r="106" spans="11:12" x14ac:dyDescent="0.25">
      <c r="K106" s="6"/>
    </row>
    <row r="107" spans="11:12" x14ac:dyDescent="0.25">
      <c r="K107" s="5"/>
      <c r="L107" s="5"/>
    </row>
    <row r="108" spans="11:12" x14ac:dyDescent="0.25">
      <c r="K108" s="6"/>
    </row>
    <row r="109" spans="11:12" x14ac:dyDescent="0.25">
      <c r="K109" s="5"/>
      <c r="L109" s="5"/>
    </row>
    <row r="110" spans="11:12" x14ac:dyDescent="0.25">
      <c r="K110" s="6"/>
    </row>
    <row r="111" spans="11:12" x14ac:dyDescent="0.25">
      <c r="K111" s="5"/>
      <c r="L111" s="5"/>
    </row>
    <row r="112" spans="11:12" x14ac:dyDescent="0.25">
      <c r="K112" s="6"/>
    </row>
    <row r="113" spans="11:12" x14ac:dyDescent="0.25">
      <c r="K113" s="5"/>
      <c r="L113" s="5"/>
    </row>
    <row r="114" spans="11:12" x14ac:dyDescent="0.25">
      <c r="K114" s="6"/>
    </row>
    <row r="115" spans="11:12" x14ac:dyDescent="0.25">
      <c r="K115" s="5"/>
      <c r="L115" s="5"/>
    </row>
    <row r="116" spans="11:12" x14ac:dyDescent="0.25">
      <c r="K116" s="6"/>
    </row>
    <row r="117" spans="11:12" x14ac:dyDescent="0.25">
      <c r="K117" s="5"/>
      <c r="L117" s="5"/>
    </row>
    <row r="118" spans="11:12" x14ac:dyDescent="0.25">
      <c r="K118" s="6"/>
    </row>
    <row r="119" spans="11:12" x14ac:dyDescent="0.25">
      <c r="K119" s="5"/>
      <c r="L119" s="5"/>
    </row>
    <row r="120" spans="11:12" x14ac:dyDescent="0.25">
      <c r="K120" s="6"/>
    </row>
    <row r="121" spans="11:12" x14ac:dyDescent="0.25">
      <c r="K121" s="5"/>
      <c r="L121" s="5"/>
    </row>
    <row r="122" spans="11:12" x14ac:dyDescent="0.25">
      <c r="K122" s="6"/>
    </row>
    <row r="123" spans="11:12" x14ac:dyDescent="0.25">
      <c r="K123" s="5"/>
      <c r="L123" s="5"/>
    </row>
    <row r="124" spans="11:12" x14ac:dyDescent="0.25">
      <c r="K124" s="6"/>
    </row>
    <row r="125" spans="11:12" x14ac:dyDescent="0.25">
      <c r="K125" s="5"/>
      <c r="L125" s="5"/>
    </row>
    <row r="126" spans="11:12" x14ac:dyDescent="0.25">
      <c r="K126" s="6"/>
    </row>
    <row r="127" spans="11:12" x14ac:dyDescent="0.25">
      <c r="K127" s="5"/>
      <c r="L127" s="5"/>
    </row>
    <row r="128" spans="11:12" x14ac:dyDescent="0.25">
      <c r="K128" s="6"/>
    </row>
    <row r="129" spans="11:12" x14ac:dyDescent="0.25">
      <c r="K129" s="5"/>
      <c r="L129" s="5"/>
    </row>
    <row r="130" spans="11:12" x14ac:dyDescent="0.25">
      <c r="K130" s="6"/>
    </row>
    <row r="131" spans="11:12" x14ac:dyDescent="0.25">
      <c r="K131" s="5"/>
      <c r="L131" s="5"/>
    </row>
    <row r="132" spans="11:12" x14ac:dyDescent="0.25">
      <c r="K132" s="6"/>
    </row>
    <row r="133" spans="11:12" x14ac:dyDescent="0.25">
      <c r="K133" s="5"/>
      <c r="L133" s="5"/>
    </row>
    <row r="134" spans="11:12" x14ac:dyDescent="0.25">
      <c r="K134" s="6"/>
    </row>
    <row r="135" spans="11:12" x14ac:dyDescent="0.25">
      <c r="K135" s="5"/>
      <c r="L135" s="5"/>
    </row>
    <row r="136" spans="11:12" x14ac:dyDescent="0.25">
      <c r="K136" s="6"/>
    </row>
    <row r="137" spans="11:12" x14ac:dyDescent="0.25">
      <c r="K137" s="5"/>
      <c r="L137" s="5"/>
    </row>
    <row r="138" spans="11:12" x14ac:dyDescent="0.25">
      <c r="K138" s="6"/>
    </row>
    <row r="139" spans="11:12" x14ac:dyDescent="0.25">
      <c r="K139" s="5"/>
      <c r="L139" s="5"/>
    </row>
    <row r="140" spans="11:12" x14ac:dyDescent="0.25">
      <c r="K140" s="6"/>
    </row>
    <row r="141" spans="11:12" x14ac:dyDescent="0.25">
      <c r="K141" s="5"/>
      <c r="L141" s="5"/>
    </row>
    <row r="142" spans="11:12" x14ac:dyDescent="0.25">
      <c r="K142" s="6"/>
    </row>
    <row r="143" spans="11:12" x14ac:dyDescent="0.25">
      <c r="K143" s="5"/>
      <c r="L143" s="5"/>
    </row>
    <row r="144" spans="11:12" x14ac:dyDescent="0.25">
      <c r="K144" s="6"/>
    </row>
    <row r="145" spans="11:12" x14ac:dyDescent="0.25">
      <c r="K145" s="5"/>
      <c r="L145" s="5"/>
    </row>
    <row r="146" spans="11:12" x14ac:dyDescent="0.25">
      <c r="K146" s="6"/>
    </row>
    <row r="147" spans="11:12" x14ac:dyDescent="0.25">
      <c r="K147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75" r:id="rId4" name="Control 51">
          <controlPr defaultSize="0" r:id="rId5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190500</xdr:colOff>
                <xdr:row>47</xdr:row>
                <xdr:rowOff>38100</xdr:rowOff>
              </to>
            </anchor>
          </controlPr>
        </control>
      </mc:Choice>
      <mc:Fallback>
        <control shapeId="1075" r:id="rId4" name="Control 51"/>
      </mc:Fallback>
    </mc:AlternateContent>
    <mc:AlternateContent xmlns:mc="http://schemas.openxmlformats.org/markup-compatibility/2006">
      <mc:Choice Requires="x14">
        <control shapeId="1076" r:id="rId6" name="Control 52">
          <controlPr defaultSize="0" r:id="rId7">
            <anchor moveWithCells="1">
              <from>
                <xdr:col>11</xdr:col>
                <xdr:colOff>0</xdr:colOff>
                <xdr:row>46</xdr:row>
                <xdr:rowOff>0</xdr:rowOff>
              </from>
              <to>
                <xdr:col>12</xdr:col>
                <xdr:colOff>190500</xdr:colOff>
                <xdr:row>47</xdr:row>
                <xdr:rowOff>38100</xdr:rowOff>
              </to>
            </anchor>
          </controlPr>
        </control>
      </mc:Choice>
      <mc:Fallback>
        <control shapeId="1076" r:id="rId6" name="Control 52"/>
      </mc:Fallback>
    </mc:AlternateContent>
    <mc:AlternateContent xmlns:mc="http://schemas.openxmlformats.org/markup-compatibility/2006">
      <mc:Choice Requires="x14">
        <control shapeId="1077" r:id="rId8" name="Control 53">
          <controlPr defaultSize="0" r:id="rId9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190500</xdr:colOff>
                <xdr:row>49</xdr:row>
                <xdr:rowOff>38100</xdr:rowOff>
              </to>
            </anchor>
          </controlPr>
        </control>
      </mc:Choice>
      <mc:Fallback>
        <control shapeId="1077" r:id="rId8" name="Control 53"/>
      </mc:Fallback>
    </mc:AlternateContent>
    <mc:AlternateContent xmlns:mc="http://schemas.openxmlformats.org/markup-compatibility/2006">
      <mc:Choice Requires="x14">
        <control shapeId="1078" r:id="rId10" name="Control 54">
          <controlPr defaultSize="0" r:id="rId11">
            <anchor moveWithCells="1">
              <from>
                <xdr:col>11</xdr:col>
                <xdr:colOff>0</xdr:colOff>
                <xdr:row>48</xdr:row>
                <xdr:rowOff>0</xdr:rowOff>
              </from>
              <to>
                <xdr:col>12</xdr:col>
                <xdr:colOff>190500</xdr:colOff>
                <xdr:row>49</xdr:row>
                <xdr:rowOff>38100</xdr:rowOff>
              </to>
            </anchor>
          </controlPr>
        </control>
      </mc:Choice>
      <mc:Fallback>
        <control shapeId="1078" r:id="rId10" name="Control 54"/>
      </mc:Fallback>
    </mc:AlternateContent>
    <mc:AlternateContent xmlns:mc="http://schemas.openxmlformats.org/markup-compatibility/2006">
      <mc:Choice Requires="x14">
        <control shapeId="1079" r:id="rId12" name="Control 55">
          <controlPr defaultSize="0" r:id="rId13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190500</xdr:colOff>
                <xdr:row>51</xdr:row>
                <xdr:rowOff>38100</xdr:rowOff>
              </to>
            </anchor>
          </controlPr>
        </control>
      </mc:Choice>
      <mc:Fallback>
        <control shapeId="1079" r:id="rId12" name="Control 55"/>
      </mc:Fallback>
    </mc:AlternateContent>
    <mc:AlternateContent xmlns:mc="http://schemas.openxmlformats.org/markup-compatibility/2006">
      <mc:Choice Requires="x14">
        <control shapeId="1080" r:id="rId14" name="Control 56">
          <controlPr defaultSize="0" r:id="rId15">
            <anchor moveWithCells="1">
              <from>
                <xdr:col>11</xdr:col>
                <xdr:colOff>0</xdr:colOff>
                <xdr:row>50</xdr:row>
                <xdr:rowOff>0</xdr:rowOff>
              </from>
              <to>
                <xdr:col>12</xdr:col>
                <xdr:colOff>190500</xdr:colOff>
                <xdr:row>51</xdr:row>
                <xdr:rowOff>38100</xdr:rowOff>
              </to>
            </anchor>
          </controlPr>
        </control>
      </mc:Choice>
      <mc:Fallback>
        <control shapeId="1080" r:id="rId14" name="Control 56"/>
      </mc:Fallback>
    </mc:AlternateContent>
    <mc:AlternateContent xmlns:mc="http://schemas.openxmlformats.org/markup-compatibility/2006">
      <mc:Choice Requires="x14">
        <control shapeId="1081" r:id="rId16" name="Control 57">
          <controlPr defaultSize="0" r:id="rId17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190500</xdr:colOff>
                <xdr:row>53</xdr:row>
                <xdr:rowOff>38100</xdr:rowOff>
              </to>
            </anchor>
          </controlPr>
        </control>
      </mc:Choice>
      <mc:Fallback>
        <control shapeId="1081" r:id="rId16" name="Control 57"/>
      </mc:Fallback>
    </mc:AlternateContent>
    <mc:AlternateContent xmlns:mc="http://schemas.openxmlformats.org/markup-compatibility/2006">
      <mc:Choice Requires="x14">
        <control shapeId="1082" r:id="rId18" name="Control 58">
          <controlPr defaultSize="0" r:id="rId19">
            <anchor moveWithCells="1">
              <from>
                <xdr:col>11</xdr:col>
                <xdr:colOff>0</xdr:colOff>
                <xdr:row>52</xdr:row>
                <xdr:rowOff>0</xdr:rowOff>
              </from>
              <to>
                <xdr:col>12</xdr:col>
                <xdr:colOff>190500</xdr:colOff>
                <xdr:row>53</xdr:row>
                <xdr:rowOff>38100</xdr:rowOff>
              </to>
            </anchor>
          </controlPr>
        </control>
      </mc:Choice>
      <mc:Fallback>
        <control shapeId="1082" r:id="rId18" name="Control 58"/>
      </mc:Fallback>
    </mc:AlternateContent>
    <mc:AlternateContent xmlns:mc="http://schemas.openxmlformats.org/markup-compatibility/2006">
      <mc:Choice Requires="x14">
        <control shapeId="1083" r:id="rId20" name="Control 59">
          <controlPr defaultSize="0" r:id="rId21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190500</xdr:colOff>
                <xdr:row>55</xdr:row>
                <xdr:rowOff>38100</xdr:rowOff>
              </to>
            </anchor>
          </controlPr>
        </control>
      </mc:Choice>
      <mc:Fallback>
        <control shapeId="1083" r:id="rId20" name="Control 59"/>
      </mc:Fallback>
    </mc:AlternateContent>
    <mc:AlternateContent xmlns:mc="http://schemas.openxmlformats.org/markup-compatibility/2006">
      <mc:Choice Requires="x14">
        <control shapeId="1084" r:id="rId22" name="Control 60">
          <controlPr defaultSize="0" r:id="rId23">
            <anchor moveWithCells="1">
              <from>
                <xdr:col>11</xdr:col>
                <xdr:colOff>0</xdr:colOff>
                <xdr:row>54</xdr:row>
                <xdr:rowOff>0</xdr:rowOff>
              </from>
              <to>
                <xdr:col>12</xdr:col>
                <xdr:colOff>190500</xdr:colOff>
                <xdr:row>55</xdr:row>
                <xdr:rowOff>38100</xdr:rowOff>
              </to>
            </anchor>
          </controlPr>
        </control>
      </mc:Choice>
      <mc:Fallback>
        <control shapeId="1084" r:id="rId22" name="Control 60"/>
      </mc:Fallback>
    </mc:AlternateContent>
    <mc:AlternateContent xmlns:mc="http://schemas.openxmlformats.org/markup-compatibility/2006">
      <mc:Choice Requires="x14">
        <control shapeId="1085" r:id="rId24" name="Control 61">
          <controlPr defaultSize="0" r:id="rId25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190500</xdr:colOff>
                <xdr:row>57</xdr:row>
                <xdr:rowOff>38100</xdr:rowOff>
              </to>
            </anchor>
          </controlPr>
        </control>
      </mc:Choice>
      <mc:Fallback>
        <control shapeId="1085" r:id="rId24" name="Control 61"/>
      </mc:Fallback>
    </mc:AlternateContent>
    <mc:AlternateContent xmlns:mc="http://schemas.openxmlformats.org/markup-compatibility/2006">
      <mc:Choice Requires="x14">
        <control shapeId="1086" r:id="rId26" name="Control 62">
          <controlPr defaultSize="0" r:id="rId27">
            <anchor moveWithCells="1">
              <from>
                <xdr:col>11</xdr:col>
                <xdr:colOff>0</xdr:colOff>
                <xdr:row>56</xdr:row>
                <xdr:rowOff>0</xdr:rowOff>
              </from>
              <to>
                <xdr:col>12</xdr:col>
                <xdr:colOff>190500</xdr:colOff>
                <xdr:row>57</xdr:row>
                <xdr:rowOff>38100</xdr:rowOff>
              </to>
            </anchor>
          </controlPr>
        </control>
      </mc:Choice>
      <mc:Fallback>
        <control shapeId="1086" r:id="rId26" name="Control 62"/>
      </mc:Fallback>
    </mc:AlternateContent>
    <mc:AlternateContent xmlns:mc="http://schemas.openxmlformats.org/markup-compatibility/2006">
      <mc:Choice Requires="x14">
        <control shapeId="1087" r:id="rId28" name="Control 63">
          <controlPr defaultSize="0" r:id="rId29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190500</xdr:colOff>
                <xdr:row>59</xdr:row>
                <xdr:rowOff>38100</xdr:rowOff>
              </to>
            </anchor>
          </controlPr>
        </control>
      </mc:Choice>
      <mc:Fallback>
        <control shapeId="1087" r:id="rId28" name="Control 63"/>
      </mc:Fallback>
    </mc:AlternateContent>
    <mc:AlternateContent xmlns:mc="http://schemas.openxmlformats.org/markup-compatibility/2006">
      <mc:Choice Requires="x14">
        <control shapeId="1088" r:id="rId30" name="Control 64">
          <controlPr defaultSize="0" r:id="rId31">
            <anchor moveWithCells="1">
              <from>
                <xdr:col>11</xdr:col>
                <xdr:colOff>0</xdr:colOff>
                <xdr:row>58</xdr:row>
                <xdr:rowOff>0</xdr:rowOff>
              </from>
              <to>
                <xdr:col>12</xdr:col>
                <xdr:colOff>190500</xdr:colOff>
                <xdr:row>59</xdr:row>
                <xdr:rowOff>38100</xdr:rowOff>
              </to>
            </anchor>
          </controlPr>
        </control>
      </mc:Choice>
      <mc:Fallback>
        <control shapeId="1088" r:id="rId30" name="Control 64"/>
      </mc:Fallback>
    </mc:AlternateContent>
    <mc:AlternateContent xmlns:mc="http://schemas.openxmlformats.org/markup-compatibility/2006">
      <mc:Choice Requires="x14">
        <control shapeId="1089" r:id="rId32" name="Control 65">
          <controlPr defaultSize="0" r:id="rId33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190500</xdr:colOff>
                <xdr:row>61</xdr:row>
                <xdr:rowOff>38100</xdr:rowOff>
              </to>
            </anchor>
          </controlPr>
        </control>
      </mc:Choice>
      <mc:Fallback>
        <control shapeId="1089" r:id="rId32" name="Control 65"/>
      </mc:Fallback>
    </mc:AlternateContent>
    <mc:AlternateContent xmlns:mc="http://schemas.openxmlformats.org/markup-compatibility/2006">
      <mc:Choice Requires="x14">
        <control shapeId="1090" r:id="rId34" name="Control 66">
          <controlPr defaultSize="0" r:id="rId35">
            <anchor moveWithCells="1">
              <from>
                <xdr:col>11</xdr:col>
                <xdr:colOff>0</xdr:colOff>
                <xdr:row>60</xdr:row>
                <xdr:rowOff>0</xdr:rowOff>
              </from>
              <to>
                <xdr:col>12</xdr:col>
                <xdr:colOff>190500</xdr:colOff>
                <xdr:row>61</xdr:row>
                <xdr:rowOff>38100</xdr:rowOff>
              </to>
            </anchor>
          </controlPr>
        </control>
      </mc:Choice>
      <mc:Fallback>
        <control shapeId="1090" r:id="rId34" name="Control 66"/>
      </mc:Fallback>
    </mc:AlternateContent>
    <mc:AlternateContent xmlns:mc="http://schemas.openxmlformats.org/markup-compatibility/2006">
      <mc:Choice Requires="x14">
        <control shapeId="1091" r:id="rId36" name="Control 67">
          <controlPr defaultSize="0" r:id="rId37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190500</xdr:colOff>
                <xdr:row>63</xdr:row>
                <xdr:rowOff>38100</xdr:rowOff>
              </to>
            </anchor>
          </controlPr>
        </control>
      </mc:Choice>
      <mc:Fallback>
        <control shapeId="1091" r:id="rId36" name="Control 67"/>
      </mc:Fallback>
    </mc:AlternateContent>
    <mc:AlternateContent xmlns:mc="http://schemas.openxmlformats.org/markup-compatibility/2006">
      <mc:Choice Requires="x14">
        <control shapeId="1092" r:id="rId38" name="Control 68">
          <controlPr defaultSize="0" r:id="rId39">
            <anchor moveWithCells="1">
              <from>
                <xdr:col>11</xdr:col>
                <xdr:colOff>0</xdr:colOff>
                <xdr:row>62</xdr:row>
                <xdr:rowOff>0</xdr:rowOff>
              </from>
              <to>
                <xdr:col>12</xdr:col>
                <xdr:colOff>190500</xdr:colOff>
                <xdr:row>63</xdr:row>
                <xdr:rowOff>38100</xdr:rowOff>
              </to>
            </anchor>
          </controlPr>
        </control>
      </mc:Choice>
      <mc:Fallback>
        <control shapeId="1092" r:id="rId38" name="Control 68"/>
      </mc:Fallback>
    </mc:AlternateContent>
    <mc:AlternateContent xmlns:mc="http://schemas.openxmlformats.org/markup-compatibility/2006">
      <mc:Choice Requires="x14">
        <control shapeId="1093" r:id="rId40" name="Control 69">
          <controlPr defaultSize="0" r:id="rId41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190500</xdr:colOff>
                <xdr:row>65</xdr:row>
                <xdr:rowOff>38100</xdr:rowOff>
              </to>
            </anchor>
          </controlPr>
        </control>
      </mc:Choice>
      <mc:Fallback>
        <control shapeId="1093" r:id="rId40" name="Control 69"/>
      </mc:Fallback>
    </mc:AlternateContent>
    <mc:AlternateContent xmlns:mc="http://schemas.openxmlformats.org/markup-compatibility/2006">
      <mc:Choice Requires="x14">
        <control shapeId="1094" r:id="rId42" name="Control 70">
          <controlPr defaultSize="0" r:id="rId43">
            <anchor moveWithCells="1">
              <from>
                <xdr:col>11</xdr:col>
                <xdr:colOff>0</xdr:colOff>
                <xdr:row>64</xdr:row>
                <xdr:rowOff>0</xdr:rowOff>
              </from>
              <to>
                <xdr:col>12</xdr:col>
                <xdr:colOff>190500</xdr:colOff>
                <xdr:row>65</xdr:row>
                <xdr:rowOff>38100</xdr:rowOff>
              </to>
            </anchor>
          </controlPr>
        </control>
      </mc:Choice>
      <mc:Fallback>
        <control shapeId="1094" r:id="rId42" name="Control 70"/>
      </mc:Fallback>
    </mc:AlternateContent>
    <mc:AlternateContent xmlns:mc="http://schemas.openxmlformats.org/markup-compatibility/2006">
      <mc:Choice Requires="x14">
        <control shapeId="1095" r:id="rId44" name="Control 71">
          <controlPr defaultSize="0" r:id="rId45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190500</xdr:colOff>
                <xdr:row>67</xdr:row>
                <xdr:rowOff>38100</xdr:rowOff>
              </to>
            </anchor>
          </controlPr>
        </control>
      </mc:Choice>
      <mc:Fallback>
        <control shapeId="1095" r:id="rId44" name="Control 71"/>
      </mc:Fallback>
    </mc:AlternateContent>
    <mc:AlternateContent xmlns:mc="http://schemas.openxmlformats.org/markup-compatibility/2006">
      <mc:Choice Requires="x14">
        <control shapeId="1096" r:id="rId46" name="Control 72">
          <controlPr defaultSize="0" r:id="rId47">
            <anchor moveWithCells="1">
              <from>
                <xdr:col>11</xdr:col>
                <xdr:colOff>0</xdr:colOff>
                <xdr:row>66</xdr:row>
                <xdr:rowOff>0</xdr:rowOff>
              </from>
              <to>
                <xdr:col>12</xdr:col>
                <xdr:colOff>190500</xdr:colOff>
                <xdr:row>67</xdr:row>
                <xdr:rowOff>38100</xdr:rowOff>
              </to>
            </anchor>
          </controlPr>
        </control>
      </mc:Choice>
      <mc:Fallback>
        <control shapeId="1096" r:id="rId46" name="Control 72"/>
      </mc:Fallback>
    </mc:AlternateContent>
    <mc:AlternateContent xmlns:mc="http://schemas.openxmlformats.org/markup-compatibility/2006">
      <mc:Choice Requires="x14">
        <control shapeId="1097" r:id="rId48" name="Control 73">
          <controlPr defaultSize="0" r:id="rId49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190500</xdr:colOff>
                <xdr:row>69</xdr:row>
                <xdr:rowOff>38100</xdr:rowOff>
              </to>
            </anchor>
          </controlPr>
        </control>
      </mc:Choice>
      <mc:Fallback>
        <control shapeId="1097" r:id="rId48" name="Control 73"/>
      </mc:Fallback>
    </mc:AlternateContent>
    <mc:AlternateContent xmlns:mc="http://schemas.openxmlformats.org/markup-compatibility/2006">
      <mc:Choice Requires="x14">
        <control shapeId="1098" r:id="rId50" name="Control 74">
          <controlPr defaultSize="0" r:id="rId51">
            <anchor moveWithCells="1">
              <from>
                <xdr:col>11</xdr:col>
                <xdr:colOff>0</xdr:colOff>
                <xdr:row>68</xdr:row>
                <xdr:rowOff>0</xdr:rowOff>
              </from>
              <to>
                <xdr:col>12</xdr:col>
                <xdr:colOff>190500</xdr:colOff>
                <xdr:row>69</xdr:row>
                <xdr:rowOff>38100</xdr:rowOff>
              </to>
            </anchor>
          </controlPr>
        </control>
      </mc:Choice>
      <mc:Fallback>
        <control shapeId="1098" r:id="rId50" name="Control 74"/>
      </mc:Fallback>
    </mc:AlternateContent>
    <mc:AlternateContent xmlns:mc="http://schemas.openxmlformats.org/markup-compatibility/2006">
      <mc:Choice Requires="x14">
        <control shapeId="1099" r:id="rId52" name="Control 75">
          <controlPr defaultSize="0" r:id="rId53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190500</xdr:colOff>
                <xdr:row>71</xdr:row>
                <xdr:rowOff>38100</xdr:rowOff>
              </to>
            </anchor>
          </controlPr>
        </control>
      </mc:Choice>
      <mc:Fallback>
        <control shapeId="1099" r:id="rId52" name="Control 75"/>
      </mc:Fallback>
    </mc:AlternateContent>
    <mc:AlternateContent xmlns:mc="http://schemas.openxmlformats.org/markup-compatibility/2006">
      <mc:Choice Requires="x14">
        <control shapeId="1100" r:id="rId54" name="Control 76">
          <controlPr defaultSize="0" r:id="rId55">
            <anchor moveWithCells="1">
              <from>
                <xdr:col>11</xdr:col>
                <xdr:colOff>0</xdr:colOff>
                <xdr:row>70</xdr:row>
                <xdr:rowOff>0</xdr:rowOff>
              </from>
              <to>
                <xdr:col>12</xdr:col>
                <xdr:colOff>190500</xdr:colOff>
                <xdr:row>71</xdr:row>
                <xdr:rowOff>38100</xdr:rowOff>
              </to>
            </anchor>
          </controlPr>
        </control>
      </mc:Choice>
      <mc:Fallback>
        <control shapeId="1100" r:id="rId54" name="Control 76"/>
      </mc:Fallback>
    </mc:AlternateContent>
    <mc:AlternateContent xmlns:mc="http://schemas.openxmlformats.org/markup-compatibility/2006">
      <mc:Choice Requires="x14">
        <control shapeId="1101" r:id="rId56" name="Control 77">
          <controlPr defaultSize="0" r:id="rId57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190500</xdr:colOff>
                <xdr:row>73</xdr:row>
                <xdr:rowOff>38100</xdr:rowOff>
              </to>
            </anchor>
          </controlPr>
        </control>
      </mc:Choice>
      <mc:Fallback>
        <control shapeId="1101" r:id="rId56" name="Control 77"/>
      </mc:Fallback>
    </mc:AlternateContent>
    <mc:AlternateContent xmlns:mc="http://schemas.openxmlformats.org/markup-compatibility/2006">
      <mc:Choice Requires="x14">
        <control shapeId="1102" r:id="rId58" name="Control 78">
          <controlPr defaultSize="0" r:id="rId59">
            <anchor moveWithCells="1">
              <from>
                <xdr:col>11</xdr:col>
                <xdr:colOff>0</xdr:colOff>
                <xdr:row>72</xdr:row>
                <xdr:rowOff>0</xdr:rowOff>
              </from>
              <to>
                <xdr:col>12</xdr:col>
                <xdr:colOff>190500</xdr:colOff>
                <xdr:row>73</xdr:row>
                <xdr:rowOff>38100</xdr:rowOff>
              </to>
            </anchor>
          </controlPr>
        </control>
      </mc:Choice>
      <mc:Fallback>
        <control shapeId="1102" r:id="rId58" name="Control 78"/>
      </mc:Fallback>
    </mc:AlternateContent>
    <mc:AlternateContent xmlns:mc="http://schemas.openxmlformats.org/markup-compatibility/2006">
      <mc:Choice Requires="x14">
        <control shapeId="1103" r:id="rId60" name="Control 79">
          <controlPr defaultSize="0" r:id="rId61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190500</xdr:colOff>
                <xdr:row>75</xdr:row>
                <xdr:rowOff>38100</xdr:rowOff>
              </to>
            </anchor>
          </controlPr>
        </control>
      </mc:Choice>
      <mc:Fallback>
        <control shapeId="1103" r:id="rId60" name="Control 79"/>
      </mc:Fallback>
    </mc:AlternateContent>
    <mc:AlternateContent xmlns:mc="http://schemas.openxmlformats.org/markup-compatibility/2006">
      <mc:Choice Requires="x14">
        <control shapeId="1104" r:id="rId62" name="Control 80">
          <controlPr defaultSize="0" r:id="rId63">
            <anchor moveWithCells="1">
              <from>
                <xdr:col>11</xdr:col>
                <xdr:colOff>0</xdr:colOff>
                <xdr:row>74</xdr:row>
                <xdr:rowOff>0</xdr:rowOff>
              </from>
              <to>
                <xdr:col>12</xdr:col>
                <xdr:colOff>190500</xdr:colOff>
                <xdr:row>75</xdr:row>
                <xdr:rowOff>38100</xdr:rowOff>
              </to>
            </anchor>
          </controlPr>
        </control>
      </mc:Choice>
      <mc:Fallback>
        <control shapeId="1104" r:id="rId62" name="Control 80"/>
      </mc:Fallback>
    </mc:AlternateContent>
    <mc:AlternateContent xmlns:mc="http://schemas.openxmlformats.org/markup-compatibility/2006">
      <mc:Choice Requires="x14">
        <control shapeId="1105" r:id="rId64" name="Control 81">
          <controlPr defaultSize="0" r:id="rId65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190500</xdr:colOff>
                <xdr:row>77</xdr:row>
                <xdr:rowOff>38100</xdr:rowOff>
              </to>
            </anchor>
          </controlPr>
        </control>
      </mc:Choice>
      <mc:Fallback>
        <control shapeId="1105" r:id="rId64" name="Control 81"/>
      </mc:Fallback>
    </mc:AlternateContent>
    <mc:AlternateContent xmlns:mc="http://schemas.openxmlformats.org/markup-compatibility/2006">
      <mc:Choice Requires="x14">
        <control shapeId="1106" r:id="rId66" name="Control 82">
          <controlPr defaultSize="0" r:id="rId67">
            <anchor moveWithCells="1">
              <from>
                <xdr:col>11</xdr:col>
                <xdr:colOff>0</xdr:colOff>
                <xdr:row>76</xdr:row>
                <xdr:rowOff>0</xdr:rowOff>
              </from>
              <to>
                <xdr:col>12</xdr:col>
                <xdr:colOff>190500</xdr:colOff>
                <xdr:row>77</xdr:row>
                <xdr:rowOff>38100</xdr:rowOff>
              </to>
            </anchor>
          </controlPr>
        </control>
      </mc:Choice>
      <mc:Fallback>
        <control shapeId="1106" r:id="rId66" name="Control 82"/>
      </mc:Fallback>
    </mc:AlternateContent>
    <mc:AlternateContent xmlns:mc="http://schemas.openxmlformats.org/markup-compatibility/2006">
      <mc:Choice Requires="x14">
        <control shapeId="1107" r:id="rId68" name="Control 83">
          <controlPr defaultSize="0" r:id="rId69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190500</xdr:colOff>
                <xdr:row>79</xdr:row>
                <xdr:rowOff>38100</xdr:rowOff>
              </to>
            </anchor>
          </controlPr>
        </control>
      </mc:Choice>
      <mc:Fallback>
        <control shapeId="1107" r:id="rId68" name="Control 83"/>
      </mc:Fallback>
    </mc:AlternateContent>
    <mc:AlternateContent xmlns:mc="http://schemas.openxmlformats.org/markup-compatibility/2006">
      <mc:Choice Requires="x14">
        <control shapeId="1108" r:id="rId70" name="Control 84">
          <controlPr defaultSize="0" r:id="rId71">
            <anchor moveWithCells="1">
              <from>
                <xdr:col>11</xdr:col>
                <xdr:colOff>0</xdr:colOff>
                <xdr:row>78</xdr:row>
                <xdr:rowOff>0</xdr:rowOff>
              </from>
              <to>
                <xdr:col>12</xdr:col>
                <xdr:colOff>190500</xdr:colOff>
                <xdr:row>79</xdr:row>
                <xdr:rowOff>38100</xdr:rowOff>
              </to>
            </anchor>
          </controlPr>
        </control>
      </mc:Choice>
      <mc:Fallback>
        <control shapeId="1108" r:id="rId70" name="Control 84"/>
      </mc:Fallback>
    </mc:AlternateContent>
    <mc:AlternateContent xmlns:mc="http://schemas.openxmlformats.org/markup-compatibility/2006">
      <mc:Choice Requires="x14">
        <control shapeId="1109" r:id="rId72" name="Control 85">
          <controlPr defaultSize="0" r:id="rId73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190500</xdr:colOff>
                <xdr:row>81</xdr:row>
                <xdr:rowOff>38100</xdr:rowOff>
              </to>
            </anchor>
          </controlPr>
        </control>
      </mc:Choice>
      <mc:Fallback>
        <control shapeId="1109" r:id="rId72" name="Control 85"/>
      </mc:Fallback>
    </mc:AlternateContent>
    <mc:AlternateContent xmlns:mc="http://schemas.openxmlformats.org/markup-compatibility/2006">
      <mc:Choice Requires="x14">
        <control shapeId="1110" r:id="rId74" name="Control 86">
          <controlPr defaultSize="0" r:id="rId75">
            <anchor moveWithCells="1">
              <from>
                <xdr:col>11</xdr:col>
                <xdr:colOff>0</xdr:colOff>
                <xdr:row>80</xdr:row>
                <xdr:rowOff>0</xdr:rowOff>
              </from>
              <to>
                <xdr:col>12</xdr:col>
                <xdr:colOff>190500</xdr:colOff>
                <xdr:row>81</xdr:row>
                <xdr:rowOff>38100</xdr:rowOff>
              </to>
            </anchor>
          </controlPr>
        </control>
      </mc:Choice>
      <mc:Fallback>
        <control shapeId="1110" r:id="rId74" name="Control 86"/>
      </mc:Fallback>
    </mc:AlternateContent>
    <mc:AlternateContent xmlns:mc="http://schemas.openxmlformats.org/markup-compatibility/2006">
      <mc:Choice Requires="x14">
        <control shapeId="1111" r:id="rId76" name="Control 87">
          <controlPr defaultSize="0" r:id="rId77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190500</xdr:colOff>
                <xdr:row>83</xdr:row>
                <xdr:rowOff>38100</xdr:rowOff>
              </to>
            </anchor>
          </controlPr>
        </control>
      </mc:Choice>
      <mc:Fallback>
        <control shapeId="1111" r:id="rId76" name="Control 87"/>
      </mc:Fallback>
    </mc:AlternateContent>
    <mc:AlternateContent xmlns:mc="http://schemas.openxmlformats.org/markup-compatibility/2006">
      <mc:Choice Requires="x14">
        <control shapeId="1112" r:id="rId78" name="Control 88">
          <controlPr defaultSize="0" r:id="rId79">
            <anchor moveWithCells="1">
              <from>
                <xdr:col>11</xdr:col>
                <xdr:colOff>0</xdr:colOff>
                <xdr:row>82</xdr:row>
                <xdr:rowOff>0</xdr:rowOff>
              </from>
              <to>
                <xdr:col>12</xdr:col>
                <xdr:colOff>190500</xdr:colOff>
                <xdr:row>83</xdr:row>
                <xdr:rowOff>38100</xdr:rowOff>
              </to>
            </anchor>
          </controlPr>
        </control>
      </mc:Choice>
      <mc:Fallback>
        <control shapeId="1112" r:id="rId78" name="Control 88"/>
      </mc:Fallback>
    </mc:AlternateContent>
    <mc:AlternateContent xmlns:mc="http://schemas.openxmlformats.org/markup-compatibility/2006">
      <mc:Choice Requires="x14">
        <control shapeId="1113" r:id="rId80" name="Control 89">
          <controlPr defaultSize="0" r:id="rId81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190500</xdr:colOff>
                <xdr:row>85</xdr:row>
                <xdr:rowOff>38100</xdr:rowOff>
              </to>
            </anchor>
          </controlPr>
        </control>
      </mc:Choice>
      <mc:Fallback>
        <control shapeId="1113" r:id="rId80" name="Control 89"/>
      </mc:Fallback>
    </mc:AlternateContent>
    <mc:AlternateContent xmlns:mc="http://schemas.openxmlformats.org/markup-compatibility/2006">
      <mc:Choice Requires="x14">
        <control shapeId="1114" r:id="rId82" name="Control 90">
          <controlPr defaultSize="0" r:id="rId83">
            <anchor moveWithCells="1">
              <from>
                <xdr:col>11</xdr:col>
                <xdr:colOff>0</xdr:colOff>
                <xdr:row>84</xdr:row>
                <xdr:rowOff>0</xdr:rowOff>
              </from>
              <to>
                <xdr:col>12</xdr:col>
                <xdr:colOff>190500</xdr:colOff>
                <xdr:row>85</xdr:row>
                <xdr:rowOff>38100</xdr:rowOff>
              </to>
            </anchor>
          </controlPr>
        </control>
      </mc:Choice>
      <mc:Fallback>
        <control shapeId="1114" r:id="rId82" name="Control 90"/>
      </mc:Fallback>
    </mc:AlternateContent>
    <mc:AlternateContent xmlns:mc="http://schemas.openxmlformats.org/markup-compatibility/2006">
      <mc:Choice Requires="x14">
        <control shapeId="1115" r:id="rId84" name="Control 91">
          <controlPr defaultSize="0" r:id="rId85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190500</xdr:colOff>
                <xdr:row>87</xdr:row>
                <xdr:rowOff>38100</xdr:rowOff>
              </to>
            </anchor>
          </controlPr>
        </control>
      </mc:Choice>
      <mc:Fallback>
        <control shapeId="1115" r:id="rId84" name="Control 91"/>
      </mc:Fallback>
    </mc:AlternateContent>
    <mc:AlternateContent xmlns:mc="http://schemas.openxmlformats.org/markup-compatibility/2006">
      <mc:Choice Requires="x14">
        <control shapeId="1116" r:id="rId86" name="Control 92">
          <controlPr defaultSize="0" r:id="rId87">
            <anchor moveWithCells="1">
              <from>
                <xdr:col>11</xdr:col>
                <xdr:colOff>0</xdr:colOff>
                <xdr:row>86</xdr:row>
                <xdr:rowOff>0</xdr:rowOff>
              </from>
              <to>
                <xdr:col>12</xdr:col>
                <xdr:colOff>190500</xdr:colOff>
                <xdr:row>87</xdr:row>
                <xdr:rowOff>38100</xdr:rowOff>
              </to>
            </anchor>
          </controlPr>
        </control>
      </mc:Choice>
      <mc:Fallback>
        <control shapeId="1116" r:id="rId86" name="Control 92"/>
      </mc:Fallback>
    </mc:AlternateContent>
    <mc:AlternateContent xmlns:mc="http://schemas.openxmlformats.org/markup-compatibility/2006">
      <mc:Choice Requires="x14">
        <control shapeId="1117" r:id="rId88" name="Control 93">
          <controlPr defaultSize="0" r:id="rId89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190500</xdr:colOff>
                <xdr:row>89</xdr:row>
                <xdr:rowOff>38100</xdr:rowOff>
              </to>
            </anchor>
          </controlPr>
        </control>
      </mc:Choice>
      <mc:Fallback>
        <control shapeId="1117" r:id="rId88" name="Control 93"/>
      </mc:Fallback>
    </mc:AlternateContent>
    <mc:AlternateContent xmlns:mc="http://schemas.openxmlformats.org/markup-compatibility/2006">
      <mc:Choice Requires="x14">
        <control shapeId="1118" r:id="rId90" name="Control 94">
          <controlPr defaultSize="0" r:id="rId91">
            <anchor moveWithCells="1">
              <from>
                <xdr:col>11</xdr:col>
                <xdr:colOff>0</xdr:colOff>
                <xdr:row>88</xdr:row>
                <xdr:rowOff>0</xdr:rowOff>
              </from>
              <to>
                <xdr:col>12</xdr:col>
                <xdr:colOff>190500</xdr:colOff>
                <xdr:row>89</xdr:row>
                <xdr:rowOff>38100</xdr:rowOff>
              </to>
            </anchor>
          </controlPr>
        </control>
      </mc:Choice>
      <mc:Fallback>
        <control shapeId="1118" r:id="rId90" name="Control 94"/>
      </mc:Fallback>
    </mc:AlternateContent>
    <mc:AlternateContent xmlns:mc="http://schemas.openxmlformats.org/markup-compatibility/2006">
      <mc:Choice Requires="x14">
        <control shapeId="1119" r:id="rId92" name="Control 95">
          <controlPr defaultSize="0" r:id="rId93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190500</xdr:colOff>
                <xdr:row>91</xdr:row>
                <xdr:rowOff>38100</xdr:rowOff>
              </to>
            </anchor>
          </controlPr>
        </control>
      </mc:Choice>
      <mc:Fallback>
        <control shapeId="1119" r:id="rId92" name="Control 95"/>
      </mc:Fallback>
    </mc:AlternateContent>
    <mc:AlternateContent xmlns:mc="http://schemas.openxmlformats.org/markup-compatibility/2006">
      <mc:Choice Requires="x14">
        <control shapeId="1120" r:id="rId94" name="Control 96">
          <controlPr defaultSize="0" r:id="rId95">
            <anchor moveWithCells="1">
              <from>
                <xdr:col>11</xdr:col>
                <xdr:colOff>0</xdr:colOff>
                <xdr:row>90</xdr:row>
                <xdr:rowOff>0</xdr:rowOff>
              </from>
              <to>
                <xdr:col>12</xdr:col>
                <xdr:colOff>190500</xdr:colOff>
                <xdr:row>91</xdr:row>
                <xdr:rowOff>38100</xdr:rowOff>
              </to>
            </anchor>
          </controlPr>
        </control>
      </mc:Choice>
      <mc:Fallback>
        <control shapeId="1120" r:id="rId94" name="Control 96"/>
      </mc:Fallback>
    </mc:AlternateContent>
    <mc:AlternateContent xmlns:mc="http://schemas.openxmlformats.org/markup-compatibility/2006">
      <mc:Choice Requires="x14">
        <control shapeId="1121" r:id="rId96" name="Control 97">
          <controlPr defaultSize="0" r:id="rId97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190500</xdr:colOff>
                <xdr:row>93</xdr:row>
                <xdr:rowOff>38100</xdr:rowOff>
              </to>
            </anchor>
          </controlPr>
        </control>
      </mc:Choice>
      <mc:Fallback>
        <control shapeId="1121" r:id="rId96" name="Control 97"/>
      </mc:Fallback>
    </mc:AlternateContent>
    <mc:AlternateContent xmlns:mc="http://schemas.openxmlformats.org/markup-compatibility/2006">
      <mc:Choice Requires="x14">
        <control shapeId="1122" r:id="rId98" name="Control 98">
          <controlPr defaultSize="0" r:id="rId99">
            <anchor moveWithCells="1">
              <from>
                <xdr:col>11</xdr:col>
                <xdr:colOff>0</xdr:colOff>
                <xdr:row>92</xdr:row>
                <xdr:rowOff>0</xdr:rowOff>
              </from>
              <to>
                <xdr:col>12</xdr:col>
                <xdr:colOff>190500</xdr:colOff>
                <xdr:row>93</xdr:row>
                <xdr:rowOff>38100</xdr:rowOff>
              </to>
            </anchor>
          </controlPr>
        </control>
      </mc:Choice>
      <mc:Fallback>
        <control shapeId="1122" r:id="rId98" name="Control 98"/>
      </mc:Fallback>
    </mc:AlternateContent>
    <mc:AlternateContent xmlns:mc="http://schemas.openxmlformats.org/markup-compatibility/2006">
      <mc:Choice Requires="x14">
        <control shapeId="1123" r:id="rId100" name="Control 99">
          <controlPr defaultSize="0" r:id="rId101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190500</xdr:colOff>
                <xdr:row>95</xdr:row>
                <xdr:rowOff>38100</xdr:rowOff>
              </to>
            </anchor>
          </controlPr>
        </control>
      </mc:Choice>
      <mc:Fallback>
        <control shapeId="1123" r:id="rId100" name="Control 99"/>
      </mc:Fallback>
    </mc:AlternateContent>
    <mc:AlternateContent xmlns:mc="http://schemas.openxmlformats.org/markup-compatibility/2006">
      <mc:Choice Requires="x14">
        <control shapeId="1124" r:id="rId102" name="Control 100">
          <controlPr defaultSize="0" r:id="rId103">
            <anchor moveWithCells="1">
              <from>
                <xdr:col>11</xdr:col>
                <xdr:colOff>0</xdr:colOff>
                <xdr:row>94</xdr:row>
                <xdr:rowOff>0</xdr:rowOff>
              </from>
              <to>
                <xdr:col>12</xdr:col>
                <xdr:colOff>190500</xdr:colOff>
                <xdr:row>95</xdr:row>
                <xdr:rowOff>38100</xdr:rowOff>
              </to>
            </anchor>
          </controlPr>
        </control>
      </mc:Choice>
      <mc:Fallback>
        <control shapeId="1124" r:id="rId102" name="Control 100"/>
      </mc:Fallback>
    </mc:AlternateContent>
    <mc:AlternateContent xmlns:mc="http://schemas.openxmlformats.org/markup-compatibility/2006">
      <mc:Choice Requires="x14">
        <control shapeId="1125" r:id="rId104" name="Control 101">
          <controlPr defaultSize="0" r:id="rId105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190500</xdr:colOff>
                <xdr:row>97</xdr:row>
                <xdr:rowOff>38100</xdr:rowOff>
              </to>
            </anchor>
          </controlPr>
        </control>
      </mc:Choice>
      <mc:Fallback>
        <control shapeId="1125" r:id="rId104" name="Control 101"/>
      </mc:Fallback>
    </mc:AlternateContent>
    <mc:AlternateContent xmlns:mc="http://schemas.openxmlformats.org/markup-compatibility/2006">
      <mc:Choice Requires="x14">
        <control shapeId="1126" r:id="rId106" name="Control 102">
          <controlPr defaultSize="0" r:id="rId107">
            <anchor moveWithCells="1">
              <from>
                <xdr:col>11</xdr:col>
                <xdr:colOff>0</xdr:colOff>
                <xdr:row>96</xdr:row>
                <xdr:rowOff>0</xdr:rowOff>
              </from>
              <to>
                <xdr:col>12</xdr:col>
                <xdr:colOff>190500</xdr:colOff>
                <xdr:row>97</xdr:row>
                <xdr:rowOff>38100</xdr:rowOff>
              </to>
            </anchor>
          </controlPr>
        </control>
      </mc:Choice>
      <mc:Fallback>
        <control shapeId="1126" r:id="rId106" name="Control 102"/>
      </mc:Fallback>
    </mc:AlternateContent>
    <mc:AlternateContent xmlns:mc="http://schemas.openxmlformats.org/markup-compatibility/2006">
      <mc:Choice Requires="x14">
        <control shapeId="1127" r:id="rId108" name="Control 103">
          <controlPr defaultSize="0" r:id="rId109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190500</xdr:colOff>
                <xdr:row>99</xdr:row>
                <xdr:rowOff>38100</xdr:rowOff>
              </to>
            </anchor>
          </controlPr>
        </control>
      </mc:Choice>
      <mc:Fallback>
        <control shapeId="1127" r:id="rId108" name="Control 103"/>
      </mc:Fallback>
    </mc:AlternateContent>
    <mc:AlternateContent xmlns:mc="http://schemas.openxmlformats.org/markup-compatibility/2006">
      <mc:Choice Requires="x14">
        <control shapeId="1128" r:id="rId110" name="Control 104">
          <controlPr defaultSize="0" r:id="rId111">
            <anchor moveWithCells="1">
              <from>
                <xdr:col>11</xdr:col>
                <xdr:colOff>0</xdr:colOff>
                <xdr:row>98</xdr:row>
                <xdr:rowOff>0</xdr:rowOff>
              </from>
              <to>
                <xdr:col>12</xdr:col>
                <xdr:colOff>190500</xdr:colOff>
                <xdr:row>99</xdr:row>
                <xdr:rowOff>38100</xdr:rowOff>
              </to>
            </anchor>
          </controlPr>
        </control>
      </mc:Choice>
      <mc:Fallback>
        <control shapeId="1128" r:id="rId110" name="Control 104"/>
      </mc:Fallback>
    </mc:AlternateContent>
    <mc:AlternateContent xmlns:mc="http://schemas.openxmlformats.org/markup-compatibility/2006">
      <mc:Choice Requires="x14">
        <control shapeId="1129" r:id="rId112" name="Control 105">
          <controlPr defaultSize="0" r:id="rId113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190500</xdr:colOff>
                <xdr:row>101</xdr:row>
                <xdr:rowOff>38100</xdr:rowOff>
              </to>
            </anchor>
          </controlPr>
        </control>
      </mc:Choice>
      <mc:Fallback>
        <control shapeId="1129" r:id="rId112" name="Control 105"/>
      </mc:Fallback>
    </mc:AlternateContent>
    <mc:AlternateContent xmlns:mc="http://schemas.openxmlformats.org/markup-compatibility/2006">
      <mc:Choice Requires="x14">
        <control shapeId="1130" r:id="rId114" name="Control 106">
          <controlPr defaultSize="0" r:id="rId115">
            <anchor moveWithCells="1">
              <from>
                <xdr:col>11</xdr:col>
                <xdr:colOff>0</xdr:colOff>
                <xdr:row>100</xdr:row>
                <xdr:rowOff>0</xdr:rowOff>
              </from>
              <to>
                <xdr:col>12</xdr:col>
                <xdr:colOff>190500</xdr:colOff>
                <xdr:row>101</xdr:row>
                <xdr:rowOff>38100</xdr:rowOff>
              </to>
            </anchor>
          </controlPr>
        </control>
      </mc:Choice>
      <mc:Fallback>
        <control shapeId="1130" r:id="rId114" name="Control 106"/>
      </mc:Fallback>
    </mc:AlternateContent>
    <mc:AlternateContent xmlns:mc="http://schemas.openxmlformats.org/markup-compatibility/2006">
      <mc:Choice Requires="x14">
        <control shapeId="1131" r:id="rId116" name="Control 107">
          <controlPr defaultSize="0" r:id="rId117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190500</xdr:colOff>
                <xdr:row>103</xdr:row>
                <xdr:rowOff>38100</xdr:rowOff>
              </to>
            </anchor>
          </controlPr>
        </control>
      </mc:Choice>
      <mc:Fallback>
        <control shapeId="1131" r:id="rId116" name="Control 107"/>
      </mc:Fallback>
    </mc:AlternateContent>
    <mc:AlternateContent xmlns:mc="http://schemas.openxmlformats.org/markup-compatibility/2006">
      <mc:Choice Requires="x14">
        <control shapeId="1132" r:id="rId118" name="Control 108">
          <controlPr defaultSize="0" r:id="rId119">
            <anchor moveWithCells="1">
              <from>
                <xdr:col>11</xdr:col>
                <xdr:colOff>0</xdr:colOff>
                <xdr:row>102</xdr:row>
                <xdr:rowOff>0</xdr:rowOff>
              </from>
              <to>
                <xdr:col>12</xdr:col>
                <xdr:colOff>190500</xdr:colOff>
                <xdr:row>103</xdr:row>
                <xdr:rowOff>38100</xdr:rowOff>
              </to>
            </anchor>
          </controlPr>
        </control>
      </mc:Choice>
      <mc:Fallback>
        <control shapeId="1132" r:id="rId118" name="Control 108"/>
      </mc:Fallback>
    </mc:AlternateContent>
    <mc:AlternateContent xmlns:mc="http://schemas.openxmlformats.org/markup-compatibility/2006">
      <mc:Choice Requires="x14">
        <control shapeId="1133" r:id="rId120" name="Control 109">
          <controlPr defaultSize="0" r:id="rId121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11</xdr:col>
                <xdr:colOff>190500</xdr:colOff>
                <xdr:row>105</xdr:row>
                <xdr:rowOff>38100</xdr:rowOff>
              </to>
            </anchor>
          </controlPr>
        </control>
      </mc:Choice>
      <mc:Fallback>
        <control shapeId="1133" r:id="rId120" name="Control 109"/>
      </mc:Fallback>
    </mc:AlternateContent>
    <mc:AlternateContent xmlns:mc="http://schemas.openxmlformats.org/markup-compatibility/2006">
      <mc:Choice Requires="x14">
        <control shapeId="1134" r:id="rId122" name="Control 110">
          <controlPr defaultSize="0" r:id="rId123">
            <anchor moveWithCells="1">
              <from>
                <xdr:col>11</xdr:col>
                <xdr:colOff>0</xdr:colOff>
                <xdr:row>104</xdr:row>
                <xdr:rowOff>0</xdr:rowOff>
              </from>
              <to>
                <xdr:col>12</xdr:col>
                <xdr:colOff>190500</xdr:colOff>
                <xdr:row>105</xdr:row>
                <xdr:rowOff>38100</xdr:rowOff>
              </to>
            </anchor>
          </controlPr>
        </control>
      </mc:Choice>
      <mc:Fallback>
        <control shapeId="1134" r:id="rId122" name="Control 110"/>
      </mc:Fallback>
    </mc:AlternateContent>
    <mc:AlternateContent xmlns:mc="http://schemas.openxmlformats.org/markup-compatibility/2006">
      <mc:Choice Requires="x14">
        <control shapeId="1135" r:id="rId124" name="Control 111">
          <controlPr defaultSize="0" r:id="rId125">
            <anchor moveWithCells="1">
              <from>
                <xdr:col>10</xdr:col>
                <xdr:colOff>0</xdr:colOff>
                <xdr:row>106</xdr:row>
                <xdr:rowOff>0</xdr:rowOff>
              </from>
              <to>
                <xdr:col>11</xdr:col>
                <xdr:colOff>190500</xdr:colOff>
                <xdr:row>107</xdr:row>
                <xdr:rowOff>38100</xdr:rowOff>
              </to>
            </anchor>
          </controlPr>
        </control>
      </mc:Choice>
      <mc:Fallback>
        <control shapeId="1135" r:id="rId124" name="Control 111"/>
      </mc:Fallback>
    </mc:AlternateContent>
    <mc:AlternateContent xmlns:mc="http://schemas.openxmlformats.org/markup-compatibility/2006">
      <mc:Choice Requires="x14">
        <control shapeId="1136" r:id="rId126" name="Control 112">
          <controlPr defaultSize="0" r:id="rId127">
            <anchor moveWithCells="1">
              <from>
                <xdr:col>11</xdr:col>
                <xdr:colOff>0</xdr:colOff>
                <xdr:row>106</xdr:row>
                <xdr:rowOff>0</xdr:rowOff>
              </from>
              <to>
                <xdr:col>12</xdr:col>
                <xdr:colOff>190500</xdr:colOff>
                <xdr:row>107</xdr:row>
                <xdr:rowOff>38100</xdr:rowOff>
              </to>
            </anchor>
          </controlPr>
        </control>
      </mc:Choice>
      <mc:Fallback>
        <control shapeId="1136" r:id="rId126" name="Control 112"/>
      </mc:Fallback>
    </mc:AlternateContent>
    <mc:AlternateContent xmlns:mc="http://schemas.openxmlformats.org/markup-compatibility/2006">
      <mc:Choice Requires="x14">
        <control shapeId="1137" r:id="rId128" name="Control 113">
          <controlPr defaultSize="0" r:id="rId129">
            <anchor moveWithCells="1">
              <from>
                <xdr:col>10</xdr:col>
                <xdr:colOff>0</xdr:colOff>
                <xdr:row>108</xdr:row>
                <xdr:rowOff>0</xdr:rowOff>
              </from>
              <to>
                <xdr:col>11</xdr:col>
                <xdr:colOff>190500</xdr:colOff>
                <xdr:row>109</xdr:row>
                <xdr:rowOff>38100</xdr:rowOff>
              </to>
            </anchor>
          </controlPr>
        </control>
      </mc:Choice>
      <mc:Fallback>
        <control shapeId="1137" r:id="rId128" name="Control 113"/>
      </mc:Fallback>
    </mc:AlternateContent>
    <mc:AlternateContent xmlns:mc="http://schemas.openxmlformats.org/markup-compatibility/2006">
      <mc:Choice Requires="x14">
        <control shapeId="1138" r:id="rId130" name="Control 114">
          <controlPr defaultSize="0" r:id="rId131">
            <anchor moveWithCells="1">
              <from>
                <xdr:col>11</xdr:col>
                <xdr:colOff>0</xdr:colOff>
                <xdr:row>108</xdr:row>
                <xdr:rowOff>0</xdr:rowOff>
              </from>
              <to>
                <xdr:col>12</xdr:col>
                <xdr:colOff>190500</xdr:colOff>
                <xdr:row>109</xdr:row>
                <xdr:rowOff>38100</xdr:rowOff>
              </to>
            </anchor>
          </controlPr>
        </control>
      </mc:Choice>
      <mc:Fallback>
        <control shapeId="1138" r:id="rId130" name="Control 114"/>
      </mc:Fallback>
    </mc:AlternateContent>
    <mc:AlternateContent xmlns:mc="http://schemas.openxmlformats.org/markup-compatibility/2006">
      <mc:Choice Requires="x14">
        <control shapeId="1139" r:id="rId132" name="Control 115">
          <controlPr defaultSize="0" r:id="rId133">
            <anchor moveWithCells="1">
              <from>
                <xdr:col>10</xdr:col>
                <xdr:colOff>0</xdr:colOff>
                <xdr:row>110</xdr:row>
                <xdr:rowOff>0</xdr:rowOff>
              </from>
              <to>
                <xdr:col>11</xdr:col>
                <xdr:colOff>190500</xdr:colOff>
                <xdr:row>111</xdr:row>
                <xdr:rowOff>38100</xdr:rowOff>
              </to>
            </anchor>
          </controlPr>
        </control>
      </mc:Choice>
      <mc:Fallback>
        <control shapeId="1139" r:id="rId132" name="Control 115"/>
      </mc:Fallback>
    </mc:AlternateContent>
    <mc:AlternateContent xmlns:mc="http://schemas.openxmlformats.org/markup-compatibility/2006">
      <mc:Choice Requires="x14">
        <control shapeId="1140" r:id="rId134" name="Control 116">
          <controlPr defaultSize="0" r:id="rId135">
            <anchor moveWithCells="1">
              <from>
                <xdr:col>11</xdr:col>
                <xdr:colOff>0</xdr:colOff>
                <xdr:row>110</xdr:row>
                <xdr:rowOff>0</xdr:rowOff>
              </from>
              <to>
                <xdr:col>12</xdr:col>
                <xdr:colOff>190500</xdr:colOff>
                <xdr:row>111</xdr:row>
                <xdr:rowOff>38100</xdr:rowOff>
              </to>
            </anchor>
          </controlPr>
        </control>
      </mc:Choice>
      <mc:Fallback>
        <control shapeId="1140" r:id="rId134" name="Control 116"/>
      </mc:Fallback>
    </mc:AlternateContent>
    <mc:AlternateContent xmlns:mc="http://schemas.openxmlformats.org/markup-compatibility/2006">
      <mc:Choice Requires="x14">
        <control shapeId="1141" r:id="rId136" name="Control 117">
          <controlPr defaultSize="0" r:id="rId137">
            <anchor moveWithCells="1">
              <from>
                <xdr:col>10</xdr:col>
                <xdr:colOff>0</xdr:colOff>
                <xdr:row>112</xdr:row>
                <xdr:rowOff>0</xdr:rowOff>
              </from>
              <to>
                <xdr:col>11</xdr:col>
                <xdr:colOff>190500</xdr:colOff>
                <xdr:row>113</xdr:row>
                <xdr:rowOff>38100</xdr:rowOff>
              </to>
            </anchor>
          </controlPr>
        </control>
      </mc:Choice>
      <mc:Fallback>
        <control shapeId="1141" r:id="rId136" name="Control 117"/>
      </mc:Fallback>
    </mc:AlternateContent>
    <mc:AlternateContent xmlns:mc="http://schemas.openxmlformats.org/markup-compatibility/2006">
      <mc:Choice Requires="x14">
        <control shapeId="1142" r:id="rId138" name="Control 118">
          <controlPr defaultSize="0" r:id="rId139">
            <anchor moveWithCells="1">
              <from>
                <xdr:col>11</xdr:col>
                <xdr:colOff>0</xdr:colOff>
                <xdr:row>112</xdr:row>
                <xdr:rowOff>0</xdr:rowOff>
              </from>
              <to>
                <xdr:col>12</xdr:col>
                <xdr:colOff>190500</xdr:colOff>
                <xdr:row>113</xdr:row>
                <xdr:rowOff>38100</xdr:rowOff>
              </to>
            </anchor>
          </controlPr>
        </control>
      </mc:Choice>
      <mc:Fallback>
        <control shapeId="1142" r:id="rId138" name="Control 118"/>
      </mc:Fallback>
    </mc:AlternateContent>
    <mc:AlternateContent xmlns:mc="http://schemas.openxmlformats.org/markup-compatibility/2006">
      <mc:Choice Requires="x14">
        <control shapeId="1143" r:id="rId140" name="Control 119">
          <controlPr defaultSize="0" r:id="rId141">
            <anchor moveWithCells="1">
              <from>
                <xdr:col>10</xdr:col>
                <xdr:colOff>0</xdr:colOff>
                <xdr:row>114</xdr:row>
                <xdr:rowOff>0</xdr:rowOff>
              </from>
              <to>
                <xdr:col>11</xdr:col>
                <xdr:colOff>190500</xdr:colOff>
                <xdr:row>115</xdr:row>
                <xdr:rowOff>38100</xdr:rowOff>
              </to>
            </anchor>
          </controlPr>
        </control>
      </mc:Choice>
      <mc:Fallback>
        <control shapeId="1143" r:id="rId140" name="Control 119"/>
      </mc:Fallback>
    </mc:AlternateContent>
    <mc:AlternateContent xmlns:mc="http://schemas.openxmlformats.org/markup-compatibility/2006">
      <mc:Choice Requires="x14">
        <control shapeId="1144" r:id="rId142" name="Control 120">
          <controlPr defaultSize="0" r:id="rId143">
            <anchor moveWithCells="1">
              <from>
                <xdr:col>11</xdr:col>
                <xdr:colOff>0</xdr:colOff>
                <xdr:row>114</xdr:row>
                <xdr:rowOff>0</xdr:rowOff>
              </from>
              <to>
                <xdr:col>12</xdr:col>
                <xdr:colOff>190500</xdr:colOff>
                <xdr:row>115</xdr:row>
                <xdr:rowOff>38100</xdr:rowOff>
              </to>
            </anchor>
          </controlPr>
        </control>
      </mc:Choice>
      <mc:Fallback>
        <control shapeId="1144" r:id="rId142" name="Control 120"/>
      </mc:Fallback>
    </mc:AlternateContent>
    <mc:AlternateContent xmlns:mc="http://schemas.openxmlformats.org/markup-compatibility/2006">
      <mc:Choice Requires="x14">
        <control shapeId="1145" r:id="rId144" name="Control 121">
          <controlPr defaultSize="0" r:id="rId145">
            <anchor moveWithCells="1">
              <from>
                <xdr:col>10</xdr:col>
                <xdr:colOff>0</xdr:colOff>
                <xdr:row>116</xdr:row>
                <xdr:rowOff>0</xdr:rowOff>
              </from>
              <to>
                <xdr:col>11</xdr:col>
                <xdr:colOff>190500</xdr:colOff>
                <xdr:row>117</xdr:row>
                <xdr:rowOff>38100</xdr:rowOff>
              </to>
            </anchor>
          </controlPr>
        </control>
      </mc:Choice>
      <mc:Fallback>
        <control shapeId="1145" r:id="rId144" name="Control 121"/>
      </mc:Fallback>
    </mc:AlternateContent>
    <mc:AlternateContent xmlns:mc="http://schemas.openxmlformats.org/markup-compatibility/2006">
      <mc:Choice Requires="x14">
        <control shapeId="1146" r:id="rId146" name="Control 122">
          <controlPr defaultSize="0" r:id="rId147">
            <anchor moveWithCells="1">
              <from>
                <xdr:col>11</xdr:col>
                <xdr:colOff>0</xdr:colOff>
                <xdr:row>116</xdr:row>
                <xdr:rowOff>0</xdr:rowOff>
              </from>
              <to>
                <xdr:col>12</xdr:col>
                <xdr:colOff>190500</xdr:colOff>
                <xdr:row>117</xdr:row>
                <xdr:rowOff>38100</xdr:rowOff>
              </to>
            </anchor>
          </controlPr>
        </control>
      </mc:Choice>
      <mc:Fallback>
        <control shapeId="1146" r:id="rId146" name="Control 122"/>
      </mc:Fallback>
    </mc:AlternateContent>
    <mc:AlternateContent xmlns:mc="http://schemas.openxmlformats.org/markup-compatibility/2006">
      <mc:Choice Requires="x14">
        <control shapeId="1147" r:id="rId148" name="Control 123">
          <controlPr defaultSize="0" r:id="rId149">
            <anchor moveWithCells="1">
              <from>
                <xdr:col>10</xdr:col>
                <xdr:colOff>0</xdr:colOff>
                <xdr:row>118</xdr:row>
                <xdr:rowOff>0</xdr:rowOff>
              </from>
              <to>
                <xdr:col>11</xdr:col>
                <xdr:colOff>190500</xdr:colOff>
                <xdr:row>119</xdr:row>
                <xdr:rowOff>38100</xdr:rowOff>
              </to>
            </anchor>
          </controlPr>
        </control>
      </mc:Choice>
      <mc:Fallback>
        <control shapeId="1147" r:id="rId148" name="Control 123"/>
      </mc:Fallback>
    </mc:AlternateContent>
    <mc:AlternateContent xmlns:mc="http://schemas.openxmlformats.org/markup-compatibility/2006">
      <mc:Choice Requires="x14">
        <control shapeId="1148" r:id="rId150" name="Control 124">
          <controlPr defaultSize="0" r:id="rId151">
            <anchor moveWithCells="1">
              <from>
                <xdr:col>11</xdr:col>
                <xdr:colOff>0</xdr:colOff>
                <xdr:row>118</xdr:row>
                <xdr:rowOff>0</xdr:rowOff>
              </from>
              <to>
                <xdr:col>12</xdr:col>
                <xdr:colOff>190500</xdr:colOff>
                <xdr:row>119</xdr:row>
                <xdr:rowOff>38100</xdr:rowOff>
              </to>
            </anchor>
          </controlPr>
        </control>
      </mc:Choice>
      <mc:Fallback>
        <control shapeId="1148" r:id="rId150" name="Control 124"/>
      </mc:Fallback>
    </mc:AlternateContent>
    <mc:AlternateContent xmlns:mc="http://schemas.openxmlformats.org/markup-compatibility/2006">
      <mc:Choice Requires="x14">
        <control shapeId="1149" r:id="rId152" name="Control 125">
          <controlPr defaultSize="0" r:id="rId153">
            <anchor moveWithCells="1">
              <from>
                <xdr:col>10</xdr:col>
                <xdr:colOff>0</xdr:colOff>
                <xdr:row>120</xdr:row>
                <xdr:rowOff>0</xdr:rowOff>
              </from>
              <to>
                <xdr:col>11</xdr:col>
                <xdr:colOff>190500</xdr:colOff>
                <xdr:row>121</xdr:row>
                <xdr:rowOff>38100</xdr:rowOff>
              </to>
            </anchor>
          </controlPr>
        </control>
      </mc:Choice>
      <mc:Fallback>
        <control shapeId="1149" r:id="rId152" name="Control 125"/>
      </mc:Fallback>
    </mc:AlternateContent>
    <mc:AlternateContent xmlns:mc="http://schemas.openxmlformats.org/markup-compatibility/2006">
      <mc:Choice Requires="x14">
        <control shapeId="1150" r:id="rId154" name="Control 126">
          <controlPr defaultSize="0" r:id="rId155">
            <anchor moveWithCells="1">
              <from>
                <xdr:col>11</xdr:col>
                <xdr:colOff>0</xdr:colOff>
                <xdr:row>120</xdr:row>
                <xdr:rowOff>0</xdr:rowOff>
              </from>
              <to>
                <xdr:col>12</xdr:col>
                <xdr:colOff>190500</xdr:colOff>
                <xdr:row>121</xdr:row>
                <xdr:rowOff>38100</xdr:rowOff>
              </to>
            </anchor>
          </controlPr>
        </control>
      </mc:Choice>
      <mc:Fallback>
        <control shapeId="1150" r:id="rId154" name="Control 126"/>
      </mc:Fallback>
    </mc:AlternateContent>
    <mc:AlternateContent xmlns:mc="http://schemas.openxmlformats.org/markup-compatibility/2006">
      <mc:Choice Requires="x14">
        <control shapeId="1151" r:id="rId156" name="Control 127">
          <controlPr defaultSize="0" r:id="rId157">
            <anchor moveWithCells="1">
              <from>
                <xdr:col>10</xdr:col>
                <xdr:colOff>0</xdr:colOff>
                <xdr:row>122</xdr:row>
                <xdr:rowOff>0</xdr:rowOff>
              </from>
              <to>
                <xdr:col>11</xdr:col>
                <xdr:colOff>190500</xdr:colOff>
                <xdr:row>123</xdr:row>
                <xdr:rowOff>38100</xdr:rowOff>
              </to>
            </anchor>
          </controlPr>
        </control>
      </mc:Choice>
      <mc:Fallback>
        <control shapeId="1151" r:id="rId156" name="Control 127"/>
      </mc:Fallback>
    </mc:AlternateContent>
    <mc:AlternateContent xmlns:mc="http://schemas.openxmlformats.org/markup-compatibility/2006">
      <mc:Choice Requires="x14">
        <control shapeId="1152" r:id="rId158" name="Control 128">
          <controlPr defaultSize="0" r:id="rId159">
            <anchor moveWithCells="1">
              <from>
                <xdr:col>11</xdr:col>
                <xdr:colOff>0</xdr:colOff>
                <xdr:row>122</xdr:row>
                <xdr:rowOff>0</xdr:rowOff>
              </from>
              <to>
                <xdr:col>12</xdr:col>
                <xdr:colOff>190500</xdr:colOff>
                <xdr:row>123</xdr:row>
                <xdr:rowOff>38100</xdr:rowOff>
              </to>
            </anchor>
          </controlPr>
        </control>
      </mc:Choice>
      <mc:Fallback>
        <control shapeId="1152" r:id="rId158" name="Control 128"/>
      </mc:Fallback>
    </mc:AlternateContent>
    <mc:AlternateContent xmlns:mc="http://schemas.openxmlformats.org/markup-compatibility/2006">
      <mc:Choice Requires="x14">
        <control shapeId="1153" r:id="rId160" name="Control 129">
          <controlPr defaultSize="0" r:id="rId161">
            <anchor moveWithCells="1">
              <from>
                <xdr:col>10</xdr:col>
                <xdr:colOff>0</xdr:colOff>
                <xdr:row>124</xdr:row>
                <xdr:rowOff>0</xdr:rowOff>
              </from>
              <to>
                <xdr:col>11</xdr:col>
                <xdr:colOff>190500</xdr:colOff>
                <xdr:row>125</xdr:row>
                <xdr:rowOff>38100</xdr:rowOff>
              </to>
            </anchor>
          </controlPr>
        </control>
      </mc:Choice>
      <mc:Fallback>
        <control shapeId="1153" r:id="rId160" name="Control 129"/>
      </mc:Fallback>
    </mc:AlternateContent>
    <mc:AlternateContent xmlns:mc="http://schemas.openxmlformats.org/markup-compatibility/2006">
      <mc:Choice Requires="x14">
        <control shapeId="1154" r:id="rId162" name="Control 130">
          <controlPr defaultSize="0" r:id="rId163">
            <anchor moveWithCells="1">
              <from>
                <xdr:col>11</xdr:col>
                <xdr:colOff>0</xdr:colOff>
                <xdr:row>124</xdr:row>
                <xdr:rowOff>0</xdr:rowOff>
              </from>
              <to>
                <xdr:col>12</xdr:col>
                <xdr:colOff>190500</xdr:colOff>
                <xdr:row>125</xdr:row>
                <xdr:rowOff>38100</xdr:rowOff>
              </to>
            </anchor>
          </controlPr>
        </control>
      </mc:Choice>
      <mc:Fallback>
        <control shapeId="1154" r:id="rId162" name="Control 130"/>
      </mc:Fallback>
    </mc:AlternateContent>
    <mc:AlternateContent xmlns:mc="http://schemas.openxmlformats.org/markup-compatibility/2006">
      <mc:Choice Requires="x14">
        <control shapeId="1155" r:id="rId164" name="Control 131">
          <controlPr defaultSize="0" r:id="rId165">
            <anchor moveWithCells="1">
              <from>
                <xdr:col>10</xdr:col>
                <xdr:colOff>0</xdr:colOff>
                <xdr:row>126</xdr:row>
                <xdr:rowOff>0</xdr:rowOff>
              </from>
              <to>
                <xdr:col>11</xdr:col>
                <xdr:colOff>190500</xdr:colOff>
                <xdr:row>127</xdr:row>
                <xdr:rowOff>38100</xdr:rowOff>
              </to>
            </anchor>
          </controlPr>
        </control>
      </mc:Choice>
      <mc:Fallback>
        <control shapeId="1155" r:id="rId164" name="Control 131"/>
      </mc:Fallback>
    </mc:AlternateContent>
    <mc:AlternateContent xmlns:mc="http://schemas.openxmlformats.org/markup-compatibility/2006">
      <mc:Choice Requires="x14">
        <control shapeId="1156" r:id="rId166" name="Control 132">
          <controlPr defaultSize="0" r:id="rId167">
            <anchor moveWithCells="1">
              <from>
                <xdr:col>11</xdr:col>
                <xdr:colOff>0</xdr:colOff>
                <xdr:row>126</xdr:row>
                <xdr:rowOff>0</xdr:rowOff>
              </from>
              <to>
                <xdr:col>12</xdr:col>
                <xdr:colOff>190500</xdr:colOff>
                <xdr:row>127</xdr:row>
                <xdr:rowOff>38100</xdr:rowOff>
              </to>
            </anchor>
          </controlPr>
        </control>
      </mc:Choice>
      <mc:Fallback>
        <control shapeId="1156" r:id="rId166" name="Control 132"/>
      </mc:Fallback>
    </mc:AlternateContent>
    <mc:AlternateContent xmlns:mc="http://schemas.openxmlformats.org/markup-compatibility/2006">
      <mc:Choice Requires="x14">
        <control shapeId="1157" r:id="rId168" name="Control 133">
          <controlPr defaultSize="0" r:id="rId169">
            <anchor moveWithCells="1">
              <from>
                <xdr:col>10</xdr:col>
                <xdr:colOff>0</xdr:colOff>
                <xdr:row>128</xdr:row>
                <xdr:rowOff>0</xdr:rowOff>
              </from>
              <to>
                <xdr:col>11</xdr:col>
                <xdr:colOff>190500</xdr:colOff>
                <xdr:row>129</xdr:row>
                <xdr:rowOff>38100</xdr:rowOff>
              </to>
            </anchor>
          </controlPr>
        </control>
      </mc:Choice>
      <mc:Fallback>
        <control shapeId="1157" r:id="rId168" name="Control 133"/>
      </mc:Fallback>
    </mc:AlternateContent>
    <mc:AlternateContent xmlns:mc="http://schemas.openxmlformats.org/markup-compatibility/2006">
      <mc:Choice Requires="x14">
        <control shapeId="1158" r:id="rId170" name="Control 134">
          <controlPr defaultSize="0" r:id="rId171">
            <anchor moveWithCells="1">
              <from>
                <xdr:col>11</xdr:col>
                <xdr:colOff>0</xdr:colOff>
                <xdr:row>128</xdr:row>
                <xdr:rowOff>0</xdr:rowOff>
              </from>
              <to>
                <xdr:col>12</xdr:col>
                <xdr:colOff>190500</xdr:colOff>
                <xdr:row>129</xdr:row>
                <xdr:rowOff>38100</xdr:rowOff>
              </to>
            </anchor>
          </controlPr>
        </control>
      </mc:Choice>
      <mc:Fallback>
        <control shapeId="1158" r:id="rId170" name="Control 134"/>
      </mc:Fallback>
    </mc:AlternateContent>
    <mc:AlternateContent xmlns:mc="http://schemas.openxmlformats.org/markup-compatibility/2006">
      <mc:Choice Requires="x14">
        <control shapeId="1159" r:id="rId172" name="Control 135">
          <controlPr defaultSize="0" r:id="rId173">
            <anchor moveWithCells="1">
              <from>
                <xdr:col>10</xdr:col>
                <xdr:colOff>0</xdr:colOff>
                <xdr:row>130</xdr:row>
                <xdr:rowOff>0</xdr:rowOff>
              </from>
              <to>
                <xdr:col>11</xdr:col>
                <xdr:colOff>190500</xdr:colOff>
                <xdr:row>131</xdr:row>
                <xdr:rowOff>38100</xdr:rowOff>
              </to>
            </anchor>
          </controlPr>
        </control>
      </mc:Choice>
      <mc:Fallback>
        <control shapeId="1159" r:id="rId172" name="Control 135"/>
      </mc:Fallback>
    </mc:AlternateContent>
    <mc:AlternateContent xmlns:mc="http://schemas.openxmlformats.org/markup-compatibility/2006">
      <mc:Choice Requires="x14">
        <control shapeId="1160" r:id="rId174" name="Control 136">
          <controlPr defaultSize="0" r:id="rId175">
            <anchor moveWithCells="1">
              <from>
                <xdr:col>11</xdr:col>
                <xdr:colOff>0</xdr:colOff>
                <xdr:row>130</xdr:row>
                <xdr:rowOff>0</xdr:rowOff>
              </from>
              <to>
                <xdr:col>12</xdr:col>
                <xdr:colOff>190500</xdr:colOff>
                <xdr:row>131</xdr:row>
                <xdr:rowOff>38100</xdr:rowOff>
              </to>
            </anchor>
          </controlPr>
        </control>
      </mc:Choice>
      <mc:Fallback>
        <control shapeId="1160" r:id="rId174" name="Control 136"/>
      </mc:Fallback>
    </mc:AlternateContent>
    <mc:AlternateContent xmlns:mc="http://schemas.openxmlformats.org/markup-compatibility/2006">
      <mc:Choice Requires="x14">
        <control shapeId="1161" r:id="rId176" name="Control 137">
          <controlPr defaultSize="0" r:id="rId177">
            <anchor moveWithCells="1">
              <from>
                <xdr:col>10</xdr:col>
                <xdr:colOff>0</xdr:colOff>
                <xdr:row>132</xdr:row>
                <xdr:rowOff>0</xdr:rowOff>
              </from>
              <to>
                <xdr:col>11</xdr:col>
                <xdr:colOff>190500</xdr:colOff>
                <xdr:row>133</xdr:row>
                <xdr:rowOff>38100</xdr:rowOff>
              </to>
            </anchor>
          </controlPr>
        </control>
      </mc:Choice>
      <mc:Fallback>
        <control shapeId="1161" r:id="rId176" name="Control 137"/>
      </mc:Fallback>
    </mc:AlternateContent>
    <mc:AlternateContent xmlns:mc="http://schemas.openxmlformats.org/markup-compatibility/2006">
      <mc:Choice Requires="x14">
        <control shapeId="1162" r:id="rId178" name="Control 138">
          <controlPr defaultSize="0" r:id="rId179">
            <anchor moveWithCells="1">
              <from>
                <xdr:col>11</xdr:col>
                <xdr:colOff>0</xdr:colOff>
                <xdr:row>132</xdr:row>
                <xdr:rowOff>0</xdr:rowOff>
              </from>
              <to>
                <xdr:col>12</xdr:col>
                <xdr:colOff>190500</xdr:colOff>
                <xdr:row>133</xdr:row>
                <xdr:rowOff>38100</xdr:rowOff>
              </to>
            </anchor>
          </controlPr>
        </control>
      </mc:Choice>
      <mc:Fallback>
        <control shapeId="1162" r:id="rId178" name="Control 138"/>
      </mc:Fallback>
    </mc:AlternateContent>
    <mc:AlternateContent xmlns:mc="http://schemas.openxmlformats.org/markup-compatibility/2006">
      <mc:Choice Requires="x14">
        <control shapeId="1163" r:id="rId180" name="Control 139">
          <controlPr defaultSize="0" r:id="rId181">
            <anchor moveWithCells="1">
              <from>
                <xdr:col>10</xdr:col>
                <xdr:colOff>0</xdr:colOff>
                <xdr:row>134</xdr:row>
                <xdr:rowOff>0</xdr:rowOff>
              </from>
              <to>
                <xdr:col>11</xdr:col>
                <xdr:colOff>190500</xdr:colOff>
                <xdr:row>135</xdr:row>
                <xdr:rowOff>38100</xdr:rowOff>
              </to>
            </anchor>
          </controlPr>
        </control>
      </mc:Choice>
      <mc:Fallback>
        <control shapeId="1163" r:id="rId180" name="Control 139"/>
      </mc:Fallback>
    </mc:AlternateContent>
    <mc:AlternateContent xmlns:mc="http://schemas.openxmlformats.org/markup-compatibility/2006">
      <mc:Choice Requires="x14">
        <control shapeId="1164" r:id="rId182" name="Control 140">
          <controlPr defaultSize="0" r:id="rId183">
            <anchor moveWithCells="1">
              <from>
                <xdr:col>11</xdr:col>
                <xdr:colOff>0</xdr:colOff>
                <xdr:row>134</xdr:row>
                <xdr:rowOff>0</xdr:rowOff>
              </from>
              <to>
                <xdr:col>12</xdr:col>
                <xdr:colOff>190500</xdr:colOff>
                <xdr:row>135</xdr:row>
                <xdr:rowOff>38100</xdr:rowOff>
              </to>
            </anchor>
          </controlPr>
        </control>
      </mc:Choice>
      <mc:Fallback>
        <control shapeId="1164" r:id="rId182" name="Control 140"/>
      </mc:Fallback>
    </mc:AlternateContent>
    <mc:AlternateContent xmlns:mc="http://schemas.openxmlformats.org/markup-compatibility/2006">
      <mc:Choice Requires="x14">
        <control shapeId="1165" r:id="rId184" name="Control 141">
          <controlPr defaultSize="0" r:id="rId185">
            <anchor moveWithCells="1">
              <from>
                <xdr:col>10</xdr:col>
                <xdr:colOff>0</xdr:colOff>
                <xdr:row>136</xdr:row>
                <xdr:rowOff>0</xdr:rowOff>
              </from>
              <to>
                <xdr:col>11</xdr:col>
                <xdr:colOff>190500</xdr:colOff>
                <xdr:row>137</xdr:row>
                <xdr:rowOff>38100</xdr:rowOff>
              </to>
            </anchor>
          </controlPr>
        </control>
      </mc:Choice>
      <mc:Fallback>
        <control shapeId="1165" r:id="rId184" name="Control 141"/>
      </mc:Fallback>
    </mc:AlternateContent>
    <mc:AlternateContent xmlns:mc="http://schemas.openxmlformats.org/markup-compatibility/2006">
      <mc:Choice Requires="x14">
        <control shapeId="1166" r:id="rId186" name="Control 142">
          <controlPr defaultSize="0" r:id="rId187">
            <anchor moveWithCells="1">
              <from>
                <xdr:col>11</xdr:col>
                <xdr:colOff>0</xdr:colOff>
                <xdr:row>136</xdr:row>
                <xdr:rowOff>0</xdr:rowOff>
              </from>
              <to>
                <xdr:col>12</xdr:col>
                <xdr:colOff>190500</xdr:colOff>
                <xdr:row>137</xdr:row>
                <xdr:rowOff>38100</xdr:rowOff>
              </to>
            </anchor>
          </controlPr>
        </control>
      </mc:Choice>
      <mc:Fallback>
        <control shapeId="1166" r:id="rId186" name="Control 142"/>
      </mc:Fallback>
    </mc:AlternateContent>
    <mc:AlternateContent xmlns:mc="http://schemas.openxmlformats.org/markup-compatibility/2006">
      <mc:Choice Requires="x14">
        <control shapeId="1167" r:id="rId188" name="Control 143">
          <controlPr defaultSize="0" r:id="rId189">
            <anchor moveWithCells="1">
              <from>
                <xdr:col>10</xdr:col>
                <xdr:colOff>0</xdr:colOff>
                <xdr:row>138</xdr:row>
                <xdr:rowOff>0</xdr:rowOff>
              </from>
              <to>
                <xdr:col>11</xdr:col>
                <xdr:colOff>190500</xdr:colOff>
                <xdr:row>139</xdr:row>
                <xdr:rowOff>38100</xdr:rowOff>
              </to>
            </anchor>
          </controlPr>
        </control>
      </mc:Choice>
      <mc:Fallback>
        <control shapeId="1167" r:id="rId188" name="Control 143"/>
      </mc:Fallback>
    </mc:AlternateContent>
    <mc:AlternateContent xmlns:mc="http://schemas.openxmlformats.org/markup-compatibility/2006">
      <mc:Choice Requires="x14">
        <control shapeId="1168" r:id="rId190" name="Control 144">
          <controlPr defaultSize="0" r:id="rId191">
            <anchor moveWithCells="1">
              <from>
                <xdr:col>11</xdr:col>
                <xdr:colOff>0</xdr:colOff>
                <xdr:row>138</xdr:row>
                <xdr:rowOff>0</xdr:rowOff>
              </from>
              <to>
                <xdr:col>12</xdr:col>
                <xdr:colOff>190500</xdr:colOff>
                <xdr:row>139</xdr:row>
                <xdr:rowOff>38100</xdr:rowOff>
              </to>
            </anchor>
          </controlPr>
        </control>
      </mc:Choice>
      <mc:Fallback>
        <control shapeId="1168" r:id="rId190" name="Control 144"/>
      </mc:Fallback>
    </mc:AlternateContent>
    <mc:AlternateContent xmlns:mc="http://schemas.openxmlformats.org/markup-compatibility/2006">
      <mc:Choice Requires="x14">
        <control shapeId="1169" r:id="rId192" name="Control 145">
          <controlPr defaultSize="0" r:id="rId193">
            <anchor moveWithCells="1">
              <from>
                <xdr:col>10</xdr:col>
                <xdr:colOff>0</xdr:colOff>
                <xdr:row>140</xdr:row>
                <xdr:rowOff>0</xdr:rowOff>
              </from>
              <to>
                <xdr:col>11</xdr:col>
                <xdr:colOff>190500</xdr:colOff>
                <xdr:row>141</xdr:row>
                <xdr:rowOff>38100</xdr:rowOff>
              </to>
            </anchor>
          </controlPr>
        </control>
      </mc:Choice>
      <mc:Fallback>
        <control shapeId="1169" r:id="rId192" name="Control 145"/>
      </mc:Fallback>
    </mc:AlternateContent>
    <mc:AlternateContent xmlns:mc="http://schemas.openxmlformats.org/markup-compatibility/2006">
      <mc:Choice Requires="x14">
        <control shapeId="1170" r:id="rId194" name="Control 146">
          <controlPr defaultSize="0" r:id="rId195">
            <anchor moveWithCells="1">
              <from>
                <xdr:col>11</xdr:col>
                <xdr:colOff>0</xdr:colOff>
                <xdr:row>140</xdr:row>
                <xdr:rowOff>0</xdr:rowOff>
              </from>
              <to>
                <xdr:col>12</xdr:col>
                <xdr:colOff>190500</xdr:colOff>
                <xdr:row>141</xdr:row>
                <xdr:rowOff>38100</xdr:rowOff>
              </to>
            </anchor>
          </controlPr>
        </control>
      </mc:Choice>
      <mc:Fallback>
        <control shapeId="1170" r:id="rId194" name="Control 146"/>
      </mc:Fallback>
    </mc:AlternateContent>
    <mc:AlternateContent xmlns:mc="http://schemas.openxmlformats.org/markup-compatibility/2006">
      <mc:Choice Requires="x14">
        <control shapeId="1171" r:id="rId196" name="Control 147">
          <controlPr defaultSize="0" r:id="rId197">
            <anchor moveWithCells="1">
              <from>
                <xdr:col>10</xdr:col>
                <xdr:colOff>0</xdr:colOff>
                <xdr:row>142</xdr:row>
                <xdr:rowOff>0</xdr:rowOff>
              </from>
              <to>
                <xdr:col>11</xdr:col>
                <xdr:colOff>190500</xdr:colOff>
                <xdr:row>143</xdr:row>
                <xdr:rowOff>38100</xdr:rowOff>
              </to>
            </anchor>
          </controlPr>
        </control>
      </mc:Choice>
      <mc:Fallback>
        <control shapeId="1171" r:id="rId196" name="Control 147"/>
      </mc:Fallback>
    </mc:AlternateContent>
    <mc:AlternateContent xmlns:mc="http://schemas.openxmlformats.org/markup-compatibility/2006">
      <mc:Choice Requires="x14">
        <control shapeId="1172" r:id="rId198" name="Control 148">
          <controlPr defaultSize="0" r:id="rId199">
            <anchor moveWithCells="1">
              <from>
                <xdr:col>11</xdr:col>
                <xdr:colOff>0</xdr:colOff>
                <xdr:row>142</xdr:row>
                <xdr:rowOff>0</xdr:rowOff>
              </from>
              <to>
                <xdr:col>12</xdr:col>
                <xdr:colOff>190500</xdr:colOff>
                <xdr:row>143</xdr:row>
                <xdr:rowOff>38100</xdr:rowOff>
              </to>
            </anchor>
          </controlPr>
        </control>
      </mc:Choice>
      <mc:Fallback>
        <control shapeId="1172" r:id="rId198" name="Control 148"/>
      </mc:Fallback>
    </mc:AlternateContent>
    <mc:AlternateContent xmlns:mc="http://schemas.openxmlformats.org/markup-compatibility/2006">
      <mc:Choice Requires="x14">
        <control shapeId="1173" r:id="rId200" name="Control 149">
          <controlPr defaultSize="0" r:id="rId201">
            <anchor moveWithCells="1">
              <from>
                <xdr:col>10</xdr:col>
                <xdr:colOff>0</xdr:colOff>
                <xdr:row>144</xdr:row>
                <xdr:rowOff>0</xdr:rowOff>
              </from>
              <to>
                <xdr:col>11</xdr:col>
                <xdr:colOff>190500</xdr:colOff>
                <xdr:row>145</xdr:row>
                <xdr:rowOff>38100</xdr:rowOff>
              </to>
            </anchor>
          </controlPr>
        </control>
      </mc:Choice>
      <mc:Fallback>
        <control shapeId="1173" r:id="rId200" name="Control 149"/>
      </mc:Fallback>
    </mc:AlternateContent>
    <mc:AlternateContent xmlns:mc="http://schemas.openxmlformats.org/markup-compatibility/2006">
      <mc:Choice Requires="x14">
        <control shapeId="1174" r:id="rId202" name="Control 150">
          <controlPr defaultSize="0" r:id="rId203">
            <anchor moveWithCells="1">
              <from>
                <xdr:col>11</xdr:col>
                <xdr:colOff>0</xdr:colOff>
                <xdr:row>144</xdr:row>
                <xdr:rowOff>0</xdr:rowOff>
              </from>
              <to>
                <xdr:col>12</xdr:col>
                <xdr:colOff>190500</xdr:colOff>
                <xdr:row>145</xdr:row>
                <xdr:rowOff>38100</xdr:rowOff>
              </to>
            </anchor>
          </controlPr>
        </control>
      </mc:Choice>
      <mc:Fallback>
        <control shapeId="1174" r:id="rId202" name="Control 150"/>
      </mc:Fallback>
    </mc:AlternateContent>
    <mc:AlternateContent xmlns:mc="http://schemas.openxmlformats.org/markup-compatibility/2006">
      <mc:Choice Requires="x14">
        <control shapeId="1175" r:id="rId204" name="Control 151">
          <controlPr defaultSize="0" r:id="rId205">
            <anchor moveWithCells="1">
              <from>
                <xdr:col>10</xdr:col>
                <xdr:colOff>0</xdr:colOff>
                <xdr:row>146</xdr:row>
                <xdr:rowOff>0</xdr:rowOff>
              </from>
              <to>
                <xdr:col>10</xdr:col>
                <xdr:colOff>704850</xdr:colOff>
                <xdr:row>147</xdr:row>
                <xdr:rowOff>133350</xdr:rowOff>
              </to>
            </anchor>
          </controlPr>
        </control>
      </mc:Choice>
      <mc:Fallback>
        <control shapeId="1175" r:id="rId204" name="Control 15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1:BS23"/>
  <sheetViews>
    <sheetView topLeftCell="B1" workbookViewId="0">
      <selection activeCell="C1" sqref="C1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451410</v>
      </c>
      <c r="C2">
        <v>466648</v>
      </c>
      <c r="D2">
        <v>539379</v>
      </c>
      <c r="E2">
        <v>375875</v>
      </c>
      <c r="F2">
        <v>529492</v>
      </c>
      <c r="G2">
        <v>792825</v>
      </c>
      <c r="H2">
        <v>2839696</v>
      </c>
      <c r="I2">
        <v>697207</v>
      </c>
      <c r="J2">
        <v>745354</v>
      </c>
      <c r="K2">
        <v>709406</v>
      </c>
      <c r="L2">
        <v>1085474</v>
      </c>
      <c r="M2">
        <v>1182187</v>
      </c>
      <c r="N2">
        <v>1060189</v>
      </c>
      <c r="O2">
        <v>2250470</v>
      </c>
      <c r="P2">
        <v>1387995</v>
      </c>
      <c r="Q2">
        <v>1850225</v>
      </c>
      <c r="R2">
        <v>1884131</v>
      </c>
      <c r="S2">
        <v>1863867</v>
      </c>
      <c r="T2">
        <v>2053783</v>
      </c>
      <c r="U2">
        <v>1685685</v>
      </c>
      <c r="V2">
        <v>3851940</v>
      </c>
      <c r="W2">
        <v>3724139</v>
      </c>
      <c r="X2">
        <v>3672960</v>
      </c>
      <c r="Y2">
        <v>2779749</v>
      </c>
      <c r="Z2">
        <v>4502261</v>
      </c>
      <c r="AA2">
        <v>4443858</v>
      </c>
      <c r="AB2">
        <v>5303237</v>
      </c>
      <c r="AC2">
        <v>4763010</v>
      </c>
      <c r="AD2">
        <v>4866013</v>
      </c>
      <c r="AE2">
        <v>5815697</v>
      </c>
      <c r="AF2">
        <v>6007172</v>
      </c>
      <c r="AG2">
        <v>5153199</v>
      </c>
      <c r="AH2">
        <v>6097303</v>
      </c>
      <c r="AI2">
        <v>5623719</v>
      </c>
      <c r="AJ2">
        <v>5707132</v>
      </c>
      <c r="AK2">
        <v>10955658</v>
      </c>
      <c r="AL2">
        <v>12664921</v>
      </c>
      <c r="AM2">
        <v>10559984</v>
      </c>
      <c r="AN2">
        <v>10974691</v>
      </c>
      <c r="AO2">
        <v>10126225</v>
      </c>
      <c r="AP2">
        <v>14537461</v>
      </c>
      <c r="AQ2">
        <v>13528595</v>
      </c>
      <c r="AR2">
        <v>16407793</v>
      </c>
      <c r="AS2">
        <v>14684013</v>
      </c>
      <c r="AT2">
        <v>15274017</v>
      </c>
      <c r="AU2">
        <v>20850853</v>
      </c>
      <c r="AV2">
        <v>21041655</v>
      </c>
      <c r="AW2">
        <v>26415096</v>
      </c>
      <c r="AX2">
        <v>19930879</v>
      </c>
      <c r="AY2">
        <v>22238364</v>
      </c>
      <c r="AZ2">
        <v>26850752</v>
      </c>
      <c r="BA2">
        <v>28328059</v>
      </c>
      <c r="BB2">
        <v>26105269</v>
      </c>
      <c r="BC2">
        <v>27256956</v>
      </c>
      <c r="BD2">
        <v>30350636</v>
      </c>
      <c r="BE2">
        <v>37800921</v>
      </c>
      <c r="BF2">
        <v>35994896</v>
      </c>
      <c r="BG2">
        <v>42818821</v>
      </c>
      <c r="BH2">
        <v>36516799</v>
      </c>
      <c r="BI2">
        <v>39346469</v>
      </c>
      <c r="BJ2">
        <v>63691904</v>
      </c>
      <c r="BK2">
        <v>81588058</v>
      </c>
      <c r="BL2">
        <v>61518162</v>
      </c>
      <c r="BM2">
        <v>59918034</v>
      </c>
      <c r="BN2">
        <v>58678845</v>
      </c>
      <c r="BO2">
        <v>74999955</v>
      </c>
      <c r="BP2">
        <v>76350222</v>
      </c>
      <c r="BQ2">
        <v>76078259</v>
      </c>
      <c r="BR2">
        <v>78158987</v>
      </c>
      <c r="BS2">
        <v>81192723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E7" s="3"/>
      <c r="F7" s="3"/>
      <c r="G7" s="3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D12" s="3"/>
      <c r="E12" s="3"/>
      <c r="F12" s="3"/>
      <c r="G12" s="3"/>
      <c r="H12" s="3"/>
    </row>
    <row r="13" spans="1:71" x14ac:dyDescent="0.25">
      <c r="A13" s="3"/>
      <c r="B13" s="3"/>
      <c r="D13" s="3"/>
      <c r="E13" s="3"/>
      <c r="F13" s="3"/>
      <c r="G13" s="3"/>
      <c r="H13" s="3"/>
    </row>
    <row r="14" spans="1:71" x14ac:dyDescent="0.25">
      <c r="A14" s="3"/>
      <c r="B14" s="2"/>
      <c r="D14" s="3"/>
      <c r="E14" s="3"/>
      <c r="F14" s="3"/>
      <c r="G14" s="3"/>
      <c r="H14" s="3"/>
    </row>
    <row r="15" spans="1:71" x14ac:dyDescent="0.25">
      <c r="A15" s="3"/>
      <c r="D15" s="3"/>
      <c r="E15" s="3"/>
      <c r="F15" s="3"/>
      <c r="G15" s="3"/>
      <c r="H15" s="3"/>
    </row>
    <row r="16" spans="1:71" x14ac:dyDescent="0.25">
      <c r="A16" s="3"/>
      <c r="B16" s="3"/>
      <c r="D16" s="3"/>
      <c r="E16" s="3"/>
      <c r="F16" s="3"/>
      <c r="G16" s="3"/>
      <c r="H16" s="3"/>
    </row>
    <row r="17" spans="1:8" x14ac:dyDescent="0.25">
      <c r="A17" s="3"/>
      <c r="B17" s="3"/>
      <c r="D17" s="3"/>
      <c r="E17" s="3"/>
      <c r="F17" s="3"/>
      <c r="G17" s="3"/>
      <c r="H17" s="3"/>
    </row>
    <row r="18" spans="1:8" x14ac:dyDescent="0.25">
      <c r="A18" s="3"/>
      <c r="B18" s="3"/>
      <c r="D18" s="3"/>
      <c r="E18" s="3"/>
      <c r="F18" s="3"/>
      <c r="G18" s="3"/>
      <c r="H18" s="3"/>
    </row>
    <row r="19" spans="1:8" x14ac:dyDescent="0.25">
      <c r="A19" s="3"/>
      <c r="B19" s="3"/>
      <c r="D19" s="3"/>
      <c r="E19" s="3"/>
      <c r="F19" s="3"/>
      <c r="G19" s="3"/>
      <c r="H19" s="3"/>
    </row>
    <row r="20" spans="1:8" x14ac:dyDescent="0.25">
      <c r="A20" s="3"/>
      <c r="B20" s="3"/>
      <c r="D20" s="3"/>
      <c r="E20" s="3"/>
      <c r="F20" s="3"/>
      <c r="G20" s="3"/>
      <c r="H20" s="3"/>
    </row>
    <row r="21" spans="1:8" x14ac:dyDescent="0.25">
      <c r="A21" s="3"/>
      <c r="B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1:BS21"/>
  <sheetViews>
    <sheetView workbookViewId="0">
      <selection activeCell="H11" sqref="H11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96422649</v>
      </c>
      <c r="C2">
        <v>86536958</v>
      </c>
      <c r="D2">
        <v>83991130</v>
      </c>
      <c r="E2">
        <v>76464457</v>
      </c>
      <c r="F2">
        <v>100819654</v>
      </c>
      <c r="G2">
        <v>91301280</v>
      </c>
      <c r="H2">
        <v>122864912</v>
      </c>
      <c r="I2">
        <v>110766397</v>
      </c>
      <c r="J2">
        <v>112389660</v>
      </c>
      <c r="K2">
        <v>105889943</v>
      </c>
      <c r="L2">
        <v>75534269</v>
      </c>
      <c r="M2">
        <v>75064410</v>
      </c>
      <c r="N2">
        <v>91905228</v>
      </c>
      <c r="O2">
        <v>80022523</v>
      </c>
      <c r="P2">
        <v>84328598</v>
      </c>
      <c r="Q2">
        <v>86101160</v>
      </c>
      <c r="R2">
        <v>79818274</v>
      </c>
      <c r="S2">
        <v>107225857</v>
      </c>
      <c r="T2">
        <v>86122901</v>
      </c>
      <c r="U2">
        <v>81520055</v>
      </c>
      <c r="V2">
        <v>93487400</v>
      </c>
      <c r="W2">
        <v>92064141</v>
      </c>
      <c r="X2">
        <v>115586908</v>
      </c>
      <c r="Y2">
        <v>91266604</v>
      </c>
      <c r="Z2">
        <v>100819361</v>
      </c>
      <c r="AA2">
        <v>105661772</v>
      </c>
      <c r="AB2">
        <v>103225561</v>
      </c>
      <c r="AC2">
        <v>95892189</v>
      </c>
      <c r="AD2">
        <v>103159686</v>
      </c>
      <c r="AE2">
        <v>89756508</v>
      </c>
      <c r="AF2">
        <v>99171590</v>
      </c>
      <c r="AG2">
        <v>104507732</v>
      </c>
      <c r="AH2">
        <v>99292606</v>
      </c>
      <c r="AI2">
        <v>86955377</v>
      </c>
      <c r="AJ2">
        <v>81472609</v>
      </c>
      <c r="AK2">
        <v>127013870</v>
      </c>
      <c r="AL2">
        <v>116061679</v>
      </c>
      <c r="AM2">
        <v>104810745</v>
      </c>
      <c r="AN2">
        <v>105972592</v>
      </c>
      <c r="AO2">
        <v>110976212</v>
      </c>
      <c r="AP2">
        <v>135921353</v>
      </c>
      <c r="AQ2">
        <v>98411536</v>
      </c>
      <c r="AR2">
        <v>111074151</v>
      </c>
      <c r="AS2">
        <v>143686295</v>
      </c>
      <c r="AT2">
        <v>118597100</v>
      </c>
      <c r="AU2">
        <v>201286421</v>
      </c>
      <c r="AV2">
        <v>113351336</v>
      </c>
      <c r="AW2">
        <v>134650690</v>
      </c>
      <c r="AX2">
        <v>172234780</v>
      </c>
      <c r="AY2">
        <v>132848487</v>
      </c>
      <c r="AZ2">
        <v>122347579</v>
      </c>
      <c r="BA2">
        <v>159688279</v>
      </c>
      <c r="BB2">
        <v>161554406</v>
      </c>
      <c r="BC2">
        <v>164057974</v>
      </c>
      <c r="BD2">
        <v>166580203</v>
      </c>
      <c r="BE2">
        <v>155494662</v>
      </c>
      <c r="BF2">
        <v>128507900</v>
      </c>
      <c r="BG2">
        <v>148626871</v>
      </c>
      <c r="BH2">
        <v>145610333</v>
      </c>
      <c r="BI2">
        <v>169718679</v>
      </c>
      <c r="BJ2">
        <v>616883966</v>
      </c>
      <c r="BK2">
        <v>729070488</v>
      </c>
      <c r="BL2">
        <v>399305786</v>
      </c>
      <c r="BM2">
        <v>424311861</v>
      </c>
      <c r="BN2">
        <v>474101360</v>
      </c>
      <c r="BO2">
        <v>2609429867</v>
      </c>
      <c r="BP2">
        <v>2318653487</v>
      </c>
      <c r="BQ2">
        <v>2107962205</v>
      </c>
      <c r="BR2">
        <v>2558467789</v>
      </c>
      <c r="BS2">
        <v>2145041259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E7" s="3"/>
      <c r="F7" s="3"/>
      <c r="G7" s="1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E12" s="3"/>
      <c r="F12" s="3"/>
      <c r="G12" s="1"/>
      <c r="H12" s="3"/>
    </row>
    <row r="13" spans="1:71" x14ac:dyDescent="0.25">
      <c r="A13" s="3"/>
      <c r="B13" s="3"/>
      <c r="E13" s="3"/>
      <c r="F13" s="3"/>
      <c r="G13" s="3"/>
      <c r="H13" s="3"/>
    </row>
    <row r="14" spans="1:71" x14ac:dyDescent="0.25">
      <c r="A14" s="3"/>
      <c r="B14" s="2"/>
      <c r="E14" s="3"/>
      <c r="F14" s="3"/>
      <c r="G14" s="3"/>
      <c r="H14" s="3"/>
    </row>
    <row r="15" spans="1:71" x14ac:dyDescent="0.25">
      <c r="A15" s="3"/>
      <c r="E15" s="3"/>
      <c r="F15" s="3"/>
      <c r="G15" s="3"/>
      <c r="H15" s="3"/>
    </row>
    <row r="16" spans="1:71" x14ac:dyDescent="0.25">
      <c r="A16" s="3"/>
      <c r="B16" s="3"/>
      <c r="E16" s="3"/>
      <c r="F16" s="3"/>
      <c r="G16" s="3"/>
      <c r="H16" s="3"/>
    </row>
    <row r="17" spans="1:8" x14ac:dyDescent="0.25">
      <c r="A17" s="3"/>
      <c r="B17" s="3"/>
      <c r="E17" s="3"/>
      <c r="F17" s="3"/>
      <c r="G17" s="3"/>
      <c r="H17" s="3"/>
    </row>
    <row r="18" spans="1:8" x14ac:dyDescent="0.25">
      <c r="A18" s="3"/>
      <c r="B18" s="3"/>
      <c r="E18" s="3"/>
      <c r="F18" s="3"/>
      <c r="G18" s="3"/>
      <c r="H18" s="3"/>
    </row>
    <row r="19" spans="1:8" x14ac:dyDescent="0.25">
      <c r="A19" s="3"/>
      <c r="B19" s="3"/>
      <c r="E19" s="3"/>
      <c r="F19" s="3"/>
      <c r="G19" s="3"/>
      <c r="H19" s="3"/>
    </row>
    <row r="20" spans="1:8" x14ac:dyDescent="0.25">
      <c r="A20" s="3"/>
      <c r="B20" s="3"/>
      <c r="E20" s="3"/>
      <c r="F20" s="3"/>
      <c r="G20" s="3"/>
      <c r="H20" s="3"/>
    </row>
    <row r="21" spans="1:8" x14ac:dyDescent="0.25">
      <c r="A21" s="3"/>
      <c r="B21" s="3"/>
      <c r="E21" s="3"/>
      <c r="F21" s="3"/>
      <c r="G21" s="3"/>
      <c r="H2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sheetPr codeName="List2"/>
  <dimension ref="A1:CJ408"/>
  <sheetViews>
    <sheetView topLeftCell="BR1" zoomScale="85" zoomScaleNormal="85" workbookViewId="0">
      <selection activeCell="CD67" sqref="CD67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41981536</v>
      </c>
      <c r="C2">
        <v>38285869</v>
      </c>
      <c r="D2">
        <v>27465366</v>
      </c>
      <c r="E2">
        <v>32546661</v>
      </c>
      <c r="F2">
        <v>28041634</v>
      </c>
      <c r="G2">
        <v>69899462</v>
      </c>
      <c r="H2">
        <v>69151156</v>
      </c>
      <c r="I2">
        <v>51380609</v>
      </c>
      <c r="J2">
        <v>51936695</v>
      </c>
      <c r="K2">
        <v>69142809</v>
      </c>
      <c r="L2">
        <v>61360675</v>
      </c>
      <c r="M2">
        <v>64127440</v>
      </c>
      <c r="N2">
        <v>73126487</v>
      </c>
      <c r="O2">
        <v>65941604</v>
      </c>
      <c r="P2">
        <v>63376322</v>
      </c>
      <c r="Q2">
        <v>100470851</v>
      </c>
      <c r="R2">
        <v>98898064</v>
      </c>
      <c r="S2">
        <v>100091233</v>
      </c>
      <c r="T2">
        <v>75309790</v>
      </c>
      <c r="U2">
        <v>100066445</v>
      </c>
      <c r="V2">
        <v>133251450</v>
      </c>
      <c r="W2">
        <v>132353075</v>
      </c>
      <c r="X2">
        <v>112147404</v>
      </c>
      <c r="Y2">
        <v>112130434</v>
      </c>
      <c r="Z2">
        <v>127017734</v>
      </c>
      <c r="AA2">
        <v>124009219</v>
      </c>
      <c r="AB2">
        <v>162528304</v>
      </c>
      <c r="AC2">
        <v>133824618</v>
      </c>
      <c r="AD2">
        <v>137066688</v>
      </c>
      <c r="AE2">
        <v>140441782</v>
      </c>
      <c r="AF2">
        <v>154803130</v>
      </c>
      <c r="AG2">
        <v>147349635</v>
      </c>
      <c r="AH2">
        <v>166642524</v>
      </c>
      <c r="AI2">
        <v>150457284</v>
      </c>
      <c r="AJ2">
        <v>165691992</v>
      </c>
      <c r="AK2">
        <v>260072252</v>
      </c>
      <c r="AL2">
        <v>283072730</v>
      </c>
      <c r="AM2">
        <v>245755802</v>
      </c>
      <c r="AN2">
        <v>285472897</v>
      </c>
      <c r="AO2">
        <v>248895879</v>
      </c>
      <c r="AP2">
        <v>351045000</v>
      </c>
      <c r="AQ2">
        <v>362155256</v>
      </c>
      <c r="AR2">
        <v>351864033</v>
      </c>
      <c r="AS2">
        <v>369623497</v>
      </c>
      <c r="AT2">
        <v>402396031</v>
      </c>
      <c r="AU2">
        <v>1010070286</v>
      </c>
      <c r="AV2">
        <v>1029431552</v>
      </c>
      <c r="AW2">
        <v>1012523822</v>
      </c>
      <c r="AX2">
        <v>1076203972</v>
      </c>
      <c r="AY2">
        <v>1046003467</v>
      </c>
      <c r="AZ2">
        <v>1762742669</v>
      </c>
      <c r="BA2">
        <v>1510326039</v>
      </c>
      <c r="BB2">
        <v>1634320165</v>
      </c>
      <c r="BC2">
        <v>1641279457</v>
      </c>
      <c r="BD2">
        <v>1584237037</v>
      </c>
      <c r="BE2">
        <v>1900734392</v>
      </c>
      <c r="BF2">
        <v>1717660650</v>
      </c>
      <c r="BG2">
        <v>1939112717</v>
      </c>
      <c r="BH2">
        <v>1684977855</v>
      </c>
      <c r="BI2">
        <v>1760695782</v>
      </c>
      <c r="BJ2">
        <v>2632718036</v>
      </c>
      <c r="BK2">
        <v>2498393500</v>
      </c>
      <c r="BL2">
        <v>2573702930</v>
      </c>
      <c r="BM2">
        <v>2416687128</v>
      </c>
      <c r="BN2">
        <v>2381158759</v>
      </c>
      <c r="BO2">
        <v>2369311805</v>
      </c>
      <c r="BP2">
        <v>2572210228</v>
      </c>
      <c r="BQ2">
        <v>2425527150</v>
      </c>
      <c r="BR2">
        <v>2631410765</v>
      </c>
      <c r="BS2">
        <v>2833365448</v>
      </c>
    </row>
    <row r="3" spans="1:71" ht="18" customHeight="1" x14ac:dyDescent="0.25">
      <c r="B3">
        <f>-3.392816332*10^(-9)*B1^4+2.02338541*10^(-4)*B1^3-3.706341816*B1^2+31633.59859*B1+39101863.55</f>
        <v>42228361.990099363</v>
      </c>
      <c r="C3">
        <f t="shared" ref="C3:AT3" si="0">-3.392816332*10^(-9)*C1^4+2.02338541*10^(-4)*C1^3-3.706341816*C1^2+31633.59859*C1+39101863.55</f>
        <v>42228361.990099363</v>
      </c>
      <c r="D3">
        <f t="shared" si="0"/>
        <v>42228361.990099363</v>
      </c>
      <c r="E3">
        <f t="shared" si="0"/>
        <v>42228361.990099363</v>
      </c>
      <c r="F3">
        <f t="shared" si="0"/>
        <v>42228361.990099363</v>
      </c>
      <c r="G3">
        <f t="shared" si="0"/>
        <v>54017157.657604247</v>
      </c>
      <c r="H3">
        <f t="shared" si="0"/>
        <v>54017157.657604247</v>
      </c>
      <c r="I3">
        <f t="shared" si="0"/>
        <v>54017157.657604247</v>
      </c>
      <c r="J3">
        <f t="shared" si="0"/>
        <v>54017157.657604247</v>
      </c>
      <c r="K3">
        <f t="shared" si="0"/>
        <v>54017157.657604247</v>
      </c>
      <c r="L3">
        <f t="shared" si="0"/>
        <v>67228066.048667997</v>
      </c>
      <c r="M3">
        <f t="shared" si="0"/>
        <v>67228066.048667997</v>
      </c>
      <c r="N3">
        <f t="shared" si="0"/>
        <v>67228066.048667997</v>
      </c>
      <c r="O3">
        <f t="shared" si="0"/>
        <v>67228066.048667997</v>
      </c>
      <c r="P3">
        <f t="shared" si="0"/>
        <v>67228066.048667997</v>
      </c>
      <c r="Q3">
        <f t="shared" si="0"/>
        <v>89108116.732687995</v>
      </c>
      <c r="R3">
        <f t="shared" si="0"/>
        <v>89108116.732687995</v>
      </c>
      <c r="S3">
        <f t="shared" si="0"/>
        <v>89108116.732687995</v>
      </c>
      <c r="T3">
        <f t="shared" si="0"/>
        <v>89108116.732687995</v>
      </c>
      <c r="U3">
        <f t="shared" si="0"/>
        <v>89108116.732687995</v>
      </c>
      <c r="V3">
        <f t="shared" si="0"/>
        <v>127783118.51750001</v>
      </c>
      <c r="W3">
        <f t="shared" si="0"/>
        <v>127783118.51750001</v>
      </c>
      <c r="X3">
        <f t="shared" si="0"/>
        <v>127783118.51750001</v>
      </c>
      <c r="Y3">
        <f t="shared" si="0"/>
        <v>127783118.51750001</v>
      </c>
      <c r="Z3">
        <f t="shared" si="0"/>
        <v>127783118.51750001</v>
      </c>
      <c r="AA3">
        <f t="shared" si="0"/>
        <v>142498614.88390625</v>
      </c>
      <c r="AB3">
        <f t="shared" si="0"/>
        <v>142498614.88390625</v>
      </c>
      <c r="AC3">
        <f t="shared" si="0"/>
        <v>142498614.88390625</v>
      </c>
      <c r="AD3">
        <f t="shared" si="0"/>
        <v>142498614.88390625</v>
      </c>
      <c r="AE3">
        <f t="shared" si="0"/>
        <v>142498614.88390625</v>
      </c>
      <c r="AF3">
        <f t="shared" si="0"/>
        <v>153214045.53000003</v>
      </c>
      <c r="AG3">
        <f t="shared" si="0"/>
        <v>153214045.53000003</v>
      </c>
      <c r="AH3">
        <f t="shared" si="0"/>
        <v>153214045.53000003</v>
      </c>
      <c r="AI3">
        <f t="shared" si="0"/>
        <v>153214045.53000003</v>
      </c>
      <c r="AJ3">
        <f t="shared" si="0"/>
        <v>153214045.53000003</v>
      </c>
      <c r="AK3">
        <f t="shared" si="0"/>
        <v>265094823.82999986</v>
      </c>
      <c r="AL3">
        <f t="shared" si="0"/>
        <v>265094823.82999986</v>
      </c>
      <c r="AM3">
        <f t="shared" si="0"/>
        <v>265094823.82999986</v>
      </c>
      <c r="AN3">
        <f t="shared" si="0"/>
        <v>265094823.82999986</v>
      </c>
      <c r="AO3">
        <f t="shared" si="0"/>
        <v>265094823.82999986</v>
      </c>
      <c r="AP3">
        <f t="shared" si="0"/>
        <v>367361564.92999941</v>
      </c>
      <c r="AQ3">
        <f t="shared" si="0"/>
        <v>367361564.92999941</v>
      </c>
      <c r="AR3">
        <f t="shared" si="0"/>
        <v>367361564.92999941</v>
      </c>
      <c r="AS3">
        <f t="shared" si="0"/>
        <v>367361564.92999941</v>
      </c>
      <c r="AT3">
        <f t="shared" si="0"/>
        <v>367361564.92999941</v>
      </c>
    </row>
    <row r="4" spans="1:71" x14ac:dyDescent="0.25">
      <c r="AP4">
        <f t="shared" ref="AP4:BN4" si="1">-6.175936673*10^(-12)*AP1^4+3.800259305*10^(-6)*AP1^3-0.844485045*AP1^2+86710.04245*AP1-1584593093</f>
        <v>354276132.52987003</v>
      </c>
      <c r="AQ4">
        <f t="shared" si="1"/>
        <v>354276132.52987003</v>
      </c>
      <c r="AR4">
        <f t="shared" si="1"/>
        <v>354276132.52987003</v>
      </c>
      <c r="AS4">
        <f t="shared" si="1"/>
        <v>354276132.52987003</v>
      </c>
      <c r="AT4">
        <f t="shared" si="1"/>
        <v>354276132.52987003</v>
      </c>
      <c r="AU4">
        <f t="shared" si="1"/>
        <v>1076129225.9187498</v>
      </c>
      <c r="AV4">
        <f t="shared" si="1"/>
        <v>1076129225.9187498</v>
      </c>
      <c r="AW4">
        <f t="shared" si="1"/>
        <v>1076129225.9187498</v>
      </c>
      <c r="AX4">
        <f t="shared" si="1"/>
        <v>1076129225.9187498</v>
      </c>
      <c r="AY4">
        <f t="shared" si="1"/>
        <v>1076129225.9187498</v>
      </c>
      <c r="AZ4">
        <f t="shared" si="1"/>
        <v>1576255610.6277332</v>
      </c>
      <c r="BA4">
        <f t="shared" si="1"/>
        <v>1576255610.6277332</v>
      </c>
      <c r="BB4">
        <f t="shared" si="1"/>
        <v>1576255610.6277332</v>
      </c>
      <c r="BC4">
        <f t="shared" si="1"/>
        <v>1576255610.6277332</v>
      </c>
      <c r="BD4">
        <f t="shared" si="1"/>
        <v>1576255610.6277332</v>
      </c>
      <c r="BE4">
        <f t="shared" si="1"/>
        <v>1824226339.6999998</v>
      </c>
      <c r="BF4">
        <f t="shared" si="1"/>
        <v>1824226339.6999998</v>
      </c>
      <c r="BG4">
        <f t="shared" si="1"/>
        <v>1824226339.6999998</v>
      </c>
      <c r="BH4">
        <f t="shared" si="1"/>
        <v>1824226339.6999998</v>
      </c>
      <c r="BI4">
        <f t="shared" si="1"/>
        <v>1824226339.6999998</v>
      </c>
      <c r="BJ4">
        <f t="shared" si="1"/>
        <v>2498589360.2000008</v>
      </c>
      <c r="BK4">
        <f t="shared" si="1"/>
        <v>2498589360.2000008</v>
      </c>
      <c r="BL4">
        <f t="shared" si="1"/>
        <v>2498589360.2000008</v>
      </c>
      <c r="BM4">
        <f t="shared" si="1"/>
        <v>2498589360.2000008</v>
      </c>
      <c r="BN4">
        <f t="shared" si="1"/>
        <v>2498589360.2000008</v>
      </c>
      <c r="BO4">
        <f t="shared" ref="BO4:BS4" si="2">-6.175936673*10^(-12)*BO1^4+3.800259305*10^(-6)*BO1^3-0.844485045*BO1^2+86710.04245*BO1-1584593093</f>
        <v>2566901218.71875</v>
      </c>
      <c r="BP4">
        <f t="shared" si="2"/>
        <v>2566901218.71875</v>
      </c>
      <c r="BQ4">
        <f t="shared" si="2"/>
        <v>2566901218.71875</v>
      </c>
      <c r="BR4">
        <f t="shared" si="2"/>
        <v>2566901218.71875</v>
      </c>
      <c r="BS4">
        <f t="shared" si="2"/>
        <v>2566901218.71875</v>
      </c>
    </row>
    <row r="5" spans="1:71" x14ac:dyDescent="0.25">
      <c r="B5">
        <f>3.706341816*B1^2</f>
        <v>37063.418160000001</v>
      </c>
    </row>
    <row r="6" spans="1:71" x14ac:dyDescent="0.25">
      <c r="A6" s="3"/>
      <c r="E6" s="3"/>
      <c r="F6" s="1"/>
      <c r="G6" s="3" t="s">
        <v>10</v>
      </c>
      <c r="H6" s="3"/>
    </row>
    <row r="7" spans="1:71" x14ac:dyDescent="0.25">
      <c r="A7" s="3"/>
      <c r="E7" s="3"/>
      <c r="F7" s="3"/>
      <c r="G7" s="1" t="s">
        <v>9</v>
      </c>
      <c r="H7" s="1"/>
    </row>
    <row r="8" spans="1:71" x14ac:dyDescent="0.25">
      <c r="A8" s="3"/>
      <c r="D8" s="3"/>
      <c r="E8" s="3"/>
      <c r="G8" s="3" t="s">
        <v>14</v>
      </c>
      <c r="H8" s="3"/>
    </row>
    <row r="9" spans="1:71" x14ac:dyDescent="0.25">
      <c r="A9" s="3"/>
      <c r="E9" s="3"/>
      <c r="F9" s="3"/>
      <c r="H9" s="3"/>
    </row>
    <row r="10" spans="1:71" x14ac:dyDescent="0.25">
      <c r="A10" s="3"/>
      <c r="D10" s="3"/>
      <c r="E10" s="3"/>
      <c r="F10" s="3"/>
      <c r="G10" s="3" t="s">
        <v>11</v>
      </c>
      <c r="H10" s="3"/>
    </row>
    <row r="11" spans="1:71" x14ac:dyDescent="0.25">
      <c r="A11" s="3"/>
      <c r="D11" s="3"/>
      <c r="E11" s="3"/>
      <c r="F11" s="3"/>
      <c r="G11" s="1" t="s">
        <v>12</v>
      </c>
      <c r="H11" s="3"/>
    </row>
    <row r="12" spans="1:71" x14ac:dyDescent="0.25">
      <c r="A12" s="3"/>
      <c r="E12" s="3"/>
      <c r="F12" s="3"/>
      <c r="G12" t="s">
        <v>13</v>
      </c>
      <c r="H12" s="3"/>
    </row>
    <row r="13" spans="1:71" x14ac:dyDescent="0.25">
      <c r="A13" s="3"/>
      <c r="C13">
        <v>100</v>
      </c>
      <c r="D13">
        <v>41981536</v>
      </c>
      <c r="E13" s="3"/>
      <c r="F13" s="3"/>
      <c r="G13">
        <f>-6.175936673*10^(-12)*B1^4 + 3.800259305*10^(-6)*B1^3 - 0.844485045*B1^2 + 86710.04245*B1 - 1584593093</f>
        <v>-1575930529.8058083</v>
      </c>
      <c r="H13" s="3"/>
    </row>
    <row r="14" spans="1:71" x14ac:dyDescent="0.25">
      <c r="A14" s="3"/>
      <c r="C14">
        <v>100</v>
      </c>
      <c r="D14">
        <v>38285869</v>
      </c>
      <c r="E14" s="3"/>
      <c r="F14" s="3"/>
      <c r="H14" s="3"/>
    </row>
    <row r="15" spans="1:71" x14ac:dyDescent="0.25">
      <c r="A15" s="3"/>
      <c r="C15">
        <v>100</v>
      </c>
      <c r="D15">
        <v>27465366</v>
      </c>
      <c r="E15" s="3"/>
      <c r="F15" s="3"/>
      <c r="G15" s="3"/>
      <c r="H15" s="3"/>
    </row>
    <row r="16" spans="1:71" x14ac:dyDescent="0.25">
      <c r="A16" s="3"/>
      <c r="C16">
        <v>100</v>
      </c>
      <c r="D16">
        <v>32546661</v>
      </c>
      <c r="E16" s="3"/>
      <c r="F16" s="3"/>
      <c r="G16" s="3"/>
      <c r="H16" s="3"/>
    </row>
    <row r="17" spans="1:8" x14ac:dyDescent="0.25">
      <c r="A17" s="3"/>
      <c r="C17">
        <v>100</v>
      </c>
      <c r="D17">
        <v>28041634</v>
      </c>
      <c r="E17" s="3"/>
      <c r="F17" s="3"/>
      <c r="G17" s="3"/>
      <c r="H17" s="3"/>
    </row>
    <row r="18" spans="1:8" x14ac:dyDescent="0.25">
      <c r="A18" s="3"/>
      <c r="C18">
        <v>500</v>
      </c>
      <c r="D18">
        <v>69899462</v>
      </c>
      <c r="E18" s="3"/>
      <c r="F18" s="3"/>
      <c r="G18" s="3"/>
      <c r="H18" s="3"/>
    </row>
    <row r="19" spans="1:8" x14ac:dyDescent="0.25">
      <c r="A19" s="3"/>
      <c r="C19">
        <v>500</v>
      </c>
      <c r="D19">
        <v>69151156</v>
      </c>
      <c r="E19" s="3"/>
      <c r="F19" s="3"/>
      <c r="G19" s="3"/>
      <c r="H19" s="3"/>
    </row>
    <row r="20" spans="1:8" x14ac:dyDescent="0.25">
      <c r="A20" s="3"/>
      <c r="C20">
        <v>500</v>
      </c>
      <c r="D20">
        <v>51380609</v>
      </c>
      <c r="E20" s="3"/>
      <c r="F20" s="3"/>
      <c r="G20" s="3"/>
      <c r="H20" s="3"/>
    </row>
    <row r="21" spans="1:8" x14ac:dyDescent="0.25">
      <c r="A21" s="3"/>
      <c r="C21">
        <v>500</v>
      </c>
      <c r="D21">
        <v>51936695</v>
      </c>
      <c r="E21" s="3"/>
      <c r="F21" s="3"/>
      <c r="G21" s="3"/>
      <c r="H21" s="3"/>
    </row>
    <row r="22" spans="1:8" x14ac:dyDescent="0.25">
      <c r="C22">
        <v>500</v>
      </c>
      <c r="D22">
        <v>69142809</v>
      </c>
    </row>
    <row r="23" spans="1:8" x14ac:dyDescent="0.25">
      <c r="C23">
        <v>1000</v>
      </c>
      <c r="D23">
        <v>61360675</v>
      </c>
    </row>
    <row r="24" spans="1:8" x14ac:dyDescent="0.25">
      <c r="C24">
        <v>1000</v>
      </c>
      <c r="D24">
        <v>64127440</v>
      </c>
    </row>
    <row r="25" spans="1:8" x14ac:dyDescent="0.25">
      <c r="C25">
        <v>1000</v>
      </c>
      <c r="D25">
        <v>73126487</v>
      </c>
    </row>
    <row r="26" spans="1:8" x14ac:dyDescent="0.25">
      <c r="C26">
        <v>1000</v>
      </c>
      <c r="D26">
        <v>65941604</v>
      </c>
    </row>
    <row r="27" spans="1:8" x14ac:dyDescent="0.25">
      <c r="C27">
        <v>1000</v>
      </c>
      <c r="D27">
        <v>63376322</v>
      </c>
    </row>
    <row r="28" spans="1:8" x14ac:dyDescent="0.25">
      <c r="C28">
        <v>2000</v>
      </c>
      <c r="D28">
        <v>100470851</v>
      </c>
    </row>
    <row r="29" spans="1:8" x14ac:dyDescent="0.25">
      <c r="C29">
        <v>2000</v>
      </c>
      <c r="D29">
        <v>98898064</v>
      </c>
    </row>
    <row r="30" spans="1:8" x14ac:dyDescent="0.25">
      <c r="C30">
        <v>2000</v>
      </c>
      <c r="D30">
        <v>100091233</v>
      </c>
    </row>
    <row r="31" spans="1:8" x14ac:dyDescent="0.25">
      <c r="C31">
        <v>2000</v>
      </c>
      <c r="D31">
        <v>75309790</v>
      </c>
    </row>
    <row r="32" spans="1:8" x14ac:dyDescent="0.25">
      <c r="C32">
        <v>2000</v>
      </c>
      <c r="D32">
        <v>100066445</v>
      </c>
    </row>
    <row r="33" spans="3:72" x14ac:dyDescent="0.25">
      <c r="C33">
        <v>5000</v>
      </c>
      <c r="D33">
        <v>133251450</v>
      </c>
    </row>
    <row r="34" spans="3:72" x14ac:dyDescent="0.25">
      <c r="C34">
        <v>5000</v>
      </c>
      <c r="D34">
        <v>132353075</v>
      </c>
    </row>
    <row r="35" spans="3:72" x14ac:dyDescent="0.25">
      <c r="C35">
        <v>5000</v>
      </c>
      <c r="D35">
        <v>112147404</v>
      </c>
    </row>
    <row r="36" spans="3:72" x14ac:dyDescent="0.25">
      <c r="C36">
        <v>5000</v>
      </c>
      <c r="D36">
        <v>112130434</v>
      </c>
    </row>
    <row r="37" spans="3:72" x14ac:dyDescent="0.25">
      <c r="C37">
        <v>5000</v>
      </c>
      <c r="D37">
        <v>127017734</v>
      </c>
    </row>
    <row r="38" spans="3:72" x14ac:dyDescent="0.25">
      <c r="C38">
        <v>7500</v>
      </c>
      <c r="D38">
        <v>124009219</v>
      </c>
    </row>
    <row r="39" spans="3:72" x14ac:dyDescent="0.25">
      <c r="C39">
        <v>7500</v>
      </c>
      <c r="D39">
        <v>162528304</v>
      </c>
    </row>
    <row r="40" spans="3:72" x14ac:dyDescent="0.25">
      <c r="C40">
        <v>7500</v>
      </c>
      <c r="D40">
        <v>133824618</v>
      </c>
    </row>
    <row r="41" spans="3:72" x14ac:dyDescent="0.25">
      <c r="C41">
        <v>7500</v>
      </c>
      <c r="D41">
        <v>137066688</v>
      </c>
    </row>
    <row r="42" spans="3:72" x14ac:dyDescent="0.25">
      <c r="C42">
        <v>7500</v>
      </c>
      <c r="D42">
        <v>140441782</v>
      </c>
    </row>
    <row r="43" spans="3:72" x14ac:dyDescent="0.25">
      <c r="C43">
        <v>10000</v>
      </c>
      <c r="D43">
        <v>154803130</v>
      </c>
    </row>
    <row r="44" spans="3:72" x14ac:dyDescent="0.25">
      <c r="C44">
        <v>10000</v>
      </c>
      <c r="D44">
        <v>147349635</v>
      </c>
      <c r="G44" t="s">
        <v>15</v>
      </c>
      <c r="H44" t="s">
        <v>16</v>
      </c>
      <c r="I44" t="s">
        <v>17</v>
      </c>
      <c r="K44" t="s">
        <v>18</v>
      </c>
      <c r="L44" t="s">
        <v>17</v>
      </c>
      <c r="M44" t="s">
        <v>19</v>
      </c>
    </row>
    <row r="45" spans="3:72" x14ac:dyDescent="0.25">
      <c r="C45">
        <v>10000</v>
      </c>
      <c r="D45">
        <v>166642524</v>
      </c>
      <c r="G45" t="s">
        <v>20</v>
      </c>
      <c r="L45" t="s">
        <v>54</v>
      </c>
      <c r="N45" t="s">
        <v>55</v>
      </c>
      <c r="P45">
        <v>246825.99220000001</v>
      </c>
      <c r="W45">
        <v>5000</v>
      </c>
      <c r="X45">
        <v>10000</v>
      </c>
      <c r="Y45">
        <v>15000</v>
      </c>
      <c r="Z45">
        <v>20000</v>
      </c>
      <c r="AA45">
        <v>25000</v>
      </c>
      <c r="AB45">
        <v>30000</v>
      </c>
      <c r="AC45">
        <v>35000</v>
      </c>
      <c r="AD45">
        <v>40000</v>
      </c>
      <c r="AE45">
        <v>45000</v>
      </c>
      <c r="AF45">
        <v>50000</v>
      </c>
      <c r="AG45">
        <v>55000</v>
      </c>
      <c r="AH45">
        <v>60000</v>
      </c>
      <c r="AI45">
        <v>65000</v>
      </c>
      <c r="AJ45">
        <v>70000</v>
      </c>
      <c r="AK45">
        <v>75000</v>
      </c>
      <c r="AL45">
        <v>80000</v>
      </c>
      <c r="AM45">
        <v>85000</v>
      </c>
      <c r="AN45">
        <v>90000</v>
      </c>
      <c r="AO45">
        <v>95000</v>
      </c>
      <c r="AP45">
        <v>100000</v>
      </c>
      <c r="AQ45">
        <v>105000</v>
      </c>
      <c r="AR45">
        <v>110000</v>
      </c>
      <c r="AS45">
        <v>115000</v>
      </c>
      <c r="AT45">
        <v>120000</v>
      </c>
      <c r="AU45">
        <v>125000</v>
      </c>
      <c r="AV45">
        <v>130000</v>
      </c>
      <c r="AW45">
        <v>135000</v>
      </c>
      <c r="AX45">
        <v>140000</v>
      </c>
      <c r="AY45">
        <v>145000</v>
      </c>
      <c r="AZ45">
        <v>150000</v>
      </c>
      <c r="BA45">
        <v>155000</v>
      </c>
      <c r="BB45">
        <v>160000</v>
      </c>
      <c r="BC45">
        <v>165000</v>
      </c>
      <c r="BD45">
        <v>170000</v>
      </c>
      <c r="BE45">
        <v>175000</v>
      </c>
      <c r="BF45">
        <v>180000</v>
      </c>
      <c r="BG45">
        <v>185000</v>
      </c>
      <c r="BH45">
        <v>190000</v>
      </c>
      <c r="BI45">
        <v>195000</v>
      </c>
      <c r="BJ45">
        <v>200000</v>
      </c>
      <c r="BK45">
        <v>205000</v>
      </c>
      <c r="BL45">
        <v>210000</v>
      </c>
      <c r="BM45">
        <v>215000</v>
      </c>
      <c r="BN45">
        <v>220000</v>
      </c>
      <c r="BO45">
        <v>225000</v>
      </c>
      <c r="BP45">
        <v>230000</v>
      </c>
      <c r="BQ45">
        <v>235000</v>
      </c>
      <c r="BR45">
        <v>240000</v>
      </c>
      <c r="BS45">
        <v>245000</v>
      </c>
      <c r="BT45">
        <v>250000</v>
      </c>
    </row>
    <row r="46" spans="3:72" x14ac:dyDescent="0.25">
      <c r="C46">
        <v>10000</v>
      </c>
      <c r="D46">
        <v>150457284</v>
      </c>
      <c r="G46" t="s">
        <v>23</v>
      </c>
      <c r="L46" t="s">
        <v>54</v>
      </c>
      <c r="N46" t="s">
        <v>56</v>
      </c>
      <c r="P46">
        <v>3942492.9920000001</v>
      </c>
    </row>
    <row r="47" spans="3:72" x14ac:dyDescent="0.25">
      <c r="C47">
        <v>10000</v>
      </c>
      <c r="D47">
        <v>165691992</v>
      </c>
      <c r="G47" t="s">
        <v>25</v>
      </c>
      <c r="L47" t="s">
        <v>54</v>
      </c>
      <c r="N47" t="s">
        <v>57</v>
      </c>
      <c r="P47">
        <v>14762995.99</v>
      </c>
      <c r="W47">
        <f>-3.392816332*10^(-9)*W45^4+2.02338541*10^(-4)*W45^3-3.706341816*W45^2+31633.59859*W45+39101863.55</f>
        <v>127783118.51750001</v>
      </c>
      <c r="X47">
        <f t="shared" ref="X47:AA47" si="3">-3.392816332*10^(-9)*X45^4+2.02338541*10^(-4)*X45^3-3.706341816*X45^2+31633.59859*X45+39101863.55</f>
        <v>153214045.53000003</v>
      </c>
      <c r="Y47">
        <f t="shared" si="3"/>
        <v>190810182.86750001</v>
      </c>
      <c r="Z47">
        <f t="shared" si="3"/>
        <v>265094823.82999986</v>
      </c>
      <c r="AA47">
        <f t="shared" si="3"/>
        <v>349699016.73749977</v>
      </c>
      <c r="AB47">
        <f>-6.175936673*10^(-12)*AB45^4+3.800259305*10^(-6)*AB45^3-0.844485045*AB45^2+86710.04245*AB45-1584593093</f>
        <v>354276132.52987003</v>
      </c>
      <c r="AC47">
        <f t="shared" ref="AC47:BT47" si="4">-6.175936673*10^(-12)*AC45^4+3.800259305*10^(-6)*AC45^3-0.844485045*AC45^2+86710.04245*AC45-1584593093</f>
        <v>569432565.35695457</v>
      </c>
      <c r="AD47">
        <f t="shared" si="4"/>
        <v>760038730.63711929</v>
      </c>
      <c r="AE47">
        <f t="shared" si="4"/>
        <v>928250029.97340393</v>
      </c>
      <c r="AF47">
        <f t="shared" si="4"/>
        <v>1076129225.9187498</v>
      </c>
      <c r="AG47">
        <f t="shared" si="4"/>
        <v>1205646441.9760046</v>
      </c>
      <c r="AH47">
        <f t="shared" si="4"/>
        <v>1318679162.5979199</v>
      </c>
      <c r="AI47">
        <f t="shared" si="4"/>
        <v>1417012233.1871543</v>
      </c>
      <c r="AJ47">
        <f t="shared" si="4"/>
        <v>1502337860.0962701</v>
      </c>
      <c r="AK47">
        <f t="shared" si="4"/>
        <v>1576255610.6277332</v>
      </c>
      <c r="AL47">
        <f t="shared" si="4"/>
        <v>1640272413.0339189</v>
      </c>
      <c r="AM47">
        <f t="shared" si="4"/>
        <v>1695802556.5171032</v>
      </c>
      <c r="AN47">
        <f t="shared" si="4"/>
        <v>1744167691.2294683</v>
      </c>
      <c r="AO47">
        <f t="shared" si="4"/>
        <v>1786596828.2731028</v>
      </c>
      <c r="AP47">
        <f t="shared" si="4"/>
        <v>1824226339.6999998</v>
      </c>
      <c r="AQ47">
        <f t="shared" si="4"/>
        <v>1858099958.5120544</v>
      </c>
      <c r="AR47">
        <f t="shared" si="4"/>
        <v>1889168778.6610699</v>
      </c>
      <c r="AS47">
        <f t="shared" si="4"/>
        <v>1918291255.0487537</v>
      </c>
      <c r="AT47">
        <f t="shared" si="4"/>
        <v>1946233203.52672</v>
      </c>
      <c r="AU47">
        <f t="shared" si="4"/>
        <v>1973667800.8964844</v>
      </c>
      <c r="AV47">
        <f t="shared" si="4"/>
        <v>2001175584.9094706</v>
      </c>
      <c r="AW47">
        <f t="shared" si="4"/>
        <v>2029244454.267005</v>
      </c>
      <c r="AX47">
        <f t="shared" si="4"/>
        <v>2058269668.6203203</v>
      </c>
      <c r="AY47">
        <f t="shared" si="4"/>
        <v>2088553848.5705547</v>
      </c>
      <c r="AZ47">
        <f t="shared" si="4"/>
        <v>2120306975.6687489</v>
      </c>
      <c r="BA47">
        <f t="shared" si="4"/>
        <v>2153646392.4158535</v>
      </c>
      <c r="BB47">
        <f t="shared" si="4"/>
        <v>2188596802.2627163</v>
      </c>
      <c r="BC47">
        <f t="shared" si="4"/>
        <v>2225090269.6101036</v>
      </c>
      <c r="BD47">
        <f t="shared" si="4"/>
        <v>2262966219.8086681</v>
      </c>
      <c r="BE47">
        <f t="shared" si="4"/>
        <v>2301971439.1589832</v>
      </c>
      <c r="BF47">
        <f t="shared" si="4"/>
        <v>2341760074.9115162</v>
      </c>
      <c r="BG47">
        <f t="shared" si="4"/>
        <v>2381893635.2666531</v>
      </c>
      <c r="BH47">
        <f t="shared" si="4"/>
        <v>2421840989.37467</v>
      </c>
      <c r="BI47">
        <f t="shared" si="4"/>
        <v>2460978367.3357525</v>
      </c>
      <c r="BJ47">
        <f t="shared" si="4"/>
        <v>2498589360.2000008</v>
      </c>
      <c r="BK47">
        <f t="shared" si="4"/>
        <v>2533864919.9674072</v>
      </c>
      <c r="BL47">
        <f t="shared" si="4"/>
        <v>2565903359.5878677</v>
      </c>
      <c r="BM47">
        <f t="shared" si="4"/>
        <v>2593710352.9612045</v>
      </c>
      <c r="BN47">
        <f t="shared" si="4"/>
        <v>2616198934.9371185</v>
      </c>
      <c r="BO47">
        <f t="shared" si="4"/>
        <v>2632189501.3152351</v>
      </c>
      <c r="BP47">
        <f t="shared" si="4"/>
        <v>2640409808.8450699</v>
      </c>
      <c r="BQ47">
        <f t="shared" si="4"/>
        <v>2639494975.226059</v>
      </c>
      <c r="BR47">
        <f t="shared" si="4"/>
        <v>2627987479.1075211</v>
      </c>
      <c r="BS47">
        <f t="shared" si="4"/>
        <v>2604337160.088707</v>
      </c>
      <c r="BT47">
        <f t="shared" si="4"/>
        <v>2566901218.71875</v>
      </c>
    </row>
    <row r="48" spans="3:72" x14ac:dyDescent="0.25">
      <c r="C48">
        <v>20000</v>
      </c>
      <c r="D48">
        <v>260072252</v>
      </c>
      <c r="G48" t="s">
        <v>27</v>
      </c>
      <c r="L48" t="s">
        <v>54</v>
      </c>
      <c r="N48" t="s">
        <v>58</v>
      </c>
      <c r="P48">
        <v>9681700.9920000006</v>
      </c>
    </row>
    <row r="49" spans="3:88" x14ac:dyDescent="0.25">
      <c r="C49">
        <v>20000</v>
      </c>
      <c r="D49">
        <v>283072730</v>
      </c>
      <c r="G49" t="s">
        <v>29</v>
      </c>
      <c r="L49" t="s">
        <v>54</v>
      </c>
      <c r="N49" t="s">
        <v>59</v>
      </c>
      <c r="P49">
        <v>14186727.99</v>
      </c>
      <c r="X49">
        <v>127783118.51750001</v>
      </c>
      <c r="Y49">
        <v>153214045.53000003</v>
      </c>
      <c r="Z49">
        <v>190810182.86750001</v>
      </c>
      <c r="AA49">
        <v>265094823.82999986</v>
      </c>
      <c r="AB49">
        <v>349699016.73749977</v>
      </c>
      <c r="AC49">
        <v>354276132.52987003</v>
      </c>
      <c r="AD49">
        <v>569432565.35695457</v>
      </c>
      <c r="AE49">
        <v>760038730.63711929</v>
      </c>
      <c r="AF49">
        <v>928250029.97340393</v>
      </c>
      <c r="AG49">
        <v>1076129225.9187498</v>
      </c>
      <c r="AH49">
        <v>1205646441.9760046</v>
      </c>
      <c r="AI49">
        <v>1318679162.5979199</v>
      </c>
      <c r="AJ49">
        <v>1417012233.1871543</v>
      </c>
      <c r="AK49">
        <v>1502337860.0962701</v>
      </c>
      <c r="AL49">
        <v>1576255610.6277332</v>
      </c>
      <c r="AM49">
        <v>1640272413.0339189</v>
      </c>
      <c r="AN49">
        <v>1695802556.5171032</v>
      </c>
      <c r="AO49">
        <v>1744167691.2294683</v>
      </c>
      <c r="AP49">
        <v>1786596828.2731028</v>
      </c>
      <c r="AQ49">
        <v>1824226339.6999998</v>
      </c>
      <c r="AR49">
        <v>1858099958.5120544</v>
      </c>
      <c r="AS49">
        <v>1889168778.6610699</v>
      </c>
      <c r="AT49">
        <v>1918291255.0487537</v>
      </c>
      <c r="AU49">
        <v>1946233203.52672</v>
      </c>
      <c r="AV49">
        <v>1973667800.8964844</v>
      </c>
      <c r="AW49">
        <v>2001175584.9094706</v>
      </c>
      <c r="AX49">
        <v>2029244454.267005</v>
      </c>
      <c r="AY49">
        <v>2058269668.6203203</v>
      </c>
      <c r="AZ49">
        <v>2088553848.5705547</v>
      </c>
      <c r="BA49">
        <v>2120306975.6687489</v>
      </c>
      <c r="BB49">
        <v>2153646392.4158535</v>
      </c>
      <c r="BC49">
        <v>2188596802.2627163</v>
      </c>
      <c r="BD49">
        <v>2225090269.6101036</v>
      </c>
      <c r="BE49">
        <v>2262966219.8086681</v>
      </c>
      <c r="BF49">
        <v>2301971439.1589832</v>
      </c>
      <c r="BG49">
        <v>2341760074.9115162</v>
      </c>
      <c r="BH49">
        <v>2381893635.2666531</v>
      </c>
      <c r="BI49">
        <v>2421840989.37467</v>
      </c>
      <c r="BJ49">
        <v>2460978367.3357525</v>
      </c>
      <c r="BK49">
        <v>2498589360.2000008</v>
      </c>
      <c r="BL49">
        <v>2533864919.9674072</v>
      </c>
      <c r="BM49">
        <v>2565903359.5878677</v>
      </c>
      <c r="BN49">
        <v>2593710352.9612045</v>
      </c>
      <c r="BO49">
        <v>2616198934.9371185</v>
      </c>
      <c r="BP49">
        <v>2632189501.3152351</v>
      </c>
      <c r="BQ49">
        <v>2640409808.8450699</v>
      </c>
      <c r="BR49">
        <v>2639494975.226059</v>
      </c>
      <c r="BS49">
        <v>2627987479.1075211</v>
      </c>
      <c r="BT49">
        <v>2604337160.088707</v>
      </c>
      <c r="BU49">
        <v>2566901218.71875</v>
      </c>
    </row>
    <row r="50" spans="3:88" x14ac:dyDescent="0.25">
      <c r="C50">
        <v>20000</v>
      </c>
      <c r="D50">
        <v>245755802</v>
      </c>
      <c r="G50" t="s">
        <v>31</v>
      </c>
      <c r="L50" t="s">
        <v>60</v>
      </c>
      <c r="N50" t="s">
        <v>61</v>
      </c>
      <c r="P50">
        <v>15882304.34</v>
      </c>
      <c r="BY50">
        <v>342</v>
      </c>
      <c r="BZ50" t="s">
        <v>176</v>
      </c>
      <c r="CA50" t="s">
        <v>177</v>
      </c>
    </row>
    <row r="51" spans="3:88" x14ac:dyDescent="0.25">
      <c r="C51">
        <v>20000</v>
      </c>
      <c r="D51">
        <v>285472897</v>
      </c>
      <c r="G51" t="s">
        <v>34</v>
      </c>
      <c r="L51" t="s">
        <v>60</v>
      </c>
      <c r="N51" t="s">
        <v>62</v>
      </c>
      <c r="P51">
        <v>15133998.34</v>
      </c>
      <c r="W51">
        <v>5000</v>
      </c>
      <c r="X51">
        <v>127783118.51750001</v>
      </c>
      <c r="Y51">
        <f>ROUND(X51/10^8,0)</f>
        <v>1</v>
      </c>
      <c r="AA51">
        <v>26</v>
      </c>
      <c r="AB51">
        <v>9</v>
      </c>
    </row>
    <row r="52" spans="3:88" x14ac:dyDescent="0.25">
      <c r="C52">
        <v>20000</v>
      </c>
      <c r="D52">
        <v>248895879</v>
      </c>
      <c r="G52" t="s">
        <v>36</v>
      </c>
      <c r="L52" t="s">
        <v>60</v>
      </c>
      <c r="N52" t="s">
        <v>63</v>
      </c>
      <c r="P52">
        <v>2636548.659</v>
      </c>
      <c r="W52">
        <v>10000</v>
      </c>
      <c r="X52">
        <v>153214045.53000003</v>
      </c>
      <c r="Y52">
        <f t="shared" ref="Y52:Y100" si="5">ROUND(X52/10^8,0)</f>
        <v>2</v>
      </c>
      <c r="AA52">
        <v>26</v>
      </c>
      <c r="AB52">
        <v>9</v>
      </c>
    </row>
    <row r="53" spans="3:88" x14ac:dyDescent="0.25">
      <c r="C53">
        <v>30000</v>
      </c>
      <c r="D53">
        <v>351045000</v>
      </c>
      <c r="G53" t="s">
        <v>38</v>
      </c>
      <c r="L53" t="s">
        <v>60</v>
      </c>
      <c r="N53" t="s">
        <v>64</v>
      </c>
      <c r="P53">
        <v>2080462.659</v>
      </c>
      <c r="W53">
        <v>15000</v>
      </c>
      <c r="X53">
        <v>190810182.86750001</v>
      </c>
      <c r="Y53">
        <f t="shared" si="5"/>
        <v>2</v>
      </c>
      <c r="AA53">
        <v>26</v>
      </c>
      <c r="AB53">
        <v>9</v>
      </c>
    </row>
    <row r="54" spans="3:88" x14ac:dyDescent="0.25">
      <c r="C54">
        <v>30000</v>
      </c>
      <c r="D54">
        <v>362155256</v>
      </c>
      <c r="G54" t="s">
        <v>40</v>
      </c>
      <c r="L54" t="s">
        <v>60</v>
      </c>
      <c r="N54" t="s">
        <v>65</v>
      </c>
      <c r="P54">
        <v>15125651.34</v>
      </c>
      <c r="W54">
        <v>20000</v>
      </c>
      <c r="X54">
        <v>265094823.82999986</v>
      </c>
      <c r="Y54">
        <f t="shared" si="5"/>
        <v>3</v>
      </c>
      <c r="AA54">
        <v>26</v>
      </c>
      <c r="AB54">
        <v>9</v>
      </c>
    </row>
    <row r="55" spans="3:88" x14ac:dyDescent="0.25">
      <c r="C55">
        <v>30000</v>
      </c>
      <c r="D55">
        <v>351864033</v>
      </c>
      <c r="G55" t="s">
        <v>42</v>
      </c>
      <c r="L55" t="s">
        <v>66</v>
      </c>
      <c r="N55" t="s">
        <v>67</v>
      </c>
      <c r="P55">
        <v>5867391.0480000004</v>
      </c>
      <c r="W55">
        <v>25000</v>
      </c>
      <c r="X55">
        <v>349699016.73749977</v>
      </c>
      <c r="Y55">
        <f t="shared" si="5"/>
        <v>3</v>
      </c>
      <c r="AA55">
        <v>26</v>
      </c>
      <c r="AB55">
        <v>9</v>
      </c>
    </row>
    <row r="56" spans="3:88" x14ac:dyDescent="0.25">
      <c r="C56">
        <v>30000</v>
      </c>
      <c r="D56">
        <v>369623497</v>
      </c>
      <c r="G56" t="s">
        <v>45</v>
      </c>
      <c r="L56" t="s">
        <v>66</v>
      </c>
      <c r="N56" t="s">
        <v>68</v>
      </c>
      <c r="P56">
        <v>3100626.048</v>
      </c>
      <c r="W56">
        <v>30000</v>
      </c>
      <c r="X56">
        <v>354276132.52987003</v>
      </c>
      <c r="Y56">
        <f t="shared" si="5"/>
        <v>4</v>
      </c>
      <c r="AA56">
        <v>26</v>
      </c>
      <c r="AB56">
        <v>9</v>
      </c>
    </row>
    <row r="57" spans="3:88" x14ac:dyDescent="0.25">
      <c r="C57">
        <v>30000</v>
      </c>
      <c r="D57">
        <v>402396031</v>
      </c>
      <c r="G57" t="s">
        <v>47</v>
      </c>
      <c r="L57" t="s">
        <v>66</v>
      </c>
      <c r="N57" t="s">
        <v>69</v>
      </c>
      <c r="P57">
        <v>5898420.9519999996</v>
      </c>
      <c r="W57">
        <v>35000</v>
      </c>
      <c r="X57">
        <v>569432565.35695457</v>
      </c>
      <c r="Y57">
        <f t="shared" si="5"/>
        <v>6</v>
      </c>
      <c r="AA57">
        <v>26</v>
      </c>
      <c r="AB57">
        <v>9</v>
      </c>
    </row>
    <row r="58" spans="3:88" x14ac:dyDescent="0.25">
      <c r="G58" t="s">
        <v>49</v>
      </c>
      <c r="L58" t="s">
        <v>66</v>
      </c>
      <c r="N58" t="s">
        <v>70</v>
      </c>
      <c r="P58">
        <v>1286462.048</v>
      </c>
      <c r="W58">
        <v>40000</v>
      </c>
      <c r="X58">
        <v>760038730.63711929</v>
      </c>
      <c r="Y58">
        <f t="shared" si="5"/>
        <v>8</v>
      </c>
      <c r="AA58">
        <v>26</v>
      </c>
      <c r="AB58">
        <v>9</v>
      </c>
      <c r="BK58">
        <v>324.76907</v>
      </c>
      <c r="BL58">
        <f t="shared" ref="BL58:BL121" si="6">ROUND(BK58/10,0)</f>
        <v>32</v>
      </c>
      <c r="BN58">
        <f>COUNTIF(BL58:BL76,BS58)</f>
        <v>0</v>
      </c>
      <c r="BS58">
        <v>25</v>
      </c>
      <c r="BT58">
        <v>38</v>
      </c>
      <c r="BU58">
        <f>COUNTIF(BS58:BS399,BT58)</f>
        <v>0</v>
      </c>
      <c r="BW58">
        <v>25</v>
      </c>
      <c r="BX58">
        <v>26</v>
      </c>
      <c r="BY58">
        <v>27</v>
      </c>
      <c r="BZ58">
        <v>28</v>
      </c>
      <c r="CA58">
        <v>29</v>
      </c>
      <c r="CB58">
        <v>30</v>
      </c>
      <c r="CC58">
        <v>31</v>
      </c>
      <c r="CD58">
        <v>32</v>
      </c>
      <c r="CE58">
        <v>33</v>
      </c>
      <c r="CF58">
        <v>34</v>
      </c>
      <c r="CG58">
        <v>35</v>
      </c>
      <c r="CH58">
        <v>36</v>
      </c>
      <c r="CI58">
        <v>37</v>
      </c>
      <c r="CJ58">
        <v>38</v>
      </c>
    </row>
    <row r="59" spans="3:88" x14ac:dyDescent="0.25">
      <c r="G59" t="s">
        <v>51</v>
      </c>
      <c r="L59" t="s">
        <v>66</v>
      </c>
      <c r="N59" t="s">
        <v>71</v>
      </c>
      <c r="P59">
        <v>3851744.048</v>
      </c>
      <c r="W59">
        <v>45000</v>
      </c>
      <c r="X59">
        <v>928250029.97340393</v>
      </c>
      <c r="Y59">
        <f t="shared" si="5"/>
        <v>9</v>
      </c>
      <c r="AA59">
        <v>26</v>
      </c>
      <c r="AB59">
        <v>9</v>
      </c>
      <c r="BK59">
        <v>339.033523</v>
      </c>
      <c r="BL59">
        <f t="shared" si="6"/>
        <v>34</v>
      </c>
      <c r="BN59">
        <f>COUNTIF(BL58:BL76,BS59)</f>
        <v>1</v>
      </c>
      <c r="BS59">
        <v>27</v>
      </c>
      <c r="BT59">
        <v>26</v>
      </c>
      <c r="BW59">
        <v>1</v>
      </c>
      <c r="BX59">
        <v>0</v>
      </c>
      <c r="BY59">
        <v>7</v>
      </c>
      <c r="BZ59">
        <v>1</v>
      </c>
      <c r="CA59">
        <v>22</v>
      </c>
      <c r="CB59">
        <v>35</v>
      </c>
      <c r="CC59">
        <v>29</v>
      </c>
      <c r="CD59">
        <v>55</v>
      </c>
      <c r="CE59">
        <v>57</v>
      </c>
      <c r="CF59">
        <v>73</v>
      </c>
      <c r="CG59">
        <v>39</v>
      </c>
      <c r="CH59">
        <v>16</v>
      </c>
      <c r="CI59">
        <v>5</v>
      </c>
      <c r="CJ59">
        <v>2</v>
      </c>
    </row>
    <row r="60" spans="3:88" x14ac:dyDescent="0.25">
      <c r="G60" t="s">
        <v>72</v>
      </c>
      <c r="L60" t="s">
        <v>73</v>
      </c>
      <c r="N60" t="s">
        <v>74</v>
      </c>
      <c r="P60">
        <v>11362734.27</v>
      </c>
      <c r="W60">
        <v>50000</v>
      </c>
      <c r="X60">
        <v>1076129225.9187498</v>
      </c>
      <c r="Y60">
        <f t="shared" si="5"/>
        <v>11</v>
      </c>
      <c r="AA60">
        <v>25</v>
      </c>
      <c r="AB60">
        <v>3</v>
      </c>
      <c r="BK60">
        <v>313.982259</v>
      </c>
      <c r="BL60">
        <f t="shared" si="6"/>
        <v>31</v>
      </c>
      <c r="BN60">
        <f>COUNTIF(BL58:BL76,BS60)</f>
        <v>0</v>
      </c>
      <c r="BS60">
        <v>28</v>
      </c>
      <c r="BT60">
        <v>27</v>
      </c>
    </row>
    <row r="61" spans="3:88" x14ac:dyDescent="0.25">
      <c r="G61" t="s">
        <v>75</v>
      </c>
      <c r="L61" t="s">
        <v>73</v>
      </c>
      <c r="N61" t="s">
        <v>76</v>
      </c>
      <c r="P61">
        <v>9789947.2689999994</v>
      </c>
      <c r="W61">
        <v>55000</v>
      </c>
      <c r="X61">
        <v>1205646441.9760046</v>
      </c>
      <c r="Y61">
        <f t="shared" si="5"/>
        <v>12</v>
      </c>
      <c r="AA61">
        <v>25</v>
      </c>
      <c r="AB61">
        <v>3</v>
      </c>
      <c r="BK61">
        <v>346.42033199999997</v>
      </c>
      <c r="BL61">
        <f t="shared" si="6"/>
        <v>35</v>
      </c>
      <c r="BN61">
        <f>COUNTIF(BL58:BL76,BS61)</f>
        <v>0</v>
      </c>
      <c r="BS61">
        <v>28</v>
      </c>
      <c r="BT61">
        <v>28</v>
      </c>
    </row>
    <row r="62" spans="3:88" x14ac:dyDescent="0.25">
      <c r="G62" t="s">
        <v>77</v>
      </c>
      <c r="L62" t="s">
        <v>73</v>
      </c>
      <c r="N62" t="s">
        <v>78</v>
      </c>
      <c r="P62">
        <v>10983116.27</v>
      </c>
      <c r="W62">
        <v>60000</v>
      </c>
      <c r="X62">
        <v>1318679162.5979199</v>
      </c>
      <c r="Y62">
        <f t="shared" si="5"/>
        <v>13</v>
      </c>
      <c r="AA62">
        <v>25</v>
      </c>
      <c r="AB62">
        <v>3</v>
      </c>
      <c r="BK62">
        <v>295.67619999999999</v>
      </c>
      <c r="BL62">
        <f t="shared" si="6"/>
        <v>30</v>
      </c>
      <c r="BN62">
        <f>COUNTIF(BL58:BL76,BS62)</f>
        <v>0</v>
      </c>
      <c r="BS62">
        <v>28</v>
      </c>
      <c r="BT62">
        <v>29</v>
      </c>
    </row>
    <row r="63" spans="3:88" x14ac:dyDescent="0.25">
      <c r="G63" t="s">
        <v>79</v>
      </c>
      <c r="L63" t="s">
        <v>73</v>
      </c>
      <c r="N63" t="s">
        <v>80</v>
      </c>
      <c r="P63">
        <v>13798326.73</v>
      </c>
      <c r="W63">
        <v>65000</v>
      </c>
      <c r="X63">
        <v>1417012233.1871543</v>
      </c>
      <c r="Y63">
        <f t="shared" si="5"/>
        <v>14</v>
      </c>
      <c r="AA63">
        <v>24</v>
      </c>
      <c r="AB63">
        <v>2</v>
      </c>
      <c r="BK63">
        <v>333.555249</v>
      </c>
      <c r="BL63">
        <f t="shared" si="6"/>
        <v>33</v>
      </c>
      <c r="BN63">
        <f>COUNTIF(BL58:BL76,BS63)</f>
        <v>0</v>
      </c>
      <c r="BS63">
        <v>28</v>
      </c>
      <c r="BT63">
        <v>30</v>
      </c>
    </row>
    <row r="64" spans="3:88" x14ac:dyDescent="0.25">
      <c r="E64">
        <v>30000</v>
      </c>
      <c r="F64">
        <v>351045000</v>
      </c>
      <c r="G64" t="s">
        <v>81</v>
      </c>
      <c r="L64" t="s">
        <v>73</v>
      </c>
      <c r="N64" t="s">
        <v>82</v>
      </c>
      <c r="P64">
        <v>10958328.27</v>
      </c>
      <c r="W64">
        <v>70000</v>
      </c>
      <c r="X64">
        <v>1502337860.0962701</v>
      </c>
      <c r="Y64">
        <f t="shared" si="5"/>
        <v>15</v>
      </c>
      <c r="AA64">
        <v>24</v>
      </c>
      <c r="AB64">
        <v>2</v>
      </c>
      <c r="BK64">
        <v>351.38972899999999</v>
      </c>
      <c r="BL64">
        <f t="shared" si="6"/>
        <v>35</v>
      </c>
      <c r="BS64">
        <v>28</v>
      </c>
      <c r="BT64">
        <v>31</v>
      </c>
    </row>
    <row r="65" spans="5:83" x14ac:dyDescent="0.25">
      <c r="E65">
        <v>30000</v>
      </c>
      <c r="F65">
        <v>362155256</v>
      </c>
      <c r="G65" t="s">
        <v>83</v>
      </c>
      <c r="L65" t="s">
        <v>84</v>
      </c>
      <c r="N65" t="s">
        <v>85</v>
      </c>
      <c r="P65">
        <v>5468331.483</v>
      </c>
      <c r="W65">
        <v>75000</v>
      </c>
      <c r="X65">
        <v>1576255610.6277332</v>
      </c>
      <c r="Y65">
        <f t="shared" si="5"/>
        <v>16</v>
      </c>
      <c r="AA65">
        <v>23</v>
      </c>
      <c r="AB65">
        <v>3</v>
      </c>
      <c r="AX65">
        <v>324.76907</v>
      </c>
      <c r="BK65">
        <v>316.14173599999998</v>
      </c>
      <c r="BL65">
        <f t="shared" si="6"/>
        <v>32</v>
      </c>
      <c r="BS65">
        <v>28</v>
      </c>
      <c r="BT65">
        <v>32</v>
      </c>
    </row>
    <row r="66" spans="5:83" x14ac:dyDescent="0.25">
      <c r="E66">
        <v>30000</v>
      </c>
      <c r="F66">
        <v>351864033</v>
      </c>
      <c r="G66" t="s">
        <v>86</v>
      </c>
      <c r="L66" t="s">
        <v>84</v>
      </c>
      <c r="N66" t="s">
        <v>87</v>
      </c>
      <c r="P66">
        <v>4569956.483</v>
      </c>
      <c r="W66">
        <v>80000</v>
      </c>
      <c r="X66">
        <v>1640272413.0339189</v>
      </c>
      <c r="Y66">
        <f t="shared" si="5"/>
        <v>16</v>
      </c>
      <c r="AA66">
        <v>23</v>
      </c>
      <c r="AB66">
        <v>3</v>
      </c>
      <c r="AX66">
        <v>339.033523</v>
      </c>
      <c r="BF66">
        <v>346.84641199999999</v>
      </c>
      <c r="BG66">
        <f>ROUND(BF66/10,0)</f>
        <v>35</v>
      </c>
      <c r="BH66">
        <v>30</v>
      </c>
      <c r="BI66">
        <f>COUNTIF(BG66:BG84,BH66)</f>
        <v>6</v>
      </c>
      <c r="BK66">
        <v>318.88583599999998</v>
      </c>
      <c r="BL66">
        <f t="shared" si="6"/>
        <v>32</v>
      </c>
      <c r="BS66">
        <v>28</v>
      </c>
      <c r="BT66">
        <v>33</v>
      </c>
    </row>
    <row r="67" spans="5:83" x14ac:dyDescent="0.25">
      <c r="E67">
        <v>30000</v>
      </c>
      <c r="F67">
        <v>369623497</v>
      </c>
      <c r="G67" t="s">
        <v>88</v>
      </c>
      <c r="L67" t="s">
        <v>84</v>
      </c>
      <c r="N67" t="s">
        <v>89</v>
      </c>
      <c r="P67">
        <v>15635714.52</v>
      </c>
      <c r="W67">
        <v>85000</v>
      </c>
      <c r="X67">
        <v>1695802556.5171032</v>
      </c>
      <c r="Y67">
        <f t="shared" si="5"/>
        <v>17</v>
      </c>
      <c r="AA67">
        <v>23</v>
      </c>
      <c r="AB67">
        <v>3</v>
      </c>
      <c r="AX67">
        <v>313.982259</v>
      </c>
      <c r="BF67">
        <v>307.099851</v>
      </c>
      <c r="BG67">
        <f t="shared" ref="BG67:BG84" si="7">ROUND(BF67/10,0)</f>
        <v>31</v>
      </c>
      <c r="BH67">
        <v>31</v>
      </c>
      <c r="BI67">
        <f>COUNTIF(BG66:BG84,BH67)</f>
        <v>6</v>
      </c>
      <c r="BK67">
        <v>371.51806699999997</v>
      </c>
      <c r="BL67">
        <f t="shared" si="6"/>
        <v>37</v>
      </c>
      <c r="BS67">
        <v>29</v>
      </c>
      <c r="BT67">
        <v>34</v>
      </c>
      <c r="CE67">
        <v>1</v>
      </c>
    </row>
    <row r="68" spans="5:83" x14ac:dyDescent="0.25">
      <c r="E68">
        <v>30000</v>
      </c>
      <c r="F68">
        <v>402396031</v>
      </c>
      <c r="G68" t="s">
        <v>90</v>
      </c>
      <c r="L68" t="s">
        <v>84</v>
      </c>
      <c r="N68" t="s">
        <v>91</v>
      </c>
      <c r="P68">
        <v>15652684.52</v>
      </c>
      <c r="W68">
        <v>90000</v>
      </c>
      <c r="X68">
        <v>1744167691.2294683</v>
      </c>
      <c r="Y68">
        <f t="shared" si="5"/>
        <v>17</v>
      </c>
      <c r="AA68">
        <v>22</v>
      </c>
      <c r="AB68">
        <v>3</v>
      </c>
      <c r="AX68">
        <v>346.42033199999997</v>
      </c>
      <c r="BF68">
        <v>320.29279500000001</v>
      </c>
      <c r="BG68">
        <f t="shared" si="7"/>
        <v>32</v>
      </c>
      <c r="BH68">
        <v>32</v>
      </c>
      <c r="BI68">
        <f>COUNTIF(BG66:BG84,BH68)</f>
        <v>1</v>
      </c>
      <c r="BK68">
        <v>327.94795800000003</v>
      </c>
      <c r="BL68">
        <f t="shared" si="6"/>
        <v>33</v>
      </c>
      <c r="BS68">
        <v>29</v>
      </c>
      <c r="BT68">
        <v>35</v>
      </c>
      <c r="CE68">
        <v>0</v>
      </c>
    </row>
    <row r="69" spans="5:83" x14ac:dyDescent="0.25">
      <c r="E69">
        <v>50000</v>
      </c>
      <c r="F69">
        <v>1010070286</v>
      </c>
      <c r="G69" t="s">
        <v>92</v>
      </c>
      <c r="L69" t="s">
        <v>84</v>
      </c>
      <c r="N69" t="s">
        <v>93</v>
      </c>
      <c r="P69">
        <v>765384.51690000005</v>
      </c>
      <c r="W69">
        <v>95000</v>
      </c>
      <c r="X69">
        <v>1786596828.2731028</v>
      </c>
      <c r="Y69">
        <f t="shared" si="5"/>
        <v>18</v>
      </c>
      <c r="AA69">
        <v>22</v>
      </c>
      <c r="AB69">
        <v>3</v>
      </c>
      <c r="AX69">
        <v>295.67619999999999</v>
      </c>
      <c r="BF69">
        <v>298.88720699999999</v>
      </c>
      <c r="BG69">
        <f t="shared" si="7"/>
        <v>30</v>
      </c>
      <c r="BH69">
        <v>33</v>
      </c>
      <c r="BI69">
        <f>COUNTIF(BG66:BG84,BH69)</f>
        <v>2</v>
      </c>
      <c r="BK69">
        <v>333.92192599999998</v>
      </c>
      <c r="BL69">
        <f t="shared" si="6"/>
        <v>33</v>
      </c>
      <c r="BS69">
        <v>29</v>
      </c>
      <c r="BT69">
        <v>36</v>
      </c>
      <c r="CE69">
        <v>7</v>
      </c>
    </row>
    <row r="70" spans="5:83" x14ac:dyDescent="0.25">
      <c r="E70">
        <v>50000</v>
      </c>
      <c r="F70">
        <v>1029431552</v>
      </c>
      <c r="G70" t="s">
        <v>94</v>
      </c>
      <c r="L70" t="s">
        <v>95</v>
      </c>
      <c r="N70" t="s">
        <v>96</v>
      </c>
      <c r="P70">
        <v>18489395.890000001</v>
      </c>
      <c r="W70">
        <v>100000</v>
      </c>
      <c r="X70">
        <v>1824226339.6999998</v>
      </c>
      <c r="Y70">
        <f t="shared" si="5"/>
        <v>18</v>
      </c>
      <c r="AA70">
        <v>22</v>
      </c>
      <c r="AB70">
        <v>3</v>
      </c>
      <c r="AX70">
        <v>333.555249</v>
      </c>
      <c r="BF70">
        <v>343.597939</v>
      </c>
      <c r="BG70">
        <f t="shared" si="7"/>
        <v>34</v>
      </c>
      <c r="BH70">
        <v>34</v>
      </c>
      <c r="BI70">
        <f>COUNTIF(BG66:BG84,BH70)</f>
        <v>2</v>
      </c>
      <c r="BK70">
        <v>342.44451199999997</v>
      </c>
      <c r="BL70">
        <f t="shared" si="6"/>
        <v>34</v>
      </c>
      <c r="BS70">
        <v>29</v>
      </c>
      <c r="BT70">
        <v>37</v>
      </c>
      <c r="CE70">
        <v>1</v>
      </c>
    </row>
    <row r="71" spans="5:83" x14ac:dyDescent="0.25">
      <c r="E71">
        <v>50000</v>
      </c>
      <c r="F71">
        <v>1012523822</v>
      </c>
      <c r="G71" t="s">
        <v>97</v>
      </c>
      <c r="L71" t="s">
        <v>95</v>
      </c>
      <c r="N71" t="s">
        <v>98</v>
      </c>
      <c r="P71">
        <v>20029689.109999999</v>
      </c>
      <c r="W71">
        <v>105000</v>
      </c>
      <c r="X71">
        <v>1858099958.5120544</v>
      </c>
      <c r="Y71">
        <f t="shared" si="5"/>
        <v>19</v>
      </c>
      <c r="AA71">
        <v>21</v>
      </c>
      <c r="AB71">
        <v>3</v>
      </c>
      <c r="AX71">
        <v>351.38972899999999</v>
      </c>
      <c r="BB71">
        <v>100</v>
      </c>
      <c r="BC71">
        <v>41981536</v>
      </c>
      <c r="BD71">
        <f>ROUND(BC71/10^7,0)</f>
        <v>4</v>
      </c>
      <c r="BF71">
        <v>325.59705200000002</v>
      </c>
      <c r="BG71">
        <f t="shared" si="7"/>
        <v>33</v>
      </c>
      <c r="BH71">
        <v>35</v>
      </c>
      <c r="BI71">
        <f>COUNTIF(BG66:BG84,BH71)</f>
        <v>2</v>
      </c>
      <c r="BK71">
        <v>305.338503</v>
      </c>
      <c r="BL71">
        <f t="shared" si="6"/>
        <v>31</v>
      </c>
      <c r="BS71">
        <v>29</v>
      </c>
      <c r="CE71">
        <v>22</v>
      </c>
    </row>
    <row r="72" spans="5:83" x14ac:dyDescent="0.25">
      <c r="E72">
        <v>50000</v>
      </c>
      <c r="F72">
        <v>1076203972</v>
      </c>
      <c r="G72" t="s">
        <v>99</v>
      </c>
      <c r="L72" t="s">
        <v>95</v>
      </c>
      <c r="N72" t="s">
        <v>100</v>
      </c>
      <c r="P72">
        <v>8673996.8949999996</v>
      </c>
      <c r="W72">
        <v>110000</v>
      </c>
      <c r="X72">
        <v>1889168778.6610699</v>
      </c>
      <c r="Y72">
        <f t="shared" si="5"/>
        <v>19</v>
      </c>
      <c r="AA72">
        <v>21</v>
      </c>
      <c r="AB72">
        <v>3</v>
      </c>
      <c r="AX72">
        <v>316.14173599999998</v>
      </c>
      <c r="BB72">
        <v>100</v>
      </c>
      <c r="BC72">
        <v>38285869</v>
      </c>
      <c r="BD72">
        <f t="shared" ref="BD72:BD75" si="8">ROUND(BC72/10^7,0)</f>
        <v>4</v>
      </c>
      <c r="BF72">
        <v>306.06101100000001</v>
      </c>
      <c r="BG72">
        <f t="shared" si="7"/>
        <v>31</v>
      </c>
      <c r="BK72">
        <v>267.83982400000002</v>
      </c>
      <c r="BL72">
        <f t="shared" si="6"/>
        <v>27</v>
      </c>
      <c r="BS72">
        <v>29</v>
      </c>
      <c r="CE72">
        <v>35</v>
      </c>
    </row>
    <row r="73" spans="5:83" x14ac:dyDescent="0.25">
      <c r="E73">
        <v>50000</v>
      </c>
      <c r="F73">
        <v>1046003467</v>
      </c>
      <c r="G73" t="s">
        <v>101</v>
      </c>
      <c r="L73" t="s">
        <v>95</v>
      </c>
      <c r="N73" t="s">
        <v>102</v>
      </c>
      <c r="P73">
        <v>5431926.8949999996</v>
      </c>
      <c r="W73">
        <v>115000</v>
      </c>
      <c r="X73">
        <v>1918291255.0487537</v>
      </c>
      <c r="Y73">
        <f t="shared" si="5"/>
        <v>19</v>
      </c>
      <c r="AA73">
        <v>21</v>
      </c>
      <c r="AB73">
        <v>3</v>
      </c>
      <c r="AX73">
        <v>318.88583599999998</v>
      </c>
      <c r="BB73">
        <v>100</v>
      </c>
      <c r="BC73">
        <v>27465366</v>
      </c>
      <c r="BD73">
        <f t="shared" si="8"/>
        <v>3</v>
      </c>
      <c r="BF73">
        <v>310.22916400000003</v>
      </c>
      <c r="BG73">
        <f t="shared" si="7"/>
        <v>31</v>
      </c>
      <c r="BK73">
        <v>318.05526300000002</v>
      </c>
      <c r="BL73">
        <f t="shared" si="6"/>
        <v>32</v>
      </c>
      <c r="BS73">
        <v>29</v>
      </c>
      <c r="CE73">
        <v>29</v>
      </c>
    </row>
    <row r="74" spans="5:83" x14ac:dyDescent="0.25">
      <c r="E74">
        <v>75000</v>
      </c>
      <c r="F74">
        <v>1762742669</v>
      </c>
      <c r="G74" t="s">
        <v>103</v>
      </c>
      <c r="L74" t="s">
        <v>95</v>
      </c>
      <c r="N74" t="s">
        <v>104</v>
      </c>
      <c r="P74">
        <v>2056832.895</v>
      </c>
      <c r="W74">
        <v>120000</v>
      </c>
      <c r="X74">
        <v>1946233203.52672</v>
      </c>
      <c r="Y74">
        <f t="shared" si="5"/>
        <v>19</v>
      </c>
      <c r="AA74">
        <v>20</v>
      </c>
      <c r="AB74">
        <v>3</v>
      </c>
      <c r="AX74">
        <v>371.51806699999997</v>
      </c>
      <c r="BB74">
        <v>100</v>
      </c>
      <c r="BC74">
        <v>32546661</v>
      </c>
      <c r="BD74">
        <f t="shared" si="8"/>
        <v>3</v>
      </c>
      <c r="BF74">
        <v>338.32339999999999</v>
      </c>
      <c r="BG74">
        <f t="shared" si="7"/>
        <v>34</v>
      </c>
      <c r="BK74">
        <v>329.51040999999998</v>
      </c>
      <c r="BL74">
        <f t="shared" si="6"/>
        <v>33</v>
      </c>
      <c r="BS74">
        <v>29</v>
      </c>
      <c r="CE74">
        <v>55</v>
      </c>
    </row>
    <row r="75" spans="5:83" x14ac:dyDescent="0.25">
      <c r="E75">
        <v>75000</v>
      </c>
      <c r="F75">
        <v>1510326039</v>
      </c>
      <c r="G75" t="s">
        <v>105</v>
      </c>
      <c r="L75" t="s">
        <v>106</v>
      </c>
      <c r="N75" t="s">
        <v>107</v>
      </c>
      <c r="P75">
        <v>1589084.4350000001</v>
      </c>
      <c r="W75">
        <v>125000</v>
      </c>
      <c r="X75">
        <v>1973667800.8964844</v>
      </c>
      <c r="Y75">
        <f t="shared" si="5"/>
        <v>20</v>
      </c>
      <c r="AA75">
        <v>20</v>
      </c>
      <c r="AB75">
        <v>3</v>
      </c>
      <c r="AX75">
        <v>327.94795800000003</v>
      </c>
      <c r="BB75">
        <v>100</v>
      </c>
      <c r="BC75">
        <v>28041634</v>
      </c>
      <c r="BD75">
        <f t="shared" si="8"/>
        <v>3</v>
      </c>
      <c r="BF75">
        <v>326.73674999999997</v>
      </c>
      <c r="BG75">
        <f t="shared" si="7"/>
        <v>33</v>
      </c>
      <c r="BK75">
        <v>320.87143500000002</v>
      </c>
      <c r="BL75">
        <f t="shared" si="6"/>
        <v>32</v>
      </c>
      <c r="BS75">
        <v>29</v>
      </c>
      <c r="CE75">
        <v>57</v>
      </c>
    </row>
    <row r="76" spans="5:83" x14ac:dyDescent="0.25">
      <c r="E76">
        <v>75000</v>
      </c>
      <c r="F76">
        <v>1634320165</v>
      </c>
      <c r="G76" t="s">
        <v>108</v>
      </c>
      <c r="L76" t="s">
        <v>106</v>
      </c>
      <c r="N76" t="s">
        <v>109</v>
      </c>
      <c r="P76">
        <v>5864410.5650000004</v>
      </c>
      <c r="W76">
        <v>130000</v>
      </c>
      <c r="X76">
        <v>2001175584.9094706</v>
      </c>
      <c r="Y76">
        <f t="shared" si="5"/>
        <v>20</v>
      </c>
      <c r="AA76">
        <v>20</v>
      </c>
      <c r="AB76">
        <v>3</v>
      </c>
      <c r="AX76">
        <v>333.92192599999998</v>
      </c>
      <c r="BB76">
        <v>2000</v>
      </c>
      <c r="BC76">
        <v>100470851</v>
      </c>
      <c r="BD76">
        <f>ROUND(BC76/10^7,0)</f>
        <v>10</v>
      </c>
      <c r="BF76">
        <v>296.78933799999999</v>
      </c>
      <c r="BG76">
        <f t="shared" si="7"/>
        <v>30</v>
      </c>
      <c r="BK76">
        <v>305.19275599999997</v>
      </c>
      <c r="BL76">
        <f t="shared" si="6"/>
        <v>31</v>
      </c>
      <c r="BS76">
        <v>29</v>
      </c>
      <c r="CE76">
        <v>73</v>
      </c>
    </row>
    <row r="77" spans="5:83" x14ac:dyDescent="0.25">
      <c r="E77">
        <v>75000</v>
      </c>
      <c r="F77">
        <v>1641279457</v>
      </c>
      <c r="G77" t="s">
        <v>110</v>
      </c>
      <c r="L77" t="s">
        <v>106</v>
      </c>
      <c r="N77" t="s">
        <v>111</v>
      </c>
      <c r="P77">
        <v>13428478.439999999</v>
      </c>
      <c r="W77">
        <v>135000</v>
      </c>
      <c r="X77">
        <v>2029244454.267005</v>
      </c>
      <c r="Y77">
        <f t="shared" si="5"/>
        <v>20</v>
      </c>
      <c r="AA77">
        <v>19</v>
      </c>
      <c r="AB77">
        <v>4</v>
      </c>
      <c r="AX77">
        <v>342.44451199999997</v>
      </c>
      <c r="BB77">
        <v>2000</v>
      </c>
      <c r="BC77">
        <v>98898064</v>
      </c>
      <c r="BD77">
        <f t="shared" ref="BD77:BD95" si="9">ROUND(BC77/10^7,0)</f>
        <v>10</v>
      </c>
      <c r="BF77">
        <v>303.37490600000001</v>
      </c>
      <c r="BG77">
        <f t="shared" si="7"/>
        <v>30</v>
      </c>
      <c r="BK77">
        <v>319.80515800000001</v>
      </c>
      <c r="BL77">
        <f t="shared" si="6"/>
        <v>32</v>
      </c>
      <c r="BS77">
        <v>29</v>
      </c>
      <c r="CE77">
        <v>39</v>
      </c>
    </row>
    <row r="78" spans="5:83" x14ac:dyDescent="0.25">
      <c r="E78">
        <v>75000</v>
      </c>
      <c r="F78">
        <v>1584237037</v>
      </c>
      <c r="G78" t="s">
        <v>112</v>
      </c>
      <c r="L78" t="s">
        <v>106</v>
      </c>
      <c r="N78" t="s">
        <v>113</v>
      </c>
      <c r="P78">
        <v>2756761.5649999999</v>
      </c>
      <c r="W78">
        <v>140000</v>
      </c>
      <c r="X78">
        <v>2058269668.6203203</v>
      </c>
      <c r="Y78">
        <f t="shared" si="5"/>
        <v>21</v>
      </c>
      <c r="AA78">
        <v>19</v>
      </c>
      <c r="AB78">
        <v>4</v>
      </c>
      <c r="AX78">
        <v>305.338503</v>
      </c>
      <c r="BB78">
        <v>2000</v>
      </c>
      <c r="BC78">
        <v>100091233</v>
      </c>
      <c r="BD78">
        <f t="shared" si="9"/>
        <v>10</v>
      </c>
      <c r="BF78">
        <v>305.23658799999998</v>
      </c>
      <c r="BG78">
        <f t="shared" si="7"/>
        <v>31</v>
      </c>
      <c r="BK78">
        <v>349.94143600000001</v>
      </c>
      <c r="BL78">
        <f t="shared" si="6"/>
        <v>35</v>
      </c>
      <c r="BS78">
        <v>29</v>
      </c>
      <c r="CE78">
        <v>16</v>
      </c>
    </row>
    <row r="79" spans="5:83" x14ac:dyDescent="0.25">
      <c r="E79">
        <v>100000</v>
      </c>
      <c r="F79">
        <v>1900734392</v>
      </c>
      <c r="G79" t="s">
        <v>114</v>
      </c>
      <c r="L79" t="s">
        <v>106</v>
      </c>
      <c r="N79" t="s">
        <v>115</v>
      </c>
      <c r="P79">
        <v>12477946.439999999</v>
      </c>
      <c r="W79">
        <v>145000</v>
      </c>
      <c r="X79">
        <v>2088553848.5705547</v>
      </c>
      <c r="Y79">
        <f t="shared" si="5"/>
        <v>21</v>
      </c>
      <c r="AA79">
        <v>19</v>
      </c>
      <c r="AB79">
        <v>4</v>
      </c>
      <c r="AX79">
        <v>267.83982400000002</v>
      </c>
      <c r="BB79">
        <v>2000</v>
      </c>
      <c r="BC79">
        <v>75309790</v>
      </c>
      <c r="BD79">
        <f t="shared" si="9"/>
        <v>8</v>
      </c>
      <c r="BF79">
        <v>296.31355100000002</v>
      </c>
      <c r="BG79">
        <f t="shared" si="7"/>
        <v>30</v>
      </c>
      <c r="BK79">
        <v>292.358609</v>
      </c>
      <c r="BL79">
        <f t="shared" si="6"/>
        <v>29</v>
      </c>
      <c r="BS79">
        <v>29</v>
      </c>
      <c r="CE79">
        <v>5</v>
      </c>
    </row>
    <row r="80" spans="5:83" x14ac:dyDescent="0.25">
      <c r="E80">
        <v>100000</v>
      </c>
      <c r="F80">
        <v>1717660650</v>
      </c>
      <c r="G80" t="s">
        <v>116</v>
      </c>
      <c r="L80" t="s">
        <v>117</v>
      </c>
      <c r="N80" t="s">
        <v>118</v>
      </c>
      <c r="P80">
        <v>5022572.1550000003</v>
      </c>
      <c r="W80">
        <v>150000</v>
      </c>
      <c r="X80">
        <v>2120306975.6687489</v>
      </c>
      <c r="Y80">
        <f t="shared" si="5"/>
        <v>21</v>
      </c>
      <c r="AA80">
        <v>19</v>
      </c>
      <c r="AB80">
        <v>4</v>
      </c>
      <c r="AX80">
        <v>318.05526300000002</v>
      </c>
      <c r="BB80">
        <v>2000</v>
      </c>
      <c r="BC80">
        <v>100066445</v>
      </c>
      <c r="BD80">
        <f t="shared" si="9"/>
        <v>10</v>
      </c>
      <c r="BF80">
        <v>345.36360200000001</v>
      </c>
      <c r="BG80">
        <f t="shared" si="7"/>
        <v>35</v>
      </c>
      <c r="BK80">
        <v>358.30111499999998</v>
      </c>
      <c r="BL80">
        <f t="shared" si="6"/>
        <v>36</v>
      </c>
      <c r="BS80">
        <v>29</v>
      </c>
      <c r="CE80">
        <v>2</v>
      </c>
    </row>
    <row r="81" spans="3:83" x14ac:dyDescent="0.25">
      <c r="E81">
        <v>100000</v>
      </c>
      <c r="F81">
        <v>1939112717</v>
      </c>
      <c r="G81" t="s">
        <v>119</v>
      </c>
      <c r="L81" t="s">
        <v>117</v>
      </c>
      <c r="N81" t="s">
        <v>120</v>
      </c>
      <c r="P81">
        <v>17977905.850000001</v>
      </c>
      <c r="W81">
        <v>155000</v>
      </c>
      <c r="X81">
        <v>2153646392.4158535</v>
      </c>
      <c r="Y81">
        <f t="shared" si="5"/>
        <v>22</v>
      </c>
      <c r="AA81">
        <v>18</v>
      </c>
      <c r="AB81">
        <v>2</v>
      </c>
      <c r="AX81">
        <v>329.51040999999998</v>
      </c>
      <c r="BB81">
        <v>5000</v>
      </c>
      <c r="BC81">
        <v>133251450</v>
      </c>
      <c r="BD81">
        <f t="shared" si="9"/>
        <v>13</v>
      </c>
      <c r="BF81">
        <v>314.238179</v>
      </c>
      <c r="BG81">
        <f t="shared" si="7"/>
        <v>31</v>
      </c>
      <c r="BK81">
        <v>348.00482299999999</v>
      </c>
      <c r="BL81">
        <f t="shared" si="6"/>
        <v>35</v>
      </c>
      <c r="BS81">
        <v>29</v>
      </c>
      <c r="CE81">
        <f>SUM(CE67:CE80)</f>
        <v>342</v>
      </c>
    </row>
    <row r="82" spans="3:83" x14ac:dyDescent="0.25">
      <c r="E82">
        <v>100000</v>
      </c>
      <c r="F82">
        <v>1684977855</v>
      </c>
      <c r="G82" t="s">
        <v>121</v>
      </c>
      <c r="L82" t="s">
        <v>117</v>
      </c>
      <c r="N82" t="s">
        <v>122</v>
      </c>
      <c r="P82">
        <v>19339022.149999999</v>
      </c>
      <c r="W82">
        <v>160000</v>
      </c>
      <c r="X82">
        <v>2188596802.2627163</v>
      </c>
      <c r="Y82">
        <f t="shared" si="5"/>
        <v>22</v>
      </c>
      <c r="AA82">
        <v>18</v>
      </c>
      <c r="AB82">
        <v>2</v>
      </c>
      <c r="AX82">
        <v>320.87143500000002</v>
      </c>
      <c r="BB82">
        <v>5000</v>
      </c>
      <c r="BC82">
        <v>132353075</v>
      </c>
      <c r="BD82">
        <f t="shared" si="9"/>
        <v>13</v>
      </c>
      <c r="BF82">
        <v>298.034537</v>
      </c>
      <c r="BG82">
        <f t="shared" si="7"/>
        <v>30</v>
      </c>
      <c r="BK82">
        <v>321.22074300000003</v>
      </c>
      <c r="BL82">
        <f t="shared" si="6"/>
        <v>32</v>
      </c>
      <c r="BS82">
        <v>29</v>
      </c>
    </row>
    <row r="83" spans="3:83" x14ac:dyDescent="0.25">
      <c r="E83">
        <v>100000</v>
      </c>
      <c r="F83">
        <v>1760695782</v>
      </c>
      <c r="G83" t="s">
        <v>123</v>
      </c>
      <c r="L83" t="s">
        <v>117</v>
      </c>
      <c r="N83" t="s">
        <v>124</v>
      </c>
      <c r="P83">
        <v>20378072.850000001</v>
      </c>
      <c r="W83">
        <v>165000</v>
      </c>
      <c r="X83">
        <v>2225090269.6101036</v>
      </c>
      <c r="Y83">
        <f t="shared" si="5"/>
        <v>22</v>
      </c>
      <c r="AA83">
        <v>17</v>
      </c>
      <c r="AB83">
        <v>2</v>
      </c>
      <c r="AX83">
        <v>305.19275599999997</v>
      </c>
      <c r="BB83">
        <v>5000</v>
      </c>
      <c r="BC83">
        <v>112147404</v>
      </c>
      <c r="BD83">
        <f t="shared" si="9"/>
        <v>11</v>
      </c>
      <c r="BF83">
        <v>314.29381699999999</v>
      </c>
      <c r="BG83">
        <f t="shared" si="7"/>
        <v>31</v>
      </c>
      <c r="BK83">
        <v>332.08813099999998</v>
      </c>
      <c r="BL83">
        <f t="shared" si="6"/>
        <v>33</v>
      </c>
      <c r="BS83">
        <v>29</v>
      </c>
    </row>
    <row r="84" spans="3:83" x14ac:dyDescent="0.25">
      <c r="E84">
        <v>200000</v>
      </c>
      <c r="F84">
        <v>2632718036</v>
      </c>
      <c r="G84" t="s">
        <v>125</v>
      </c>
      <c r="L84" t="s">
        <v>117</v>
      </c>
      <c r="N84" t="s">
        <v>126</v>
      </c>
      <c r="P84">
        <v>16198945.15</v>
      </c>
      <c r="W84">
        <v>170000</v>
      </c>
      <c r="X84">
        <v>2262966219.8086681</v>
      </c>
      <c r="Y84">
        <f t="shared" si="5"/>
        <v>23</v>
      </c>
      <c r="AA84">
        <v>17</v>
      </c>
      <c r="AB84">
        <v>2</v>
      </c>
      <c r="AX84">
        <v>319.80515800000001</v>
      </c>
      <c r="BB84">
        <v>5000</v>
      </c>
      <c r="BC84">
        <v>112130434</v>
      </c>
      <c r="BD84">
        <f t="shared" si="9"/>
        <v>11</v>
      </c>
      <c r="BF84">
        <v>298.94501200000002</v>
      </c>
      <c r="BG84">
        <f t="shared" si="7"/>
        <v>30</v>
      </c>
      <c r="BK84">
        <v>362.43133999999998</v>
      </c>
      <c r="BL84">
        <f t="shared" si="6"/>
        <v>36</v>
      </c>
      <c r="BS84">
        <v>29</v>
      </c>
    </row>
    <row r="85" spans="3:83" x14ac:dyDescent="0.25">
      <c r="E85">
        <v>200000</v>
      </c>
      <c r="F85">
        <v>2498393500</v>
      </c>
      <c r="G85" t="s">
        <v>127</v>
      </c>
      <c r="L85" t="s">
        <v>128</v>
      </c>
      <c r="N85" t="s">
        <v>129</v>
      </c>
      <c r="P85">
        <v>16316566.039999999</v>
      </c>
      <c r="W85">
        <v>175000</v>
      </c>
      <c r="X85">
        <v>2301971439.1589832</v>
      </c>
      <c r="Y85">
        <f t="shared" si="5"/>
        <v>23</v>
      </c>
      <c r="AA85">
        <v>16</v>
      </c>
      <c r="AB85">
        <v>2</v>
      </c>
      <c r="AX85">
        <v>349.94143600000001</v>
      </c>
      <c r="BB85">
        <v>5000</v>
      </c>
      <c r="BC85">
        <v>127017734</v>
      </c>
      <c r="BD85">
        <f t="shared" si="9"/>
        <v>13</v>
      </c>
      <c r="BK85">
        <v>337.92069600000002</v>
      </c>
      <c r="BL85">
        <f t="shared" si="6"/>
        <v>34</v>
      </c>
      <c r="BS85">
        <v>29</v>
      </c>
    </row>
    <row r="86" spans="3:83" x14ac:dyDescent="0.25">
      <c r="E86">
        <v>200000</v>
      </c>
      <c r="F86">
        <v>2573702930</v>
      </c>
      <c r="G86" t="s">
        <v>130</v>
      </c>
      <c r="L86" t="s">
        <v>128</v>
      </c>
      <c r="N86" t="s">
        <v>131</v>
      </c>
      <c r="P86">
        <v>5206310.0379999997</v>
      </c>
      <c r="W86">
        <v>180000</v>
      </c>
      <c r="X86">
        <v>2341760074.9115162</v>
      </c>
      <c r="Y86">
        <f t="shared" si="5"/>
        <v>23</v>
      </c>
      <c r="AA86">
        <v>16</v>
      </c>
      <c r="AB86">
        <v>2</v>
      </c>
      <c r="AX86">
        <v>292.358609</v>
      </c>
      <c r="BB86">
        <v>7500</v>
      </c>
      <c r="BC86">
        <v>124009219</v>
      </c>
      <c r="BD86">
        <f t="shared" si="9"/>
        <v>12</v>
      </c>
      <c r="BK86">
        <v>307.153819</v>
      </c>
      <c r="BL86">
        <f t="shared" si="6"/>
        <v>31</v>
      </c>
      <c r="BS86">
        <v>29</v>
      </c>
    </row>
    <row r="87" spans="3:83" x14ac:dyDescent="0.25">
      <c r="E87">
        <v>200000</v>
      </c>
      <c r="F87">
        <v>2416687128</v>
      </c>
      <c r="G87" t="s">
        <v>132</v>
      </c>
      <c r="L87" t="s">
        <v>128</v>
      </c>
      <c r="N87" t="s">
        <v>133</v>
      </c>
      <c r="P87">
        <v>15497533.039999999</v>
      </c>
      <c r="W87">
        <v>185000</v>
      </c>
      <c r="X87">
        <v>2381893635.2666531</v>
      </c>
      <c r="Y87">
        <f t="shared" si="5"/>
        <v>24</v>
      </c>
      <c r="AA87">
        <v>15</v>
      </c>
      <c r="AB87">
        <v>1</v>
      </c>
      <c r="AX87">
        <v>358.30111499999998</v>
      </c>
      <c r="BB87">
        <v>7500</v>
      </c>
      <c r="BC87">
        <v>162528304</v>
      </c>
      <c r="BD87">
        <f t="shared" si="9"/>
        <v>16</v>
      </c>
      <c r="BK87">
        <v>325.221408</v>
      </c>
      <c r="BL87">
        <f t="shared" si="6"/>
        <v>33</v>
      </c>
      <c r="BS87">
        <v>29</v>
      </c>
    </row>
    <row r="88" spans="3:83" x14ac:dyDescent="0.25">
      <c r="E88">
        <v>200000</v>
      </c>
      <c r="F88">
        <v>2381158759</v>
      </c>
      <c r="G88" t="s">
        <v>134</v>
      </c>
      <c r="L88" t="s">
        <v>128</v>
      </c>
      <c r="N88" t="s">
        <v>135</v>
      </c>
      <c r="P88">
        <v>2261930.9619999998</v>
      </c>
      <c r="W88">
        <v>190000</v>
      </c>
      <c r="X88">
        <v>2421840989.37467</v>
      </c>
      <c r="Y88">
        <f t="shared" si="5"/>
        <v>24</v>
      </c>
      <c r="AA88">
        <v>14</v>
      </c>
      <c r="AB88">
        <v>1</v>
      </c>
      <c r="AX88">
        <v>348.00482299999999</v>
      </c>
      <c r="BB88">
        <v>7500</v>
      </c>
      <c r="BC88">
        <v>133824618</v>
      </c>
      <c r="BD88">
        <f t="shared" si="9"/>
        <v>13</v>
      </c>
      <c r="BK88">
        <v>351.06355600000001</v>
      </c>
      <c r="BL88">
        <f t="shared" si="6"/>
        <v>35</v>
      </c>
      <c r="BS88">
        <v>29</v>
      </c>
    </row>
    <row r="89" spans="3:83" x14ac:dyDescent="0.25">
      <c r="E89">
        <v>250000</v>
      </c>
      <c r="F89">
        <v>2369311805</v>
      </c>
      <c r="G89" t="s">
        <v>136</v>
      </c>
      <c r="L89" t="s">
        <v>128</v>
      </c>
      <c r="N89" t="s">
        <v>137</v>
      </c>
      <c r="P89">
        <v>35034464.960000001</v>
      </c>
      <c r="W89">
        <v>195000</v>
      </c>
      <c r="X89">
        <v>2460978367.3357525</v>
      </c>
      <c r="Y89">
        <f t="shared" si="5"/>
        <v>25</v>
      </c>
      <c r="AA89">
        <v>13</v>
      </c>
      <c r="AB89">
        <v>1</v>
      </c>
      <c r="AX89">
        <v>321.22074300000003</v>
      </c>
      <c r="BB89">
        <v>7500</v>
      </c>
      <c r="BC89">
        <v>137066688</v>
      </c>
      <c r="BD89">
        <f t="shared" si="9"/>
        <v>14</v>
      </c>
      <c r="BK89">
        <v>278.98028900000003</v>
      </c>
      <c r="BL89">
        <f t="shared" si="6"/>
        <v>28</v>
      </c>
      <c r="BS89">
        <v>30</v>
      </c>
    </row>
    <row r="90" spans="3:83" x14ac:dyDescent="0.25">
      <c r="E90">
        <v>250000</v>
      </c>
      <c r="F90">
        <v>2572210228</v>
      </c>
      <c r="P90">
        <f>AVERAGE(P45:P89)</f>
        <v>10148904.979891112</v>
      </c>
      <c r="W90">
        <v>200000</v>
      </c>
      <c r="X90">
        <v>2498589360.2000008</v>
      </c>
      <c r="Y90">
        <f t="shared" si="5"/>
        <v>25</v>
      </c>
      <c r="AA90">
        <v>12</v>
      </c>
      <c r="AB90">
        <v>1</v>
      </c>
      <c r="AX90">
        <v>332.08813099999998</v>
      </c>
      <c r="BB90">
        <v>7500</v>
      </c>
      <c r="BC90">
        <v>140441782</v>
      </c>
      <c r="BD90">
        <f t="shared" si="9"/>
        <v>14</v>
      </c>
      <c r="BK90">
        <v>338.78716600000001</v>
      </c>
      <c r="BL90">
        <f t="shared" si="6"/>
        <v>34</v>
      </c>
      <c r="BS90">
        <v>30</v>
      </c>
    </row>
    <row r="91" spans="3:83" x14ac:dyDescent="0.25">
      <c r="E91">
        <v>250000</v>
      </c>
      <c r="F91">
        <v>2425527150</v>
      </c>
      <c r="W91">
        <v>205000</v>
      </c>
      <c r="X91">
        <v>2533864919.9674072</v>
      </c>
      <c r="Y91">
        <f t="shared" si="5"/>
        <v>25</v>
      </c>
      <c r="AA91">
        <v>11</v>
      </c>
      <c r="AB91">
        <v>1</v>
      </c>
      <c r="AX91">
        <v>362.43133999999998</v>
      </c>
      <c r="BB91">
        <v>10000</v>
      </c>
      <c r="BC91">
        <v>154803130</v>
      </c>
      <c r="BD91">
        <f t="shared" si="9"/>
        <v>15</v>
      </c>
      <c r="BK91">
        <v>330.696684</v>
      </c>
      <c r="BL91">
        <f t="shared" si="6"/>
        <v>33</v>
      </c>
      <c r="BS91">
        <v>30</v>
      </c>
    </row>
    <row r="92" spans="3:83" x14ac:dyDescent="0.25">
      <c r="E92">
        <v>250000</v>
      </c>
      <c r="F92">
        <v>2631410765</v>
      </c>
      <c r="G92" t="s">
        <v>138</v>
      </c>
      <c r="W92">
        <v>210000</v>
      </c>
      <c r="X92">
        <v>2565903359.5878677</v>
      </c>
      <c r="Y92">
        <f t="shared" si="5"/>
        <v>26</v>
      </c>
      <c r="AA92">
        <v>9</v>
      </c>
      <c r="AB92">
        <v>1</v>
      </c>
      <c r="AX92">
        <v>337.92069600000002</v>
      </c>
      <c r="BB92">
        <v>10000</v>
      </c>
      <c r="BC92">
        <v>147349635</v>
      </c>
      <c r="BD92">
        <f t="shared" si="9"/>
        <v>15</v>
      </c>
      <c r="BK92">
        <v>332.21976599999999</v>
      </c>
      <c r="BL92">
        <f t="shared" si="6"/>
        <v>33</v>
      </c>
      <c r="BS92">
        <v>30</v>
      </c>
    </row>
    <row r="93" spans="3:83" x14ac:dyDescent="0.25">
      <c r="C93">
        <v>3231132.4679999999</v>
      </c>
      <c r="E93">
        <v>250000</v>
      </c>
      <c r="F93">
        <v>2833365448</v>
      </c>
      <c r="W93">
        <v>215000</v>
      </c>
      <c r="X93">
        <v>2593710352.9612045</v>
      </c>
      <c r="Y93">
        <f t="shared" si="5"/>
        <v>26</v>
      </c>
      <c r="AA93">
        <v>8</v>
      </c>
      <c r="AB93">
        <v>1</v>
      </c>
      <c r="AX93">
        <v>307.153819</v>
      </c>
      <c r="BB93">
        <v>10000</v>
      </c>
      <c r="BC93">
        <v>166642524</v>
      </c>
      <c r="BD93">
        <f t="shared" si="9"/>
        <v>17</v>
      </c>
      <c r="BK93">
        <v>331.58035799999999</v>
      </c>
      <c r="BL93">
        <f t="shared" si="6"/>
        <v>33</v>
      </c>
      <c r="BS93">
        <v>30</v>
      </c>
    </row>
    <row r="94" spans="3:83" x14ac:dyDescent="0.25">
      <c r="C94">
        <v>7879123.5319999997</v>
      </c>
      <c r="J94" t="s">
        <v>15</v>
      </c>
      <c r="K94" t="s">
        <v>16</v>
      </c>
      <c r="L94" t="s">
        <v>17</v>
      </c>
      <c r="N94" t="s">
        <v>18</v>
      </c>
      <c r="O94" t="s">
        <v>17</v>
      </c>
      <c r="P94" t="s">
        <v>19</v>
      </c>
      <c r="W94">
        <v>220000</v>
      </c>
      <c r="X94">
        <v>2616198934.9371185</v>
      </c>
      <c r="Y94">
        <f t="shared" si="5"/>
        <v>26</v>
      </c>
      <c r="AA94">
        <v>6</v>
      </c>
      <c r="AB94">
        <v>1</v>
      </c>
      <c r="AX94">
        <v>325.221408</v>
      </c>
      <c r="BB94">
        <v>10000</v>
      </c>
      <c r="BC94">
        <v>150457284</v>
      </c>
      <c r="BD94">
        <f t="shared" si="9"/>
        <v>15</v>
      </c>
      <c r="BK94">
        <v>310.57943799999998</v>
      </c>
      <c r="BL94">
        <f t="shared" si="6"/>
        <v>31</v>
      </c>
      <c r="BS94">
        <v>30</v>
      </c>
    </row>
    <row r="95" spans="3:83" x14ac:dyDescent="0.25">
      <c r="C95">
        <v>2412099.4679999999</v>
      </c>
      <c r="J95" t="s">
        <v>20</v>
      </c>
      <c r="O95" t="s">
        <v>139</v>
      </c>
      <c r="Q95" t="s">
        <v>140</v>
      </c>
      <c r="W95">
        <v>225000</v>
      </c>
      <c r="X95">
        <v>2632189501.3152351</v>
      </c>
      <c r="Y95">
        <f t="shared" si="5"/>
        <v>26</v>
      </c>
      <c r="AA95">
        <v>4</v>
      </c>
      <c r="AB95">
        <v>1</v>
      </c>
      <c r="AX95">
        <v>351.06355600000001</v>
      </c>
      <c r="BB95">
        <v>10000</v>
      </c>
      <c r="BC95">
        <v>165691992</v>
      </c>
      <c r="BD95">
        <f t="shared" si="9"/>
        <v>17</v>
      </c>
      <c r="BK95">
        <v>303.99730799999998</v>
      </c>
      <c r="BL95">
        <f t="shared" si="6"/>
        <v>30</v>
      </c>
      <c r="BS95">
        <v>30</v>
      </c>
    </row>
    <row r="96" spans="3:83" x14ac:dyDescent="0.25">
      <c r="C96">
        <v>15347364.529999999</v>
      </c>
      <c r="W96">
        <v>230000</v>
      </c>
      <c r="X96">
        <v>2640409808.8450699</v>
      </c>
      <c r="Y96">
        <f t="shared" si="5"/>
        <v>26</v>
      </c>
      <c r="AA96">
        <v>3</v>
      </c>
      <c r="AB96">
        <v>1</v>
      </c>
      <c r="AX96">
        <v>278.98028900000003</v>
      </c>
      <c r="BK96">
        <v>313.92197599999997</v>
      </c>
      <c r="BL96">
        <f t="shared" si="6"/>
        <v>31</v>
      </c>
      <c r="BS96">
        <v>30</v>
      </c>
    </row>
    <row r="97" spans="3:71" x14ac:dyDescent="0.25">
      <c r="C97">
        <v>48119898.530000001</v>
      </c>
      <c r="I97" s="8" t="s">
        <v>15</v>
      </c>
      <c r="J97" s="8" t="s">
        <v>16</v>
      </c>
      <c r="K97" s="17" t="s">
        <v>17</v>
      </c>
      <c r="L97" s="17"/>
      <c r="M97" s="10" t="s">
        <v>18</v>
      </c>
      <c r="N97" s="9" t="s">
        <v>17</v>
      </c>
      <c r="O97" s="11" t="s">
        <v>19</v>
      </c>
      <c r="W97">
        <v>235000</v>
      </c>
      <c r="X97">
        <v>2639494975.226059</v>
      </c>
      <c r="Y97">
        <f t="shared" si="5"/>
        <v>26</v>
      </c>
      <c r="AA97">
        <v>3</v>
      </c>
      <c r="AB97">
        <v>1</v>
      </c>
      <c r="AX97">
        <v>338.78716600000001</v>
      </c>
      <c r="BK97">
        <v>304.88191699999999</v>
      </c>
      <c r="BL97">
        <f t="shared" si="6"/>
        <v>30</v>
      </c>
      <c r="BS97">
        <v>30</v>
      </c>
    </row>
    <row r="98" spans="3:71" ht="22.5" x14ac:dyDescent="0.25">
      <c r="C98">
        <v>66058939.93</v>
      </c>
      <c r="I98" s="15" t="s">
        <v>20</v>
      </c>
      <c r="J98" s="16"/>
      <c r="K98" s="5"/>
      <c r="L98" s="5"/>
      <c r="M98" s="9"/>
      <c r="N98" s="12" t="s">
        <v>139</v>
      </c>
      <c r="O98" s="9"/>
      <c r="P98" s="13" t="s">
        <v>140</v>
      </c>
      <c r="W98">
        <v>240000</v>
      </c>
      <c r="X98">
        <v>2627987479.1075211</v>
      </c>
      <c r="Y98">
        <f t="shared" si="5"/>
        <v>26</v>
      </c>
      <c r="AA98">
        <v>2</v>
      </c>
      <c r="AB98">
        <v>2</v>
      </c>
      <c r="AX98">
        <v>330.696684</v>
      </c>
      <c r="BK98">
        <v>334.00753600000002</v>
      </c>
      <c r="BL98">
        <f t="shared" si="6"/>
        <v>33</v>
      </c>
      <c r="BS98">
        <v>30</v>
      </c>
    </row>
    <row r="99" spans="3:71" ht="22.5" x14ac:dyDescent="0.25">
      <c r="C99">
        <v>46697673.93</v>
      </c>
      <c r="I99" s="15" t="s">
        <v>23</v>
      </c>
      <c r="J99" s="16"/>
      <c r="K99" s="5"/>
      <c r="L99" s="5"/>
      <c r="M99" s="9"/>
      <c r="N99" s="12" t="s">
        <v>139</v>
      </c>
      <c r="O99" s="9"/>
      <c r="P99" s="13" t="s">
        <v>141</v>
      </c>
      <c r="W99">
        <v>245000</v>
      </c>
      <c r="X99">
        <v>2604337160.088707</v>
      </c>
      <c r="Y99">
        <f t="shared" si="5"/>
        <v>26</v>
      </c>
      <c r="AA99">
        <v>2</v>
      </c>
      <c r="AB99">
        <v>2</v>
      </c>
      <c r="AX99">
        <v>332.21976599999999</v>
      </c>
      <c r="BK99">
        <v>296.38669299999998</v>
      </c>
      <c r="BL99">
        <f t="shared" si="6"/>
        <v>30</v>
      </c>
      <c r="BS99">
        <v>30</v>
      </c>
    </row>
    <row r="100" spans="3:71" ht="22.5" x14ac:dyDescent="0.25">
      <c r="C100">
        <v>63605403.93</v>
      </c>
      <c r="I100" s="15" t="s">
        <v>25</v>
      </c>
      <c r="J100" s="16"/>
      <c r="K100" s="5"/>
      <c r="L100" s="5"/>
      <c r="M100" s="9"/>
      <c r="N100" s="12" t="s">
        <v>139</v>
      </c>
      <c r="O100" s="9"/>
      <c r="P100" s="13" t="s">
        <v>142</v>
      </c>
      <c r="W100">
        <v>250000</v>
      </c>
      <c r="X100">
        <v>2566901218.71875</v>
      </c>
      <c r="Y100">
        <f t="shared" si="5"/>
        <v>26</v>
      </c>
      <c r="AA100">
        <v>1</v>
      </c>
      <c r="AB100">
        <v>1</v>
      </c>
      <c r="AX100">
        <v>331.58035799999999</v>
      </c>
      <c r="BK100">
        <v>330.46151500000002</v>
      </c>
      <c r="BL100">
        <f t="shared" si="6"/>
        <v>33</v>
      </c>
      <c r="BS100">
        <v>30</v>
      </c>
    </row>
    <row r="101" spans="3:71" ht="22.5" x14ac:dyDescent="0.25">
      <c r="C101">
        <v>74746.072870000004</v>
      </c>
      <c r="I101" s="15" t="s">
        <v>27</v>
      </c>
      <c r="J101" s="16"/>
      <c r="K101" s="5"/>
      <c r="L101" s="5"/>
      <c r="M101" s="9"/>
      <c r="N101" s="12" t="s">
        <v>139</v>
      </c>
      <c r="O101" s="9"/>
      <c r="P101" s="13" t="s">
        <v>143</v>
      </c>
      <c r="AX101">
        <v>310.57943799999998</v>
      </c>
      <c r="BK101">
        <v>334.63481000000002</v>
      </c>
      <c r="BL101">
        <f t="shared" si="6"/>
        <v>33</v>
      </c>
      <c r="BS101">
        <v>30</v>
      </c>
    </row>
    <row r="102" spans="3:71" ht="22.5" x14ac:dyDescent="0.25">
      <c r="C102">
        <v>30125758.93</v>
      </c>
      <c r="I102" s="15" t="s">
        <v>29</v>
      </c>
      <c r="J102" s="16"/>
      <c r="K102" s="5"/>
      <c r="L102" s="5"/>
      <c r="M102" s="9"/>
      <c r="N102" s="12" t="s">
        <v>139</v>
      </c>
      <c r="O102" s="9"/>
      <c r="P102" s="13" t="s">
        <v>144</v>
      </c>
      <c r="AX102">
        <v>303.99730799999998</v>
      </c>
      <c r="BK102">
        <v>321.313399</v>
      </c>
      <c r="BL102">
        <f t="shared" si="6"/>
        <v>32</v>
      </c>
      <c r="BS102">
        <v>30</v>
      </c>
    </row>
    <row r="103" spans="3:71" ht="22.5" x14ac:dyDescent="0.25">
      <c r="C103">
        <v>186487058.30000001</v>
      </c>
      <c r="I103" s="15" t="s">
        <v>31</v>
      </c>
      <c r="J103" s="16"/>
      <c r="K103" s="5"/>
      <c r="L103" s="5"/>
      <c r="M103" s="9"/>
      <c r="N103" s="12" t="s">
        <v>145</v>
      </c>
      <c r="O103" s="9"/>
      <c r="P103" s="13" t="s">
        <v>146</v>
      </c>
      <c r="AX103">
        <v>313.92197599999997</v>
      </c>
      <c r="BK103">
        <v>334.481336</v>
      </c>
      <c r="BL103">
        <f t="shared" si="6"/>
        <v>33</v>
      </c>
      <c r="BS103">
        <v>30</v>
      </c>
    </row>
    <row r="104" spans="3:71" ht="22.5" x14ac:dyDescent="0.25">
      <c r="C104">
        <v>65929571.719999999</v>
      </c>
      <c r="I104" s="15" t="s">
        <v>34</v>
      </c>
      <c r="J104" s="16"/>
      <c r="K104" s="5"/>
      <c r="L104" s="5"/>
      <c r="M104" s="9"/>
      <c r="N104" s="12" t="s">
        <v>145</v>
      </c>
      <c r="O104" s="9"/>
      <c r="P104" s="13" t="s">
        <v>147</v>
      </c>
      <c r="AX104">
        <v>304.88191699999999</v>
      </c>
      <c r="BK104">
        <v>318.727239</v>
      </c>
      <c r="BL104">
        <f t="shared" si="6"/>
        <v>32</v>
      </c>
      <c r="BS104">
        <v>30</v>
      </c>
    </row>
    <row r="105" spans="3:71" ht="22.5" x14ac:dyDescent="0.25">
      <c r="C105">
        <v>58064554.280000001</v>
      </c>
      <c r="I105" s="15" t="s">
        <v>36</v>
      </c>
      <c r="J105" s="16"/>
      <c r="K105" s="5"/>
      <c r="L105" s="5"/>
      <c r="M105" s="9"/>
      <c r="N105" s="12" t="s">
        <v>145</v>
      </c>
      <c r="O105" s="9"/>
      <c r="P105" s="13" t="s">
        <v>148</v>
      </c>
      <c r="AX105">
        <v>334.00753600000002</v>
      </c>
      <c r="BK105">
        <v>307.99682799999999</v>
      </c>
      <c r="BL105">
        <f t="shared" si="6"/>
        <v>31</v>
      </c>
      <c r="BS105">
        <v>30</v>
      </c>
    </row>
    <row r="106" spans="3:71" ht="22.5" x14ac:dyDescent="0.25">
      <c r="C106">
        <v>65023846.280000001</v>
      </c>
      <c r="I106" s="15" t="s">
        <v>38</v>
      </c>
      <c r="J106" s="16"/>
      <c r="K106" s="5"/>
      <c r="L106" s="5"/>
      <c r="M106" s="9"/>
      <c r="N106" s="12" t="s">
        <v>145</v>
      </c>
      <c r="O106" s="9"/>
      <c r="P106" s="13" t="s">
        <v>149</v>
      </c>
      <c r="AO106">
        <v>2000</v>
      </c>
      <c r="AP106">
        <v>2000</v>
      </c>
      <c r="AQ106">
        <v>2000</v>
      </c>
      <c r="AR106">
        <v>2000</v>
      </c>
      <c r="AS106">
        <v>2000</v>
      </c>
      <c r="AT106">
        <v>5000</v>
      </c>
      <c r="AU106">
        <v>5000</v>
      </c>
      <c r="AV106">
        <v>5000</v>
      </c>
      <c r="AW106">
        <v>5000</v>
      </c>
      <c r="AX106">
        <v>296.38669299999998</v>
      </c>
      <c r="AY106">
        <v>7500</v>
      </c>
      <c r="AZ106">
        <v>7500</v>
      </c>
      <c r="BA106">
        <v>7500</v>
      </c>
      <c r="BB106">
        <v>7500</v>
      </c>
      <c r="BC106">
        <v>7500</v>
      </c>
      <c r="BD106">
        <v>10000</v>
      </c>
      <c r="BE106">
        <v>10000</v>
      </c>
      <c r="BF106">
        <v>10000</v>
      </c>
      <c r="BG106">
        <v>10000</v>
      </c>
      <c r="BH106">
        <v>10000</v>
      </c>
      <c r="BK106">
        <v>358.51580799999999</v>
      </c>
      <c r="BL106">
        <f t="shared" si="6"/>
        <v>36</v>
      </c>
      <c r="BS106">
        <v>30</v>
      </c>
    </row>
    <row r="107" spans="3:71" ht="22.5" x14ac:dyDescent="0.25">
      <c r="C107">
        <v>7981426.2819999997</v>
      </c>
      <c r="I107" s="15" t="s">
        <v>40</v>
      </c>
      <c r="J107" s="16"/>
      <c r="K107" s="5"/>
      <c r="L107" s="5"/>
      <c r="M107" s="9"/>
      <c r="N107" s="12" t="s">
        <v>145</v>
      </c>
      <c r="O107" s="9"/>
      <c r="P107" s="13" t="s">
        <v>150</v>
      </c>
      <c r="AO107">
        <v>100470851</v>
      </c>
      <c r="AP107">
        <v>98898064</v>
      </c>
      <c r="AQ107">
        <v>100091233</v>
      </c>
      <c r="AR107">
        <v>75309790</v>
      </c>
      <c r="AS107">
        <v>100066445</v>
      </c>
      <c r="AT107">
        <v>133251450</v>
      </c>
      <c r="AU107">
        <v>132353075</v>
      </c>
      <c r="AV107">
        <v>112147404</v>
      </c>
      <c r="AW107">
        <v>112130434</v>
      </c>
      <c r="AX107">
        <v>330.46151500000002</v>
      </c>
      <c r="AY107">
        <v>124009219</v>
      </c>
      <c r="AZ107">
        <v>162528304</v>
      </c>
      <c r="BA107">
        <v>133824618</v>
      </c>
      <c r="BB107">
        <v>137066688</v>
      </c>
      <c r="BC107">
        <v>140441782</v>
      </c>
      <c r="BD107">
        <v>154803130</v>
      </c>
      <c r="BE107">
        <v>147349635</v>
      </c>
      <c r="BF107">
        <v>166642524</v>
      </c>
      <c r="BG107">
        <v>150457284</v>
      </c>
      <c r="BH107">
        <v>165691992</v>
      </c>
      <c r="BK107">
        <v>334.95318300000002</v>
      </c>
      <c r="BL107">
        <f t="shared" si="6"/>
        <v>33</v>
      </c>
      <c r="BS107">
        <v>30</v>
      </c>
    </row>
    <row r="108" spans="3:71" ht="22.5" x14ac:dyDescent="0.25">
      <c r="C108">
        <v>76508052.150000006</v>
      </c>
      <c r="I108" s="15" t="s">
        <v>42</v>
      </c>
      <c r="J108" s="16"/>
      <c r="K108" s="5"/>
      <c r="L108" s="5"/>
      <c r="M108" s="9"/>
      <c r="N108" s="12" t="s">
        <v>151</v>
      </c>
      <c r="O108" s="9"/>
      <c r="P108" s="13" t="s">
        <v>152</v>
      </c>
      <c r="AX108">
        <v>334.63481000000002</v>
      </c>
      <c r="BK108">
        <v>319.87410399999999</v>
      </c>
      <c r="BL108">
        <f t="shared" si="6"/>
        <v>32</v>
      </c>
      <c r="BS108">
        <v>30</v>
      </c>
    </row>
    <row r="109" spans="3:71" ht="22.5" x14ac:dyDescent="0.25">
      <c r="C109">
        <v>106565689.8</v>
      </c>
      <c r="I109" s="15" t="s">
        <v>45</v>
      </c>
      <c r="J109" s="16"/>
      <c r="K109" s="5"/>
      <c r="L109" s="5"/>
      <c r="M109" s="9"/>
      <c r="N109" s="12" t="s">
        <v>151</v>
      </c>
      <c r="O109" s="9"/>
      <c r="P109" s="13" t="s">
        <v>153</v>
      </c>
      <c r="AX109">
        <v>321.313399</v>
      </c>
      <c r="BK109">
        <v>335.25969300000003</v>
      </c>
      <c r="BL109">
        <f t="shared" si="6"/>
        <v>34</v>
      </c>
      <c r="BS109">
        <v>30</v>
      </c>
    </row>
    <row r="110" spans="3:71" ht="22.5" x14ac:dyDescent="0.25">
      <c r="C110">
        <v>114886377.2</v>
      </c>
      <c r="I110" s="15" t="s">
        <v>47</v>
      </c>
      <c r="J110" s="16"/>
      <c r="K110" s="5"/>
      <c r="L110" s="5"/>
      <c r="M110" s="9"/>
      <c r="N110" s="12" t="s">
        <v>151</v>
      </c>
      <c r="O110" s="9"/>
      <c r="P110" s="13" t="s">
        <v>154</v>
      </c>
      <c r="AX110">
        <v>334.481336</v>
      </c>
      <c r="BK110">
        <v>328.34254700000002</v>
      </c>
      <c r="BL110">
        <f t="shared" si="6"/>
        <v>33</v>
      </c>
      <c r="BS110">
        <v>30</v>
      </c>
    </row>
    <row r="111" spans="3:71" ht="22.5" x14ac:dyDescent="0.25">
      <c r="C111">
        <v>139248484.80000001</v>
      </c>
      <c r="I111" s="15" t="s">
        <v>49</v>
      </c>
      <c r="J111" s="16"/>
      <c r="K111" s="5"/>
      <c r="L111" s="5"/>
      <c r="M111" s="9"/>
      <c r="N111" s="12" t="s">
        <v>151</v>
      </c>
      <c r="O111" s="9"/>
      <c r="P111" s="13" t="s">
        <v>155</v>
      </c>
      <c r="AX111">
        <v>318.727239</v>
      </c>
      <c r="BK111">
        <v>315.12148500000001</v>
      </c>
      <c r="BL111">
        <f t="shared" si="6"/>
        <v>32</v>
      </c>
      <c r="BS111">
        <v>30</v>
      </c>
    </row>
    <row r="112" spans="3:71" ht="22.5" x14ac:dyDescent="0.25">
      <c r="C112">
        <v>63530557.850000001</v>
      </c>
      <c r="I112" s="15" t="s">
        <v>51</v>
      </c>
      <c r="J112" s="16"/>
      <c r="K112" s="5"/>
      <c r="L112" s="5"/>
      <c r="M112" s="9"/>
      <c r="N112" s="12" t="s">
        <v>151</v>
      </c>
      <c r="O112" s="9"/>
      <c r="P112" s="13" t="s">
        <v>156</v>
      </c>
      <c r="AX112">
        <v>307.99682799999999</v>
      </c>
      <c r="BK112">
        <v>325.76324299999999</v>
      </c>
      <c r="BL112">
        <f t="shared" si="6"/>
        <v>33</v>
      </c>
      <c r="BS112">
        <v>30</v>
      </c>
    </row>
    <row r="113" spans="3:71" ht="22.5" x14ac:dyDescent="0.25">
      <c r="C113">
        <v>134128676.3</v>
      </c>
      <c r="I113" s="15" t="s">
        <v>72</v>
      </c>
      <c r="J113" s="16"/>
      <c r="K113" s="5"/>
      <c r="L113" s="5"/>
      <c r="M113" s="9"/>
      <c r="N113" s="12" t="s">
        <v>157</v>
      </c>
      <c r="O113" s="9"/>
      <c r="P113" s="13" t="s">
        <v>158</v>
      </c>
      <c r="AX113">
        <v>358.51580799999999</v>
      </c>
      <c r="BK113">
        <v>295.09515599999997</v>
      </c>
      <c r="BL113">
        <f t="shared" si="6"/>
        <v>30</v>
      </c>
      <c r="BS113">
        <v>30</v>
      </c>
    </row>
    <row r="114" spans="3:71" ht="22.5" x14ac:dyDescent="0.25">
      <c r="C114">
        <v>195859.71239999999</v>
      </c>
      <c r="I114" s="15" t="s">
        <v>75</v>
      </c>
      <c r="J114" s="16"/>
      <c r="K114" s="5"/>
      <c r="L114" s="5"/>
      <c r="M114" s="9"/>
      <c r="N114" s="12" t="s">
        <v>157</v>
      </c>
      <c r="O114" s="9"/>
      <c r="P114" s="13" t="s">
        <v>159</v>
      </c>
      <c r="AX114">
        <v>334.95318300000002</v>
      </c>
      <c r="BK114">
        <v>320.05722400000002</v>
      </c>
      <c r="BL114">
        <f t="shared" si="6"/>
        <v>32</v>
      </c>
      <c r="BS114">
        <v>30</v>
      </c>
    </row>
    <row r="115" spans="3:71" ht="22.5" x14ac:dyDescent="0.25">
      <c r="C115">
        <v>75113570.290000007</v>
      </c>
      <c r="I115" s="15" t="s">
        <v>77</v>
      </c>
      <c r="J115" s="16"/>
      <c r="K115" s="5"/>
      <c r="L115" s="5"/>
      <c r="M115" s="9"/>
      <c r="N115" s="12" t="s">
        <v>157</v>
      </c>
      <c r="O115" s="9"/>
      <c r="P115" s="13" t="s">
        <v>160</v>
      </c>
      <c r="AX115">
        <v>319.87410399999999</v>
      </c>
      <c r="BK115">
        <v>335.54690099999999</v>
      </c>
      <c r="BL115">
        <f t="shared" si="6"/>
        <v>34</v>
      </c>
      <c r="BS115">
        <v>30</v>
      </c>
    </row>
    <row r="116" spans="3:71" ht="22.5" x14ac:dyDescent="0.25">
      <c r="C116">
        <v>81902231.709999993</v>
      </c>
      <c r="I116" s="15" t="s">
        <v>79</v>
      </c>
      <c r="J116" s="16"/>
      <c r="K116" s="5"/>
      <c r="L116" s="5"/>
      <c r="M116" s="9"/>
      <c r="N116" s="12" t="s">
        <v>157</v>
      </c>
      <c r="O116" s="9"/>
      <c r="P116" s="13" t="s">
        <v>161</v>
      </c>
      <c r="AX116">
        <v>335.25969300000003</v>
      </c>
      <c r="BK116">
        <v>315.71370899999999</v>
      </c>
      <c r="BL116">
        <f t="shared" si="6"/>
        <v>32</v>
      </c>
      <c r="BS116">
        <v>30</v>
      </c>
    </row>
    <row r="117" spans="3:71" ht="22.5" x14ac:dyDescent="0.25">
      <c r="C117">
        <v>117430600.7</v>
      </c>
      <c r="I117" s="15" t="s">
        <v>81</v>
      </c>
      <c r="J117" s="16"/>
      <c r="K117" s="5"/>
      <c r="L117" s="5"/>
      <c r="M117" s="9"/>
      <c r="N117" s="12" t="s">
        <v>157</v>
      </c>
      <c r="O117" s="9"/>
      <c r="P117" s="13" t="s">
        <v>162</v>
      </c>
      <c r="AX117">
        <v>328.34254700000002</v>
      </c>
      <c r="BK117">
        <v>304.65856600000001</v>
      </c>
      <c r="BL117">
        <f t="shared" si="6"/>
        <v>30</v>
      </c>
      <c r="BS117">
        <v>30</v>
      </c>
    </row>
    <row r="118" spans="3:71" ht="22.5" x14ac:dyDescent="0.25">
      <c r="C118">
        <v>197589411.90000001</v>
      </c>
      <c r="I118" s="15" t="s">
        <v>83</v>
      </c>
      <c r="J118" s="16"/>
      <c r="K118" s="5"/>
      <c r="L118" s="5"/>
      <c r="M118" s="9"/>
      <c r="N118" s="12" t="s">
        <v>163</v>
      </c>
      <c r="O118" s="9"/>
      <c r="P118" s="13" t="s">
        <v>164</v>
      </c>
      <c r="AX118">
        <v>315.12148500000001</v>
      </c>
      <c r="BK118">
        <v>303.681648</v>
      </c>
      <c r="BL118">
        <f t="shared" si="6"/>
        <v>30</v>
      </c>
      <c r="BS118">
        <v>30</v>
      </c>
    </row>
    <row r="119" spans="3:71" ht="22.5" x14ac:dyDescent="0.25">
      <c r="C119">
        <v>5309011.1129999999</v>
      </c>
      <c r="I119" s="15" t="s">
        <v>86</v>
      </c>
      <c r="J119" s="16"/>
      <c r="K119" s="5"/>
      <c r="L119" s="5"/>
      <c r="M119" s="9"/>
      <c r="N119" s="12" t="s">
        <v>163</v>
      </c>
      <c r="O119" s="9"/>
      <c r="P119" s="13" t="s">
        <v>165</v>
      </c>
      <c r="AX119">
        <v>325.76324299999999</v>
      </c>
      <c r="BK119">
        <v>324.63224600000001</v>
      </c>
      <c r="BL119">
        <f t="shared" si="6"/>
        <v>32</v>
      </c>
      <c r="BS119">
        <v>30</v>
      </c>
    </row>
    <row r="120" spans="3:71" ht="22.5" x14ac:dyDescent="0.25">
      <c r="C120">
        <v>141374066.90000001</v>
      </c>
      <c r="I120" s="15" t="s">
        <v>88</v>
      </c>
      <c r="J120" s="16"/>
      <c r="K120" s="5"/>
      <c r="L120" s="5"/>
      <c r="M120" s="9"/>
      <c r="N120" s="12" t="s">
        <v>163</v>
      </c>
      <c r="O120" s="9"/>
      <c r="P120" s="13" t="s">
        <v>166</v>
      </c>
      <c r="AX120">
        <v>295.09515599999997</v>
      </c>
      <c r="BK120">
        <v>298.55871300000001</v>
      </c>
      <c r="BL120">
        <f t="shared" si="6"/>
        <v>30</v>
      </c>
      <c r="BS120">
        <v>30</v>
      </c>
    </row>
    <row r="121" spans="3:71" ht="22.5" x14ac:dyDescent="0.25">
      <c r="C121">
        <v>64509548.109999999</v>
      </c>
      <c r="I121" s="15" t="s">
        <v>90</v>
      </c>
      <c r="J121" s="16"/>
      <c r="K121" s="5"/>
      <c r="L121" s="5"/>
      <c r="M121" s="9"/>
      <c r="N121" s="12" t="s">
        <v>163</v>
      </c>
      <c r="O121" s="9"/>
      <c r="P121" s="13" t="s">
        <v>167</v>
      </c>
      <c r="AX121">
        <v>320.05722400000002</v>
      </c>
      <c r="BK121">
        <v>326.296897</v>
      </c>
      <c r="BL121">
        <f t="shared" si="6"/>
        <v>33</v>
      </c>
      <c r="BS121">
        <v>30</v>
      </c>
    </row>
    <row r="122" spans="3:71" ht="22.5" x14ac:dyDescent="0.25">
      <c r="C122">
        <v>266464231.09999999</v>
      </c>
      <c r="I122" s="15" t="s">
        <v>92</v>
      </c>
      <c r="J122" s="16"/>
      <c r="K122" s="5"/>
      <c r="L122" s="5"/>
      <c r="M122" s="9"/>
      <c r="N122" s="12" t="s">
        <v>163</v>
      </c>
      <c r="O122" s="9"/>
      <c r="P122" s="13" t="s">
        <v>168</v>
      </c>
      <c r="AX122">
        <v>335.54690099999999</v>
      </c>
      <c r="BK122">
        <v>315.94076999999999</v>
      </c>
      <c r="BL122">
        <f t="shared" ref="BL122:BL185" si="10">ROUND(BK122/10,0)</f>
        <v>32</v>
      </c>
      <c r="BS122">
        <v>30</v>
      </c>
    </row>
    <row r="123" spans="3:71" ht="22.5" x14ac:dyDescent="0.25">
      <c r="C123">
        <f>AVERAGE(C93:C122)</f>
        <v>75059832.260608986</v>
      </c>
      <c r="I123" s="15" t="s">
        <v>94</v>
      </c>
      <c r="J123" s="16"/>
      <c r="K123" s="5"/>
      <c r="L123" s="5"/>
      <c r="M123" s="9"/>
      <c r="N123" s="12" t="s">
        <v>169</v>
      </c>
      <c r="O123" s="9"/>
      <c r="P123" s="13" t="s">
        <v>170</v>
      </c>
      <c r="AX123">
        <v>315.71370899999999</v>
      </c>
      <c r="BK123">
        <v>297.26315</v>
      </c>
      <c r="BL123">
        <f t="shared" si="10"/>
        <v>30</v>
      </c>
      <c r="BS123">
        <v>30</v>
      </c>
    </row>
    <row r="124" spans="3:71" ht="22.5" x14ac:dyDescent="0.25">
      <c r="I124" s="15" t="s">
        <v>97</v>
      </c>
      <c r="J124" s="16"/>
      <c r="K124" s="5"/>
      <c r="L124" s="5"/>
      <c r="M124" s="9"/>
      <c r="N124" s="12" t="s">
        <v>169</v>
      </c>
      <c r="O124" s="9"/>
      <c r="P124" s="13" t="s">
        <v>171</v>
      </c>
      <c r="AX124">
        <v>304.65856600000001</v>
      </c>
      <c r="BK124">
        <v>323.93925400000001</v>
      </c>
      <c r="BL124">
        <f t="shared" si="10"/>
        <v>32</v>
      </c>
      <c r="BS124">
        <v>31</v>
      </c>
    </row>
    <row r="125" spans="3:71" ht="22.5" x14ac:dyDescent="0.25">
      <c r="I125" s="15" t="s">
        <v>99</v>
      </c>
      <c r="J125" s="16"/>
      <c r="K125" s="5"/>
      <c r="L125" s="5"/>
      <c r="M125" s="9"/>
      <c r="N125" s="12" t="s">
        <v>169</v>
      </c>
      <c r="O125" s="9"/>
      <c r="P125" s="13" t="s">
        <v>172</v>
      </c>
      <c r="AX125">
        <v>303.681648</v>
      </c>
      <c r="BK125">
        <v>340.14041300000002</v>
      </c>
      <c r="BL125">
        <f t="shared" si="10"/>
        <v>34</v>
      </c>
      <c r="BS125">
        <v>31</v>
      </c>
    </row>
    <row r="126" spans="3:71" ht="22.5" x14ac:dyDescent="0.25">
      <c r="I126" s="15" t="s">
        <v>101</v>
      </c>
      <c r="J126" s="16"/>
      <c r="K126" s="5"/>
      <c r="L126" s="5"/>
      <c r="M126" s="9"/>
      <c r="N126" s="12" t="s">
        <v>169</v>
      </c>
      <c r="O126" s="9"/>
      <c r="P126" s="13" t="s">
        <v>173</v>
      </c>
      <c r="AX126">
        <v>324.63224600000001</v>
      </c>
      <c r="BK126">
        <v>325.23398500000002</v>
      </c>
      <c r="BL126">
        <f t="shared" si="10"/>
        <v>33</v>
      </c>
      <c r="BS126">
        <v>31</v>
      </c>
    </row>
    <row r="127" spans="3:71" ht="22.5" x14ac:dyDescent="0.25">
      <c r="I127" s="15" t="s">
        <v>103</v>
      </c>
      <c r="J127" s="16"/>
      <c r="K127" s="5"/>
      <c r="L127" s="5"/>
      <c r="M127" s="9"/>
      <c r="N127" s="12" t="s">
        <v>169</v>
      </c>
      <c r="O127" s="9"/>
      <c r="P127" s="13" t="s">
        <v>174</v>
      </c>
      <c r="AX127">
        <v>298.55871300000001</v>
      </c>
      <c r="BK127">
        <v>316.43389200000001</v>
      </c>
      <c r="BL127">
        <f t="shared" si="10"/>
        <v>32</v>
      </c>
      <c r="BS127">
        <v>31</v>
      </c>
    </row>
    <row r="128" spans="3:71" x14ac:dyDescent="0.25">
      <c r="I128" s="15"/>
      <c r="J128" s="15"/>
      <c r="K128" s="18"/>
      <c r="L128" s="18"/>
      <c r="M128" s="9"/>
      <c r="N128" s="9"/>
      <c r="AX128">
        <v>326.296897</v>
      </c>
      <c r="BK128">
        <v>358.25834200000003</v>
      </c>
      <c r="BL128">
        <f t="shared" si="10"/>
        <v>36</v>
      </c>
      <c r="BS128">
        <v>31</v>
      </c>
    </row>
    <row r="129" spans="9:71" x14ac:dyDescent="0.25">
      <c r="AX129">
        <v>315.94076999999999</v>
      </c>
      <c r="BK129">
        <v>300.05004700000001</v>
      </c>
      <c r="BL129">
        <f t="shared" si="10"/>
        <v>30</v>
      </c>
      <c r="BS129">
        <v>31</v>
      </c>
    </row>
    <row r="130" spans="9:71" ht="22.5" x14ac:dyDescent="0.25">
      <c r="I130" s="14" t="s">
        <v>175</v>
      </c>
      <c r="AX130">
        <v>297.26315</v>
      </c>
      <c r="BK130">
        <v>305.63913600000001</v>
      </c>
      <c r="BL130">
        <f t="shared" si="10"/>
        <v>31</v>
      </c>
      <c r="BS130">
        <v>31</v>
      </c>
    </row>
    <row r="131" spans="9:71" x14ac:dyDescent="0.25">
      <c r="AX131">
        <v>323.93925400000001</v>
      </c>
      <c r="BK131">
        <v>352.16627999999997</v>
      </c>
      <c r="BL131">
        <f t="shared" si="10"/>
        <v>35</v>
      </c>
      <c r="BS131">
        <v>31</v>
      </c>
    </row>
    <row r="132" spans="9:71" x14ac:dyDescent="0.25">
      <c r="AX132">
        <v>340.14041300000002</v>
      </c>
      <c r="BK132">
        <v>352.94328899999999</v>
      </c>
      <c r="BL132">
        <f t="shared" si="10"/>
        <v>35</v>
      </c>
      <c r="BS132">
        <v>31</v>
      </c>
    </row>
    <row r="133" spans="9:71" x14ac:dyDescent="0.25">
      <c r="AX133">
        <v>325.23398500000002</v>
      </c>
      <c r="BK133">
        <v>357.93651699999998</v>
      </c>
      <c r="BL133">
        <f t="shared" si="10"/>
        <v>36</v>
      </c>
      <c r="BS133">
        <v>31</v>
      </c>
    </row>
    <row r="134" spans="9:71" x14ac:dyDescent="0.25">
      <c r="AX134">
        <v>316.43389200000001</v>
      </c>
      <c r="BK134">
        <v>363.39191099999999</v>
      </c>
      <c r="BL134">
        <f t="shared" si="10"/>
        <v>36</v>
      </c>
      <c r="BS134">
        <v>31</v>
      </c>
    </row>
    <row r="135" spans="9:71" x14ac:dyDescent="0.25">
      <c r="AX135">
        <v>358.25834200000003</v>
      </c>
      <c r="BK135">
        <v>325.82732199999998</v>
      </c>
      <c r="BL135">
        <f t="shared" si="10"/>
        <v>33</v>
      </c>
      <c r="BS135">
        <v>31</v>
      </c>
    </row>
    <row r="136" spans="9:71" x14ac:dyDescent="0.25">
      <c r="AX136">
        <v>300.05004700000001</v>
      </c>
      <c r="BK136">
        <v>325.31334700000002</v>
      </c>
      <c r="BL136">
        <f t="shared" si="10"/>
        <v>33</v>
      </c>
      <c r="BS136">
        <v>31</v>
      </c>
    </row>
    <row r="137" spans="9:71" x14ac:dyDescent="0.25">
      <c r="AX137">
        <v>305.63913600000001</v>
      </c>
      <c r="BK137">
        <v>305.33321699999999</v>
      </c>
      <c r="BL137">
        <f t="shared" si="10"/>
        <v>31</v>
      </c>
      <c r="BS137">
        <v>31</v>
      </c>
    </row>
    <row r="138" spans="9:71" x14ac:dyDescent="0.25">
      <c r="AX138">
        <v>352.16627999999997</v>
      </c>
      <c r="BK138">
        <v>280.572789</v>
      </c>
      <c r="BL138">
        <f t="shared" si="10"/>
        <v>28</v>
      </c>
      <c r="BS138">
        <v>31</v>
      </c>
    </row>
    <row r="139" spans="9:71" x14ac:dyDescent="0.25">
      <c r="AX139">
        <v>352.94328899999999</v>
      </c>
      <c r="BK139">
        <v>336.05717800000002</v>
      </c>
      <c r="BL139">
        <f t="shared" si="10"/>
        <v>34</v>
      </c>
      <c r="BS139">
        <v>31</v>
      </c>
    </row>
    <row r="140" spans="9:71" x14ac:dyDescent="0.25">
      <c r="AX140">
        <v>357.93651699999998</v>
      </c>
      <c r="BK140">
        <v>335.92917599999998</v>
      </c>
      <c r="BL140">
        <f t="shared" si="10"/>
        <v>34</v>
      </c>
      <c r="BS140">
        <v>31</v>
      </c>
    </row>
    <row r="141" spans="9:71" x14ac:dyDescent="0.25">
      <c r="AX141">
        <v>363.39191099999999</v>
      </c>
      <c r="BK141">
        <v>337.73647599999998</v>
      </c>
      <c r="BL141">
        <f t="shared" si="10"/>
        <v>34</v>
      </c>
      <c r="BS141">
        <v>31</v>
      </c>
    </row>
    <row r="142" spans="9:71" x14ac:dyDescent="0.25">
      <c r="AX142">
        <v>325.82732199999998</v>
      </c>
      <c r="BK142">
        <v>308.92858699999999</v>
      </c>
      <c r="BL142">
        <f t="shared" si="10"/>
        <v>31</v>
      </c>
      <c r="BS142">
        <v>31</v>
      </c>
    </row>
    <row r="143" spans="9:71" x14ac:dyDescent="0.25">
      <c r="AX143">
        <v>325.31334700000002</v>
      </c>
      <c r="BK143">
        <v>370.581638</v>
      </c>
      <c r="BL143">
        <f t="shared" si="10"/>
        <v>37</v>
      </c>
      <c r="BS143">
        <v>31</v>
      </c>
    </row>
    <row r="144" spans="9:71" x14ac:dyDescent="0.25">
      <c r="AX144">
        <v>305.33321699999999</v>
      </c>
      <c r="BK144">
        <v>348.76016299999998</v>
      </c>
      <c r="BL144">
        <f t="shared" si="10"/>
        <v>35</v>
      </c>
      <c r="BS144">
        <v>31</v>
      </c>
    </row>
    <row r="145" spans="50:71" x14ac:dyDescent="0.25">
      <c r="AX145">
        <v>280.572789</v>
      </c>
      <c r="BK145">
        <v>301.963301</v>
      </c>
      <c r="BL145">
        <f t="shared" si="10"/>
        <v>30</v>
      </c>
      <c r="BS145">
        <v>31</v>
      </c>
    </row>
    <row r="146" spans="50:71" x14ac:dyDescent="0.25">
      <c r="AX146">
        <v>336.05717800000002</v>
      </c>
      <c r="BK146">
        <v>346.53675500000003</v>
      </c>
      <c r="BL146">
        <f t="shared" si="10"/>
        <v>35</v>
      </c>
      <c r="BS146">
        <v>31</v>
      </c>
    </row>
    <row r="147" spans="50:71" x14ac:dyDescent="0.25">
      <c r="AX147">
        <v>335.92917599999998</v>
      </c>
      <c r="BK147">
        <v>309.86704700000001</v>
      </c>
      <c r="BL147">
        <f t="shared" si="10"/>
        <v>31</v>
      </c>
      <c r="BS147">
        <v>31</v>
      </c>
    </row>
    <row r="148" spans="50:71" x14ac:dyDescent="0.25">
      <c r="AX148">
        <v>337.73647599999998</v>
      </c>
      <c r="BK148">
        <v>325.34207700000002</v>
      </c>
      <c r="BL148">
        <f t="shared" si="10"/>
        <v>33</v>
      </c>
      <c r="BS148">
        <v>31</v>
      </c>
    </row>
    <row r="149" spans="50:71" x14ac:dyDescent="0.25">
      <c r="AX149">
        <v>308.92858699999999</v>
      </c>
      <c r="BK149">
        <v>340.471495</v>
      </c>
      <c r="BL149">
        <f t="shared" si="10"/>
        <v>34</v>
      </c>
      <c r="BS149">
        <v>31</v>
      </c>
    </row>
    <row r="150" spans="50:71" x14ac:dyDescent="0.25">
      <c r="AX150">
        <v>370.581638</v>
      </c>
      <c r="BK150">
        <v>324.91311200000001</v>
      </c>
      <c r="BL150">
        <f t="shared" si="10"/>
        <v>32</v>
      </c>
      <c r="BS150">
        <v>31</v>
      </c>
    </row>
    <row r="151" spans="50:71" x14ac:dyDescent="0.25">
      <c r="AX151">
        <v>348.76016299999998</v>
      </c>
      <c r="BK151">
        <v>357.53614599999997</v>
      </c>
      <c r="BL151">
        <f t="shared" si="10"/>
        <v>36</v>
      </c>
      <c r="BS151">
        <v>31</v>
      </c>
    </row>
    <row r="152" spans="50:71" x14ac:dyDescent="0.25">
      <c r="AX152">
        <v>301.963301</v>
      </c>
      <c r="BK152">
        <v>338.99549200000001</v>
      </c>
      <c r="BL152">
        <f t="shared" si="10"/>
        <v>34</v>
      </c>
      <c r="BS152">
        <v>31</v>
      </c>
    </row>
    <row r="153" spans="50:71" x14ac:dyDescent="0.25">
      <c r="AX153">
        <v>346.53675500000003</v>
      </c>
      <c r="BK153">
        <v>311.66276499999998</v>
      </c>
      <c r="BL153">
        <f t="shared" si="10"/>
        <v>31</v>
      </c>
      <c r="BS153">
        <v>31</v>
      </c>
    </row>
    <row r="154" spans="50:71" x14ac:dyDescent="0.25">
      <c r="AX154">
        <v>309.86704700000001</v>
      </c>
      <c r="BK154">
        <v>330.45508000000001</v>
      </c>
      <c r="BL154">
        <f t="shared" si="10"/>
        <v>33</v>
      </c>
      <c r="BS154">
        <v>31</v>
      </c>
    </row>
    <row r="155" spans="50:71" x14ac:dyDescent="0.25">
      <c r="AX155">
        <v>325.34207700000002</v>
      </c>
      <c r="BK155">
        <v>344.03048999999999</v>
      </c>
      <c r="BL155">
        <f t="shared" si="10"/>
        <v>34</v>
      </c>
      <c r="BS155">
        <v>31</v>
      </c>
    </row>
    <row r="156" spans="50:71" x14ac:dyDescent="0.25">
      <c r="AX156">
        <v>340.471495</v>
      </c>
      <c r="BK156">
        <v>313.21857999999997</v>
      </c>
      <c r="BL156">
        <f t="shared" si="10"/>
        <v>31</v>
      </c>
      <c r="BS156">
        <v>31</v>
      </c>
    </row>
    <row r="157" spans="50:71" x14ac:dyDescent="0.25">
      <c r="AX157">
        <v>324.91311200000001</v>
      </c>
      <c r="BK157">
        <v>341.55589800000001</v>
      </c>
      <c r="BL157">
        <f t="shared" si="10"/>
        <v>34</v>
      </c>
      <c r="BS157">
        <v>31</v>
      </c>
    </row>
    <row r="158" spans="50:71" x14ac:dyDescent="0.25">
      <c r="AX158">
        <v>357.53614599999997</v>
      </c>
      <c r="BK158">
        <v>337.40349300000003</v>
      </c>
      <c r="BL158">
        <f t="shared" si="10"/>
        <v>34</v>
      </c>
      <c r="BS158">
        <v>31</v>
      </c>
    </row>
    <row r="159" spans="50:71" x14ac:dyDescent="0.25">
      <c r="AX159">
        <v>338.99549200000001</v>
      </c>
      <c r="BK159">
        <v>332.423676</v>
      </c>
      <c r="BL159">
        <f t="shared" si="10"/>
        <v>33</v>
      </c>
      <c r="BS159">
        <v>31</v>
      </c>
    </row>
    <row r="160" spans="50:71" x14ac:dyDescent="0.25">
      <c r="AX160">
        <v>311.66276499999998</v>
      </c>
      <c r="BK160">
        <v>292.45351199999999</v>
      </c>
      <c r="BL160">
        <f t="shared" si="10"/>
        <v>29</v>
      </c>
      <c r="BS160">
        <v>31</v>
      </c>
    </row>
    <row r="161" spans="50:71" x14ac:dyDescent="0.25">
      <c r="AX161">
        <v>330.45508000000001</v>
      </c>
      <c r="BK161">
        <v>304.19770699999998</v>
      </c>
      <c r="BL161">
        <f t="shared" si="10"/>
        <v>30</v>
      </c>
      <c r="BS161">
        <v>31</v>
      </c>
    </row>
    <row r="162" spans="50:71" x14ac:dyDescent="0.25">
      <c r="AX162">
        <v>344.03048999999999</v>
      </c>
      <c r="BK162">
        <v>315.78016000000002</v>
      </c>
      <c r="BL162">
        <f t="shared" si="10"/>
        <v>32</v>
      </c>
      <c r="BS162">
        <v>31</v>
      </c>
    </row>
    <row r="163" spans="50:71" x14ac:dyDescent="0.25">
      <c r="AX163">
        <v>313.21857999999997</v>
      </c>
      <c r="BK163">
        <v>336.79012599999999</v>
      </c>
      <c r="BL163">
        <f t="shared" si="10"/>
        <v>34</v>
      </c>
      <c r="BS163">
        <v>31</v>
      </c>
    </row>
    <row r="164" spans="50:71" x14ac:dyDescent="0.25">
      <c r="AX164">
        <v>341.55589800000001</v>
      </c>
      <c r="BK164">
        <v>300.071957</v>
      </c>
      <c r="BL164">
        <f t="shared" si="10"/>
        <v>30</v>
      </c>
      <c r="BS164">
        <v>31</v>
      </c>
    </row>
    <row r="165" spans="50:71" x14ac:dyDescent="0.25">
      <c r="AX165">
        <v>337.40349300000003</v>
      </c>
      <c r="BK165">
        <v>313.49871300000001</v>
      </c>
      <c r="BL165">
        <f t="shared" si="10"/>
        <v>31</v>
      </c>
      <c r="BS165">
        <v>31</v>
      </c>
    </row>
    <row r="166" spans="50:71" x14ac:dyDescent="0.25">
      <c r="AX166">
        <v>332.423676</v>
      </c>
      <c r="BK166">
        <v>317.65969799999999</v>
      </c>
      <c r="BL166">
        <f t="shared" si="10"/>
        <v>32</v>
      </c>
      <c r="BS166">
        <v>31</v>
      </c>
    </row>
    <row r="167" spans="50:71" x14ac:dyDescent="0.25">
      <c r="AX167">
        <v>292.45351199999999</v>
      </c>
      <c r="BK167">
        <v>291.99784299999999</v>
      </c>
      <c r="BL167">
        <f t="shared" si="10"/>
        <v>29</v>
      </c>
      <c r="BS167">
        <v>31</v>
      </c>
    </row>
    <row r="168" spans="50:71" x14ac:dyDescent="0.25">
      <c r="AX168">
        <v>304.19770699999998</v>
      </c>
      <c r="BK168">
        <v>306.19264399999997</v>
      </c>
      <c r="BL168">
        <f t="shared" si="10"/>
        <v>31</v>
      </c>
      <c r="BS168">
        <v>31</v>
      </c>
    </row>
    <row r="169" spans="50:71" x14ac:dyDescent="0.25">
      <c r="AX169">
        <v>315.78016000000002</v>
      </c>
      <c r="BK169">
        <v>324.947093</v>
      </c>
      <c r="BL169">
        <f t="shared" si="10"/>
        <v>32</v>
      </c>
      <c r="BS169">
        <v>31</v>
      </c>
    </row>
    <row r="170" spans="50:71" x14ac:dyDescent="0.25">
      <c r="AX170">
        <v>336.79012599999999</v>
      </c>
      <c r="BK170">
        <v>313.13683900000001</v>
      </c>
      <c r="BL170">
        <f t="shared" si="10"/>
        <v>31</v>
      </c>
      <c r="BS170">
        <v>31</v>
      </c>
    </row>
    <row r="171" spans="50:71" x14ac:dyDescent="0.25">
      <c r="AX171">
        <v>300.071957</v>
      </c>
      <c r="BK171">
        <v>306.40013399999998</v>
      </c>
      <c r="BL171">
        <f t="shared" si="10"/>
        <v>31</v>
      </c>
      <c r="BS171">
        <v>31</v>
      </c>
    </row>
    <row r="172" spans="50:71" x14ac:dyDescent="0.25">
      <c r="AX172">
        <v>313.49871300000001</v>
      </c>
      <c r="BK172">
        <v>327.08864199999999</v>
      </c>
      <c r="BL172">
        <f t="shared" si="10"/>
        <v>33</v>
      </c>
      <c r="BS172">
        <v>31</v>
      </c>
    </row>
    <row r="173" spans="50:71" x14ac:dyDescent="0.25">
      <c r="AX173">
        <v>317.65969799999999</v>
      </c>
      <c r="BK173">
        <v>328.04671500000001</v>
      </c>
      <c r="BL173">
        <f t="shared" si="10"/>
        <v>33</v>
      </c>
      <c r="BS173">
        <v>31</v>
      </c>
    </row>
    <row r="174" spans="50:71" x14ac:dyDescent="0.25">
      <c r="AX174">
        <v>291.99784299999999</v>
      </c>
      <c r="BK174">
        <v>326.454925</v>
      </c>
      <c r="BL174">
        <f t="shared" si="10"/>
        <v>33</v>
      </c>
      <c r="BS174">
        <v>31</v>
      </c>
    </row>
    <row r="175" spans="50:71" x14ac:dyDescent="0.25">
      <c r="AX175">
        <v>306.19264399999997</v>
      </c>
      <c r="BK175">
        <v>324.14760200000001</v>
      </c>
      <c r="BL175">
        <f t="shared" si="10"/>
        <v>32</v>
      </c>
      <c r="BS175">
        <v>31</v>
      </c>
    </row>
    <row r="176" spans="50:71" x14ac:dyDescent="0.25">
      <c r="AX176">
        <v>324.947093</v>
      </c>
      <c r="BK176">
        <v>336.75302299999998</v>
      </c>
      <c r="BL176">
        <f t="shared" si="10"/>
        <v>34</v>
      </c>
      <c r="BS176">
        <v>31</v>
      </c>
    </row>
    <row r="177" spans="50:71" x14ac:dyDescent="0.25">
      <c r="AX177">
        <v>313.13683900000001</v>
      </c>
      <c r="BK177">
        <v>314.44818900000001</v>
      </c>
      <c r="BL177">
        <f t="shared" si="10"/>
        <v>31</v>
      </c>
      <c r="BS177">
        <v>31</v>
      </c>
    </row>
    <row r="178" spans="50:71" x14ac:dyDescent="0.25">
      <c r="AX178">
        <v>306.40013399999998</v>
      </c>
      <c r="BK178">
        <v>328.71497900000003</v>
      </c>
      <c r="BL178">
        <f t="shared" si="10"/>
        <v>33</v>
      </c>
      <c r="BS178">
        <v>31</v>
      </c>
    </row>
    <row r="179" spans="50:71" x14ac:dyDescent="0.25">
      <c r="AX179">
        <v>327.08864199999999</v>
      </c>
      <c r="BK179">
        <v>325.37051000000002</v>
      </c>
      <c r="BL179">
        <f t="shared" si="10"/>
        <v>33</v>
      </c>
      <c r="BS179">
        <v>31</v>
      </c>
    </row>
    <row r="180" spans="50:71" x14ac:dyDescent="0.25">
      <c r="AX180">
        <v>328.04671500000001</v>
      </c>
      <c r="BK180">
        <v>318.56088</v>
      </c>
      <c r="BL180">
        <f t="shared" si="10"/>
        <v>32</v>
      </c>
      <c r="BS180">
        <v>31</v>
      </c>
    </row>
    <row r="181" spans="50:71" x14ac:dyDescent="0.25">
      <c r="AX181">
        <v>326.454925</v>
      </c>
      <c r="BK181">
        <v>300.65956199999999</v>
      </c>
      <c r="BL181">
        <f t="shared" si="10"/>
        <v>30</v>
      </c>
      <c r="BS181">
        <v>32</v>
      </c>
    </row>
    <row r="182" spans="50:71" x14ac:dyDescent="0.25">
      <c r="AX182">
        <v>324.14760200000001</v>
      </c>
      <c r="BK182">
        <v>329.56142199999999</v>
      </c>
      <c r="BL182">
        <f t="shared" si="10"/>
        <v>33</v>
      </c>
      <c r="BS182">
        <v>32</v>
      </c>
    </row>
    <row r="183" spans="50:71" x14ac:dyDescent="0.25">
      <c r="AX183">
        <v>336.75302299999998</v>
      </c>
      <c r="BK183">
        <v>341.11535900000001</v>
      </c>
      <c r="BL183">
        <f t="shared" si="10"/>
        <v>34</v>
      </c>
      <c r="BS183">
        <v>32</v>
      </c>
    </row>
    <row r="184" spans="50:71" x14ac:dyDescent="0.25">
      <c r="AX184">
        <v>314.44818900000001</v>
      </c>
      <c r="BK184">
        <v>322.96441600000003</v>
      </c>
      <c r="BL184">
        <f t="shared" si="10"/>
        <v>32</v>
      </c>
      <c r="BS184">
        <v>32</v>
      </c>
    </row>
    <row r="185" spans="50:71" x14ac:dyDescent="0.25">
      <c r="AX185">
        <v>328.71497900000003</v>
      </c>
      <c r="BK185">
        <v>286.21679599999999</v>
      </c>
      <c r="BL185">
        <f t="shared" si="10"/>
        <v>29</v>
      </c>
      <c r="BS185">
        <v>32</v>
      </c>
    </row>
    <row r="186" spans="50:71" x14ac:dyDescent="0.25">
      <c r="AX186">
        <v>325.37051000000002</v>
      </c>
      <c r="BK186">
        <v>315.98813999999999</v>
      </c>
      <c r="BL186">
        <f t="shared" ref="BL186:BL249" si="11">ROUND(BK186/10,0)</f>
        <v>32</v>
      </c>
      <c r="BS186">
        <v>32</v>
      </c>
    </row>
    <row r="187" spans="50:71" x14ac:dyDescent="0.25">
      <c r="AX187">
        <v>318.56088</v>
      </c>
      <c r="BK187">
        <v>329.29912000000002</v>
      </c>
      <c r="BL187">
        <f t="shared" si="11"/>
        <v>33</v>
      </c>
      <c r="BS187">
        <v>32</v>
      </c>
    </row>
    <row r="188" spans="50:71" x14ac:dyDescent="0.25">
      <c r="AX188">
        <v>300.65956199999999</v>
      </c>
      <c r="BK188">
        <v>349.499594</v>
      </c>
      <c r="BL188">
        <f t="shared" si="11"/>
        <v>35</v>
      </c>
      <c r="BS188">
        <v>32</v>
      </c>
    </row>
    <row r="189" spans="50:71" x14ac:dyDescent="0.25">
      <c r="AX189">
        <v>329.56142199999999</v>
      </c>
      <c r="BK189">
        <v>313.08605599999999</v>
      </c>
      <c r="BL189">
        <f t="shared" si="11"/>
        <v>31</v>
      </c>
      <c r="BS189">
        <v>32</v>
      </c>
    </row>
    <row r="190" spans="50:71" x14ac:dyDescent="0.25">
      <c r="AX190">
        <v>341.11535900000001</v>
      </c>
      <c r="BK190">
        <v>312.56950999999998</v>
      </c>
      <c r="BL190">
        <f t="shared" si="11"/>
        <v>31</v>
      </c>
      <c r="BS190">
        <v>32</v>
      </c>
    </row>
    <row r="191" spans="50:71" x14ac:dyDescent="0.25">
      <c r="AX191">
        <v>322.96441600000003</v>
      </c>
      <c r="BK191">
        <v>315.05073900000002</v>
      </c>
      <c r="BL191">
        <f t="shared" si="11"/>
        <v>32</v>
      </c>
      <c r="BS191">
        <v>32</v>
      </c>
    </row>
    <row r="192" spans="50:71" x14ac:dyDescent="0.25">
      <c r="AX192">
        <v>286.21679599999999</v>
      </c>
      <c r="BK192">
        <v>312.63512100000003</v>
      </c>
      <c r="BL192">
        <f t="shared" si="11"/>
        <v>31</v>
      </c>
      <c r="BS192">
        <v>32</v>
      </c>
    </row>
    <row r="193" spans="50:71" x14ac:dyDescent="0.25">
      <c r="AX193">
        <v>315.98813999999999</v>
      </c>
      <c r="BK193">
        <v>295.80663500000003</v>
      </c>
      <c r="BL193">
        <f t="shared" si="11"/>
        <v>30</v>
      </c>
      <c r="BS193">
        <v>32</v>
      </c>
    </row>
    <row r="194" spans="50:71" x14ac:dyDescent="0.25">
      <c r="AX194">
        <v>329.29912000000002</v>
      </c>
      <c r="BK194">
        <v>317.32582600000001</v>
      </c>
      <c r="BL194">
        <f t="shared" si="11"/>
        <v>32</v>
      </c>
      <c r="BS194">
        <v>32</v>
      </c>
    </row>
    <row r="195" spans="50:71" x14ac:dyDescent="0.25">
      <c r="AX195">
        <v>349.499594</v>
      </c>
      <c r="BK195">
        <v>333.80263300000001</v>
      </c>
      <c r="BL195">
        <f t="shared" si="11"/>
        <v>33</v>
      </c>
      <c r="BS195">
        <v>32</v>
      </c>
    </row>
    <row r="196" spans="50:71" x14ac:dyDescent="0.25">
      <c r="AX196">
        <v>313.08605599999999</v>
      </c>
      <c r="BK196">
        <v>337.043024</v>
      </c>
      <c r="BL196">
        <f t="shared" si="11"/>
        <v>34</v>
      </c>
      <c r="BS196">
        <v>32</v>
      </c>
    </row>
    <row r="197" spans="50:71" x14ac:dyDescent="0.25">
      <c r="AX197">
        <v>312.56950999999998</v>
      </c>
      <c r="BK197">
        <v>310.807592</v>
      </c>
      <c r="BL197">
        <f t="shared" si="11"/>
        <v>31</v>
      </c>
      <c r="BS197">
        <v>32</v>
      </c>
    </row>
    <row r="198" spans="50:71" x14ac:dyDescent="0.25">
      <c r="AX198">
        <v>315.05073900000002</v>
      </c>
      <c r="BK198">
        <v>313.67557099999999</v>
      </c>
      <c r="BL198">
        <f t="shared" si="11"/>
        <v>31</v>
      </c>
      <c r="BS198">
        <v>32</v>
      </c>
    </row>
    <row r="199" spans="50:71" x14ac:dyDescent="0.25">
      <c r="AX199">
        <v>312.63512100000003</v>
      </c>
      <c r="BK199">
        <v>311.69438300000002</v>
      </c>
      <c r="BL199">
        <f t="shared" si="11"/>
        <v>31</v>
      </c>
      <c r="BS199">
        <v>32</v>
      </c>
    </row>
    <row r="200" spans="50:71" x14ac:dyDescent="0.25">
      <c r="AX200">
        <v>295.80663500000003</v>
      </c>
      <c r="BK200">
        <v>355.838548</v>
      </c>
      <c r="BL200">
        <f t="shared" si="11"/>
        <v>36</v>
      </c>
      <c r="BS200">
        <v>32</v>
      </c>
    </row>
    <row r="201" spans="50:71" x14ac:dyDescent="0.25">
      <c r="AX201">
        <v>317.32582600000001</v>
      </c>
      <c r="BK201">
        <v>280.87897199999998</v>
      </c>
      <c r="BL201">
        <f t="shared" si="11"/>
        <v>28</v>
      </c>
      <c r="BS201">
        <v>32</v>
      </c>
    </row>
    <row r="202" spans="50:71" x14ac:dyDescent="0.25">
      <c r="AX202">
        <v>333.80263300000001</v>
      </c>
      <c r="BK202">
        <v>280.93779899999998</v>
      </c>
      <c r="BL202">
        <f t="shared" si="11"/>
        <v>28</v>
      </c>
      <c r="BS202">
        <v>32</v>
      </c>
    </row>
    <row r="203" spans="50:71" x14ac:dyDescent="0.25">
      <c r="AX203">
        <v>337.043024</v>
      </c>
      <c r="BK203">
        <v>310.90906200000001</v>
      </c>
      <c r="BL203">
        <f t="shared" si="11"/>
        <v>31</v>
      </c>
      <c r="BS203">
        <v>32</v>
      </c>
    </row>
    <row r="204" spans="50:71" x14ac:dyDescent="0.25">
      <c r="AX204">
        <v>310.807592</v>
      </c>
      <c r="BK204">
        <v>368.55765500000001</v>
      </c>
      <c r="BL204">
        <f t="shared" si="11"/>
        <v>37</v>
      </c>
      <c r="BS204">
        <v>32</v>
      </c>
    </row>
    <row r="205" spans="50:71" x14ac:dyDescent="0.25">
      <c r="AX205">
        <v>313.67557099999999</v>
      </c>
      <c r="BK205">
        <v>329.22854100000001</v>
      </c>
      <c r="BL205">
        <f t="shared" si="11"/>
        <v>33</v>
      </c>
      <c r="BS205">
        <v>32</v>
      </c>
    </row>
    <row r="206" spans="50:71" x14ac:dyDescent="0.25">
      <c r="AX206">
        <v>311.69438300000002</v>
      </c>
      <c r="BK206">
        <v>309.99853300000001</v>
      </c>
      <c r="BL206">
        <f t="shared" si="11"/>
        <v>31</v>
      </c>
      <c r="BS206">
        <v>32</v>
      </c>
    </row>
    <row r="207" spans="50:71" x14ac:dyDescent="0.25">
      <c r="AX207">
        <v>355.838548</v>
      </c>
      <c r="BK207">
        <v>292.982438</v>
      </c>
      <c r="BL207">
        <f t="shared" si="11"/>
        <v>29</v>
      </c>
      <c r="BS207">
        <v>32</v>
      </c>
    </row>
    <row r="208" spans="50:71" x14ac:dyDescent="0.25">
      <c r="AX208">
        <v>280.87897199999998</v>
      </c>
      <c r="BK208">
        <v>292.68349899999998</v>
      </c>
      <c r="BL208">
        <f t="shared" si="11"/>
        <v>29</v>
      </c>
      <c r="BS208">
        <v>32</v>
      </c>
    </row>
    <row r="209" spans="50:71" x14ac:dyDescent="0.25">
      <c r="AX209">
        <v>280.93779899999998</v>
      </c>
      <c r="BK209">
        <v>346.25891799999999</v>
      </c>
      <c r="BL209">
        <f t="shared" si="11"/>
        <v>35</v>
      </c>
      <c r="BS209">
        <v>32</v>
      </c>
    </row>
    <row r="210" spans="50:71" x14ac:dyDescent="0.25">
      <c r="AX210">
        <v>310.90906200000001</v>
      </c>
      <c r="BK210">
        <v>324.39334500000001</v>
      </c>
      <c r="BL210">
        <f t="shared" si="11"/>
        <v>32</v>
      </c>
      <c r="BS210">
        <v>32</v>
      </c>
    </row>
    <row r="211" spans="50:71" x14ac:dyDescent="0.25">
      <c r="AX211">
        <v>368.55765500000001</v>
      </c>
      <c r="BK211">
        <v>285.34221600000001</v>
      </c>
      <c r="BL211">
        <f t="shared" si="11"/>
        <v>29</v>
      </c>
      <c r="BS211">
        <v>32</v>
      </c>
    </row>
    <row r="212" spans="50:71" x14ac:dyDescent="0.25">
      <c r="AX212">
        <v>329.22854100000001</v>
      </c>
      <c r="BK212">
        <v>315.69337200000001</v>
      </c>
      <c r="BL212">
        <f t="shared" si="11"/>
        <v>32</v>
      </c>
      <c r="BS212">
        <v>32</v>
      </c>
    </row>
    <row r="213" spans="50:71" x14ac:dyDescent="0.25">
      <c r="AX213">
        <v>309.99853300000001</v>
      </c>
      <c r="BK213">
        <v>333.12848100000002</v>
      </c>
      <c r="BL213">
        <f t="shared" si="11"/>
        <v>33</v>
      </c>
      <c r="BS213">
        <v>32</v>
      </c>
    </row>
    <row r="214" spans="50:71" x14ac:dyDescent="0.25">
      <c r="AX214">
        <v>292.982438</v>
      </c>
      <c r="BK214">
        <v>325.28061200000002</v>
      </c>
      <c r="BL214">
        <f t="shared" si="11"/>
        <v>33</v>
      </c>
      <c r="BS214">
        <v>32</v>
      </c>
    </row>
    <row r="215" spans="50:71" x14ac:dyDescent="0.25">
      <c r="AX215">
        <v>292.68349899999998</v>
      </c>
      <c r="BK215">
        <v>338.44060200000001</v>
      </c>
      <c r="BL215">
        <f t="shared" si="11"/>
        <v>34</v>
      </c>
      <c r="BS215">
        <v>32</v>
      </c>
    </row>
    <row r="216" spans="50:71" x14ac:dyDescent="0.25">
      <c r="AX216">
        <v>346.25891799999999</v>
      </c>
      <c r="BK216">
        <v>336.475931</v>
      </c>
      <c r="BL216">
        <f t="shared" si="11"/>
        <v>34</v>
      </c>
      <c r="BS216">
        <v>32</v>
      </c>
    </row>
    <row r="217" spans="50:71" x14ac:dyDescent="0.25">
      <c r="AX217">
        <v>324.39334500000001</v>
      </c>
      <c r="BK217">
        <v>302.28923900000001</v>
      </c>
      <c r="BL217">
        <f t="shared" si="11"/>
        <v>30</v>
      </c>
      <c r="BS217">
        <v>32</v>
      </c>
    </row>
    <row r="218" spans="50:71" x14ac:dyDescent="0.25">
      <c r="AX218">
        <v>285.34221600000001</v>
      </c>
      <c r="BK218">
        <v>301.27663699999999</v>
      </c>
      <c r="BL218">
        <f t="shared" si="11"/>
        <v>30</v>
      </c>
      <c r="BS218">
        <v>32</v>
      </c>
    </row>
    <row r="219" spans="50:71" x14ac:dyDescent="0.25">
      <c r="AX219">
        <v>315.69337200000001</v>
      </c>
      <c r="BK219">
        <v>335.00538</v>
      </c>
      <c r="BL219">
        <f t="shared" si="11"/>
        <v>34</v>
      </c>
      <c r="BS219">
        <v>32</v>
      </c>
    </row>
    <row r="220" spans="50:71" x14ac:dyDescent="0.25">
      <c r="AX220">
        <v>333.12848100000002</v>
      </c>
      <c r="BK220">
        <v>309.70331900000002</v>
      </c>
      <c r="BL220">
        <f t="shared" si="11"/>
        <v>31</v>
      </c>
      <c r="BS220">
        <v>32</v>
      </c>
    </row>
    <row r="221" spans="50:71" x14ac:dyDescent="0.25">
      <c r="AX221">
        <v>325.28061200000002</v>
      </c>
      <c r="BK221">
        <v>363.22170799999998</v>
      </c>
      <c r="BL221">
        <f t="shared" si="11"/>
        <v>36</v>
      </c>
      <c r="BS221">
        <v>32</v>
      </c>
    </row>
    <row r="222" spans="50:71" x14ac:dyDescent="0.25">
      <c r="AX222">
        <v>338.44060200000001</v>
      </c>
      <c r="BK222">
        <v>323.05053400000003</v>
      </c>
      <c r="BL222">
        <f t="shared" si="11"/>
        <v>32</v>
      </c>
      <c r="BS222">
        <v>32</v>
      </c>
    </row>
    <row r="223" spans="50:71" x14ac:dyDescent="0.25">
      <c r="AX223">
        <v>336.475931</v>
      </c>
      <c r="BK223">
        <v>318.62512900000002</v>
      </c>
      <c r="BL223">
        <f t="shared" si="11"/>
        <v>32</v>
      </c>
      <c r="BS223">
        <v>32</v>
      </c>
    </row>
    <row r="224" spans="50:71" x14ac:dyDescent="0.25">
      <c r="AX224">
        <v>302.28923900000001</v>
      </c>
      <c r="BK224">
        <v>305.23344300000002</v>
      </c>
      <c r="BL224">
        <f t="shared" si="11"/>
        <v>31</v>
      </c>
      <c r="BS224">
        <v>32</v>
      </c>
    </row>
    <row r="225" spans="50:71" x14ac:dyDescent="0.25">
      <c r="AX225">
        <v>301.27663699999999</v>
      </c>
      <c r="BK225">
        <v>307.30361399999998</v>
      </c>
      <c r="BL225">
        <f t="shared" si="11"/>
        <v>31</v>
      </c>
      <c r="BS225">
        <v>32</v>
      </c>
    </row>
    <row r="226" spans="50:71" x14ac:dyDescent="0.25">
      <c r="AX226">
        <v>335.00538</v>
      </c>
      <c r="BK226">
        <v>307.274247</v>
      </c>
      <c r="BL226">
        <f t="shared" si="11"/>
        <v>31</v>
      </c>
      <c r="BS226">
        <v>32</v>
      </c>
    </row>
    <row r="227" spans="50:71" x14ac:dyDescent="0.25">
      <c r="AX227">
        <v>309.70331900000002</v>
      </c>
      <c r="BK227">
        <v>315.105141</v>
      </c>
      <c r="BL227">
        <f t="shared" si="11"/>
        <v>32</v>
      </c>
      <c r="BS227">
        <v>32</v>
      </c>
    </row>
    <row r="228" spans="50:71" x14ac:dyDescent="0.25">
      <c r="AX228">
        <v>363.22170799999998</v>
      </c>
      <c r="BK228">
        <v>304.81897700000002</v>
      </c>
      <c r="BL228">
        <f t="shared" si="11"/>
        <v>30</v>
      </c>
      <c r="BS228">
        <v>32</v>
      </c>
    </row>
    <row r="229" spans="50:71" x14ac:dyDescent="0.25">
      <c r="AX229">
        <v>323.05053400000003</v>
      </c>
      <c r="BK229">
        <v>294.12050900000003</v>
      </c>
      <c r="BL229">
        <f t="shared" si="11"/>
        <v>29</v>
      </c>
      <c r="BS229">
        <v>32</v>
      </c>
    </row>
    <row r="230" spans="50:71" x14ac:dyDescent="0.25">
      <c r="AX230">
        <v>318.62512900000002</v>
      </c>
      <c r="BK230">
        <v>308.45601699999997</v>
      </c>
      <c r="BL230">
        <f t="shared" si="11"/>
        <v>31</v>
      </c>
      <c r="BS230">
        <v>32</v>
      </c>
    </row>
    <row r="231" spans="50:71" x14ac:dyDescent="0.25">
      <c r="AX231">
        <v>305.23344300000002</v>
      </c>
      <c r="BK231">
        <v>367.22278599999999</v>
      </c>
      <c r="BL231">
        <f t="shared" si="11"/>
        <v>37</v>
      </c>
      <c r="BS231">
        <v>32</v>
      </c>
    </row>
    <row r="232" spans="50:71" x14ac:dyDescent="0.25">
      <c r="AX232">
        <v>307.30361399999998</v>
      </c>
      <c r="BK232">
        <v>304.751058</v>
      </c>
      <c r="BL232">
        <f t="shared" si="11"/>
        <v>30</v>
      </c>
      <c r="BS232">
        <v>32</v>
      </c>
    </row>
    <row r="233" spans="50:71" x14ac:dyDescent="0.25">
      <c r="AX233">
        <v>307.274247</v>
      </c>
      <c r="BK233">
        <v>332.50560400000001</v>
      </c>
      <c r="BL233">
        <f t="shared" si="11"/>
        <v>33</v>
      </c>
      <c r="BS233">
        <v>32</v>
      </c>
    </row>
    <row r="234" spans="50:71" x14ac:dyDescent="0.25">
      <c r="AX234">
        <v>315.105141</v>
      </c>
      <c r="BK234">
        <v>305.91489899999999</v>
      </c>
      <c r="BL234">
        <f t="shared" si="11"/>
        <v>31</v>
      </c>
      <c r="BS234">
        <v>32</v>
      </c>
    </row>
    <row r="235" spans="50:71" x14ac:dyDescent="0.25">
      <c r="AX235">
        <v>304.81897700000002</v>
      </c>
      <c r="BK235">
        <v>321.32806799999997</v>
      </c>
      <c r="BL235">
        <f t="shared" si="11"/>
        <v>32</v>
      </c>
      <c r="BS235">
        <v>32</v>
      </c>
    </row>
    <row r="236" spans="50:71" x14ac:dyDescent="0.25">
      <c r="AX236">
        <v>294.12050900000003</v>
      </c>
      <c r="BK236">
        <v>350.240679</v>
      </c>
      <c r="BL236">
        <f t="shared" si="11"/>
        <v>35</v>
      </c>
      <c r="BS236">
        <v>33</v>
      </c>
    </row>
    <row r="237" spans="50:71" x14ac:dyDescent="0.25">
      <c r="AX237">
        <v>308.45601699999997</v>
      </c>
      <c r="BK237">
        <v>312.861515</v>
      </c>
      <c r="BL237">
        <f t="shared" si="11"/>
        <v>31</v>
      </c>
      <c r="BS237">
        <v>33</v>
      </c>
    </row>
    <row r="238" spans="50:71" x14ac:dyDescent="0.25">
      <c r="AX238">
        <v>367.22278599999999</v>
      </c>
      <c r="BK238">
        <v>325.45618400000001</v>
      </c>
      <c r="BL238">
        <f t="shared" si="11"/>
        <v>33</v>
      </c>
      <c r="BS238">
        <v>33</v>
      </c>
    </row>
    <row r="239" spans="50:71" x14ac:dyDescent="0.25">
      <c r="AX239">
        <v>304.751058</v>
      </c>
      <c r="BK239">
        <v>328.52049699999998</v>
      </c>
      <c r="BL239">
        <f t="shared" si="11"/>
        <v>33</v>
      </c>
      <c r="BS239">
        <v>33</v>
      </c>
    </row>
    <row r="240" spans="50:71" x14ac:dyDescent="0.25">
      <c r="AX240">
        <v>332.50560400000001</v>
      </c>
      <c r="BK240">
        <v>340.98770500000001</v>
      </c>
      <c r="BL240">
        <f t="shared" si="11"/>
        <v>34</v>
      </c>
      <c r="BS240">
        <v>33</v>
      </c>
    </row>
    <row r="241" spans="50:71" x14ac:dyDescent="0.25">
      <c r="AX241">
        <v>305.91489899999999</v>
      </c>
      <c r="BK241">
        <v>331.31547799999998</v>
      </c>
      <c r="BL241">
        <f t="shared" si="11"/>
        <v>33</v>
      </c>
      <c r="BS241">
        <v>33</v>
      </c>
    </row>
    <row r="242" spans="50:71" x14ac:dyDescent="0.25">
      <c r="AX242">
        <v>321.32806799999997</v>
      </c>
      <c r="BK242">
        <v>348.021342</v>
      </c>
      <c r="BL242">
        <f t="shared" si="11"/>
        <v>35</v>
      </c>
      <c r="BS242">
        <v>33</v>
      </c>
    </row>
    <row r="243" spans="50:71" x14ac:dyDescent="0.25">
      <c r="AX243">
        <v>350.240679</v>
      </c>
      <c r="BK243">
        <v>333.36376100000001</v>
      </c>
      <c r="BL243">
        <f t="shared" si="11"/>
        <v>33</v>
      </c>
      <c r="BS243">
        <v>33</v>
      </c>
    </row>
    <row r="244" spans="50:71" x14ac:dyDescent="0.25">
      <c r="AX244">
        <v>312.861515</v>
      </c>
      <c r="BK244">
        <v>293.500179</v>
      </c>
      <c r="BL244">
        <f t="shared" si="11"/>
        <v>29</v>
      </c>
      <c r="BS244">
        <v>33</v>
      </c>
    </row>
    <row r="245" spans="50:71" x14ac:dyDescent="0.25">
      <c r="AX245">
        <v>325.45618400000001</v>
      </c>
      <c r="BK245">
        <v>334.05359299999998</v>
      </c>
      <c r="BL245">
        <f t="shared" si="11"/>
        <v>33</v>
      </c>
      <c r="BS245">
        <v>33</v>
      </c>
    </row>
    <row r="246" spans="50:71" x14ac:dyDescent="0.25">
      <c r="AX246">
        <v>328.52049699999998</v>
      </c>
      <c r="BK246">
        <v>308.87681300000003</v>
      </c>
      <c r="BL246">
        <f t="shared" si="11"/>
        <v>31</v>
      </c>
      <c r="BS246">
        <v>33</v>
      </c>
    </row>
    <row r="247" spans="50:71" x14ac:dyDescent="0.25">
      <c r="AX247">
        <v>340.98770500000001</v>
      </c>
      <c r="BK247">
        <v>326.09657700000002</v>
      </c>
      <c r="BL247">
        <f t="shared" si="11"/>
        <v>33</v>
      </c>
      <c r="BS247">
        <v>33</v>
      </c>
    </row>
    <row r="248" spans="50:71" x14ac:dyDescent="0.25">
      <c r="AX248">
        <v>331.31547799999998</v>
      </c>
      <c r="BK248">
        <v>277.636009</v>
      </c>
      <c r="BL248">
        <f t="shared" si="11"/>
        <v>28</v>
      </c>
      <c r="BS248">
        <v>33</v>
      </c>
    </row>
    <row r="249" spans="50:71" x14ac:dyDescent="0.25">
      <c r="AX249">
        <v>348.021342</v>
      </c>
      <c r="BK249">
        <v>353.74477899999999</v>
      </c>
      <c r="BL249">
        <f t="shared" si="11"/>
        <v>35</v>
      </c>
      <c r="BS249">
        <v>33</v>
      </c>
    </row>
    <row r="250" spans="50:71" x14ac:dyDescent="0.25">
      <c r="AX250">
        <v>333.36376100000001</v>
      </c>
      <c r="BK250">
        <v>332.852779</v>
      </c>
      <c r="BL250">
        <f t="shared" ref="BL250:BL313" si="12">ROUND(BK250/10,0)</f>
        <v>33</v>
      </c>
      <c r="BS250">
        <v>33</v>
      </c>
    </row>
    <row r="251" spans="50:71" x14ac:dyDescent="0.25">
      <c r="AX251">
        <v>293.500179</v>
      </c>
      <c r="BK251">
        <v>313.92973999999998</v>
      </c>
      <c r="BL251">
        <f t="shared" si="12"/>
        <v>31</v>
      </c>
      <c r="BS251">
        <v>33</v>
      </c>
    </row>
    <row r="252" spans="50:71" x14ac:dyDescent="0.25">
      <c r="AX252">
        <v>334.05359299999998</v>
      </c>
      <c r="BK252">
        <v>347.09222699999998</v>
      </c>
      <c r="BL252">
        <f t="shared" si="12"/>
        <v>35</v>
      </c>
      <c r="BS252">
        <v>33</v>
      </c>
    </row>
    <row r="253" spans="50:71" x14ac:dyDescent="0.25">
      <c r="AX253">
        <v>308.87681300000003</v>
      </c>
      <c r="BK253">
        <v>355.98083700000001</v>
      </c>
      <c r="BL253">
        <f t="shared" si="12"/>
        <v>36</v>
      </c>
      <c r="BS253">
        <v>33</v>
      </c>
    </row>
    <row r="254" spans="50:71" x14ac:dyDescent="0.25">
      <c r="AX254">
        <v>326.09657700000002</v>
      </c>
      <c r="BK254">
        <v>327.323939</v>
      </c>
      <c r="BL254">
        <f t="shared" si="12"/>
        <v>33</v>
      </c>
      <c r="BS254">
        <v>33</v>
      </c>
    </row>
    <row r="255" spans="50:71" x14ac:dyDescent="0.25">
      <c r="AX255">
        <v>277.636009</v>
      </c>
      <c r="BK255">
        <v>304.074048</v>
      </c>
      <c r="BL255">
        <f t="shared" si="12"/>
        <v>30</v>
      </c>
      <c r="BS255">
        <v>33</v>
      </c>
    </row>
    <row r="256" spans="50:71" x14ac:dyDescent="0.25">
      <c r="AX256">
        <v>353.74477899999999</v>
      </c>
      <c r="BK256">
        <v>310.21864099999999</v>
      </c>
      <c r="BL256">
        <f t="shared" si="12"/>
        <v>31</v>
      </c>
      <c r="BS256">
        <v>33</v>
      </c>
    </row>
    <row r="257" spans="50:71" x14ac:dyDescent="0.25">
      <c r="AX257">
        <v>332.852779</v>
      </c>
      <c r="BK257">
        <v>337.05290400000001</v>
      </c>
      <c r="BL257">
        <f t="shared" si="12"/>
        <v>34</v>
      </c>
      <c r="BS257">
        <v>33</v>
      </c>
    </row>
    <row r="258" spans="50:71" x14ac:dyDescent="0.25">
      <c r="AX258">
        <v>313.92973999999998</v>
      </c>
      <c r="BK258">
        <v>293.44867099999999</v>
      </c>
      <c r="BL258">
        <f t="shared" si="12"/>
        <v>29</v>
      </c>
      <c r="BS258">
        <v>33</v>
      </c>
    </row>
    <row r="259" spans="50:71" x14ac:dyDescent="0.25">
      <c r="AX259">
        <v>347.09222699999998</v>
      </c>
      <c r="BK259">
        <v>331.63203900000002</v>
      </c>
      <c r="BL259">
        <f t="shared" si="12"/>
        <v>33</v>
      </c>
      <c r="BS259">
        <v>33</v>
      </c>
    </row>
    <row r="260" spans="50:71" x14ac:dyDescent="0.25">
      <c r="AX260">
        <v>355.98083700000001</v>
      </c>
      <c r="BK260">
        <v>292.65663899999998</v>
      </c>
      <c r="BL260">
        <f t="shared" si="12"/>
        <v>29</v>
      </c>
      <c r="BS260">
        <v>33</v>
      </c>
    </row>
    <row r="261" spans="50:71" x14ac:dyDescent="0.25">
      <c r="AX261">
        <v>327.323939</v>
      </c>
      <c r="BK261">
        <v>349.84680600000002</v>
      </c>
      <c r="BL261">
        <f t="shared" si="12"/>
        <v>35</v>
      </c>
      <c r="BS261">
        <v>33</v>
      </c>
    </row>
    <row r="262" spans="50:71" x14ac:dyDescent="0.25">
      <c r="AX262">
        <v>304.074048</v>
      </c>
      <c r="BK262">
        <v>316.43454600000001</v>
      </c>
      <c r="BL262">
        <f t="shared" si="12"/>
        <v>32</v>
      </c>
      <c r="BS262">
        <v>33</v>
      </c>
    </row>
    <row r="263" spans="50:71" x14ac:dyDescent="0.25">
      <c r="AX263">
        <v>310.21864099999999</v>
      </c>
      <c r="BK263">
        <v>341.16740099999998</v>
      </c>
      <c r="BL263">
        <f t="shared" si="12"/>
        <v>34</v>
      </c>
      <c r="BS263">
        <v>33</v>
      </c>
    </row>
    <row r="264" spans="50:71" x14ac:dyDescent="0.25">
      <c r="AX264">
        <v>337.05290400000001</v>
      </c>
      <c r="BK264">
        <v>337.99480199999999</v>
      </c>
      <c r="BL264">
        <f t="shared" si="12"/>
        <v>34</v>
      </c>
      <c r="BS264">
        <v>33</v>
      </c>
    </row>
    <row r="265" spans="50:71" x14ac:dyDescent="0.25">
      <c r="AX265">
        <v>293.44867099999999</v>
      </c>
      <c r="BK265">
        <v>321.14294200000001</v>
      </c>
      <c r="BL265">
        <f t="shared" si="12"/>
        <v>32</v>
      </c>
      <c r="BS265">
        <v>33</v>
      </c>
    </row>
    <row r="266" spans="50:71" x14ac:dyDescent="0.25">
      <c r="AX266">
        <v>331.63203900000002</v>
      </c>
      <c r="BK266">
        <v>334.79283500000003</v>
      </c>
      <c r="BL266">
        <f t="shared" si="12"/>
        <v>33</v>
      </c>
      <c r="BS266">
        <v>33</v>
      </c>
    </row>
    <row r="267" spans="50:71" x14ac:dyDescent="0.25">
      <c r="AX267">
        <v>292.65663899999998</v>
      </c>
      <c r="BK267">
        <v>322.107643</v>
      </c>
      <c r="BL267">
        <f t="shared" si="12"/>
        <v>32</v>
      </c>
      <c r="BS267">
        <v>33</v>
      </c>
    </row>
    <row r="268" spans="50:71" x14ac:dyDescent="0.25">
      <c r="AX268">
        <v>349.84680600000002</v>
      </c>
      <c r="BK268">
        <v>300.25796400000002</v>
      </c>
      <c r="BL268">
        <f t="shared" si="12"/>
        <v>30</v>
      </c>
      <c r="BS268">
        <v>33</v>
      </c>
    </row>
    <row r="269" spans="50:71" x14ac:dyDescent="0.25">
      <c r="AX269">
        <v>316.43454600000001</v>
      </c>
      <c r="BK269">
        <v>330.90767299999999</v>
      </c>
      <c r="BL269">
        <f t="shared" si="12"/>
        <v>33</v>
      </c>
      <c r="BS269">
        <v>33</v>
      </c>
    </row>
    <row r="270" spans="50:71" x14ac:dyDescent="0.25">
      <c r="AX270">
        <v>341.16740099999998</v>
      </c>
      <c r="BK270">
        <v>318.545344</v>
      </c>
      <c r="BL270">
        <f t="shared" si="12"/>
        <v>32</v>
      </c>
      <c r="BS270">
        <v>33</v>
      </c>
    </row>
    <row r="271" spans="50:71" x14ac:dyDescent="0.25">
      <c r="AX271">
        <v>337.99480199999999</v>
      </c>
      <c r="BK271">
        <v>308.74409700000001</v>
      </c>
      <c r="BL271">
        <f t="shared" si="12"/>
        <v>31</v>
      </c>
      <c r="BS271">
        <v>33</v>
      </c>
    </row>
    <row r="272" spans="50:71" x14ac:dyDescent="0.25">
      <c r="AX272">
        <v>321.14294200000001</v>
      </c>
      <c r="BK272">
        <v>329.73442999999997</v>
      </c>
      <c r="BL272">
        <f t="shared" si="12"/>
        <v>33</v>
      </c>
      <c r="BS272">
        <v>33</v>
      </c>
    </row>
    <row r="273" spans="50:71" x14ac:dyDescent="0.25">
      <c r="AX273">
        <v>334.79283500000003</v>
      </c>
      <c r="BK273">
        <v>323.70468699999998</v>
      </c>
      <c r="BL273">
        <f t="shared" si="12"/>
        <v>32</v>
      </c>
      <c r="BS273">
        <v>33</v>
      </c>
    </row>
    <row r="274" spans="50:71" x14ac:dyDescent="0.25">
      <c r="AX274">
        <v>322.107643</v>
      </c>
      <c r="BK274">
        <v>303.605819</v>
      </c>
      <c r="BL274">
        <f t="shared" si="12"/>
        <v>30</v>
      </c>
      <c r="BS274">
        <v>33</v>
      </c>
    </row>
    <row r="275" spans="50:71" x14ac:dyDescent="0.25">
      <c r="AX275">
        <v>300.25796400000002</v>
      </c>
      <c r="BK275">
        <v>326.88205299999998</v>
      </c>
      <c r="BL275">
        <f t="shared" si="12"/>
        <v>33</v>
      </c>
      <c r="BS275">
        <v>33</v>
      </c>
    </row>
    <row r="276" spans="50:71" x14ac:dyDescent="0.25">
      <c r="AX276">
        <v>330.90767299999999</v>
      </c>
      <c r="BK276">
        <v>293.80231700000002</v>
      </c>
      <c r="BL276">
        <f t="shared" si="12"/>
        <v>29</v>
      </c>
      <c r="BS276">
        <v>33</v>
      </c>
    </row>
    <row r="277" spans="50:71" x14ac:dyDescent="0.25">
      <c r="AX277">
        <v>318.545344</v>
      </c>
      <c r="BK277">
        <v>316.04202700000002</v>
      </c>
      <c r="BL277">
        <f t="shared" si="12"/>
        <v>32</v>
      </c>
      <c r="BS277">
        <v>33</v>
      </c>
    </row>
    <row r="278" spans="50:71" x14ac:dyDescent="0.25">
      <c r="AX278">
        <v>308.74409700000001</v>
      </c>
      <c r="BK278">
        <v>368.31820599999998</v>
      </c>
      <c r="BL278">
        <f t="shared" si="12"/>
        <v>37</v>
      </c>
      <c r="BS278">
        <v>33</v>
      </c>
    </row>
    <row r="279" spans="50:71" x14ac:dyDescent="0.25">
      <c r="AX279">
        <v>329.73442999999997</v>
      </c>
      <c r="BK279">
        <v>294.81587300000001</v>
      </c>
      <c r="BL279">
        <f t="shared" si="12"/>
        <v>29</v>
      </c>
      <c r="BS279">
        <v>33</v>
      </c>
    </row>
    <row r="280" spans="50:71" x14ac:dyDescent="0.25">
      <c r="AX280">
        <v>323.70468699999998</v>
      </c>
      <c r="BK280">
        <v>276.85799200000002</v>
      </c>
      <c r="BL280">
        <f t="shared" si="12"/>
        <v>28</v>
      </c>
      <c r="BS280">
        <v>33</v>
      </c>
    </row>
    <row r="281" spans="50:71" x14ac:dyDescent="0.25">
      <c r="AX281">
        <v>303.605819</v>
      </c>
      <c r="BK281">
        <v>280.959451</v>
      </c>
      <c r="BL281">
        <f t="shared" si="12"/>
        <v>28</v>
      </c>
      <c r="BS281">
        <v>33</v>
      </c>
    </row>
    <row r="282" spans="50:71" x14ac:dyDescent="0.25">
      <c r="AX282">
        <v>326.88205299999998</v>
      </c>
      <c r="BK282">
        <v>318.54586699999999</v>
      </c>
      <c r="BL282">
        <f t="shared" si="12"/>
        <v>32</v>
      </c>
      <c r="BS282">
        <v>33</v>
      </c>
    </row>
    <row r="283" spans="50:71" x14ac:dyDescent="0.25">
      <c r="AX283">
        <v>293.80231700000002</v>
      </c>
      <c r="BK283">
        <v>305.552616</v>
      </c>
      <c r="BL283">
        <f t="shared" si="12"/>
        <v>31</v>
      </c>
      <c r="BS283">
        <v>33</v>
      </c>
    </row>
    <row r="284" spans="50:71" x14ac:dyDescent="0.25">
      <c r="AX284">
        <v>316.04202700000002</v>
      </c>
      <c r="BK284">
        <v>290.34701100000001</v>
      </c>
      <c r="BL284">
        <f t="shared" si="12"/>
        <v>29</v>
      </c>
      <c r="BS284">
        <v>33</v>
      </c>
    </row>
    <row r="285" spans="50:71" x14ac:dyDescent="0.25">
      <c r="AX285">
        <v>368.31820599999998</v>
      </c>
      <c r="BK285">
        <v>344.38755800000001</v>
      </c>
      <c r="BL285">
        <f t="shared" si="12"/>
        <v>34</v>
      </c>
      <c r="BS285">
        <v>33</v>
      </c>
    </row>
    <row r="286" spans="50:71" x14ac:dyDescent="0.25">
      <c r="AX286">
        <v>294.81587300000001</v>
      </c>
      <c r="BK286">
        <v>291.79257699999999</v>
      </c>
      <c r="BL286">
        <f t="shared" si="12"/>
        <v>29</v>
      </c>
      <c r="BS286">
        <v>33</v>
      </c>
    </row>
    <row r="287" spans="50:71" x14ac:dyDescent="0.25">
      <c r="AX287">
        <v>276.85799200000002</v>
      </c>
      <c r="BK287">
        <v>306.36041499999999</v>
      </c>
      <c r="BL287">
        <f t="shared" si="12"/>
        <v>31</v>
      </c>
      <c r="BS287">
        <v>33</v>
      </c>
    </row>
    <row r="288" spans="50:71" x14ac:dyDescent="0.25">
      <c r="AX288">
        <v>280.959451</v>
      </c>
      <c r="BK288">
        <v>303.629569</v>
      </c>
      <c r="BL288">
        <f t="shared" si="12"/>
        <v>30</v>
      </c>
      <c r="BS288">
        <v>33</v>
      </c>
    </row>
    <row r="289" spans="50:71" x14ac:dyDescent="0.25">
      <c r="AX289">
        <v>318.54586699999999</v>
      </c>
      <c r="BK289">
        <v>331.36307900000003</v>
      </c>
      <c r="BL289">
        <f t="shared" si="12"/>
        <v>33</v>
      </c>
      <c r="BS289">
        <v>33</v>
      </c>
    </row>
    <row r="290" spans="50:71" x14ac:dyDescent="0.25">
      <c r="AX290">
        <v>305.552616</v>
      </c>
      <c r="BK290">
        <v>327.00888500000002</v>
      </c>
      <c r="BL290">
        <f t="shared" si="12"/>
        <v>33</v>
      </c>
      <c r="BS290">
        <v>33</v>
      </c>
    </row>
    <row r="291" spans="50:71" x14ac:dyDescent="0.25">
      <c r="AX291">
        <v>290.34701100000001</v>
      </c>
      <c r="BK291">
        <v>311.31961000000001</v>
      </c>
      <c r="BL291">
        <f t="shared" si="12"/>
        <v>31</v>
      </c>
      <c r="BS291">
        <v>33</v>
      </c>
    </row>
    <row r="292" spans="50:71" x14ac:dyDescent="0.25">
      <c r="AX292">
        <v>344.38755800000001</v>
      </c>
      <c r="BK292">
        <v>314.78578700000003</v>
      </c>
      <c r="BL292">
        <f t="shared" si="12"/>
        <v>31</v>
      </c>
      <c r="BS292">
        <v>33</v>
      </c>
    </row>
    <row r="293" spans="50:71" x14ac:dyDescent="0.25">
      <c r="AX293">
        <v>291.79257699999999</v>
      </c>
      <c r="BK293">
        <v>331.14962300000002</v>
      </c>
      <c r="BL293">
        <f t="shared" si="12"/>
        <v>33</v>
      </c>
      <c r="BS293">
        <v>33</v>
      </c>
    </row>
    <row r="294" spans="50:71" x14ac:dyDescent="0.25">
      <c r="AX294">
        <v>306.36041499999999</v>
      </c>
      <c r="BK294">
        <v>357.83881700000001</v>
      </c>
      <c r="BL294">
        <f t="shared" si="12"/>
        <v>36</v>
      </c>
      <c r="BS294">
        <v>33</v>
      </c>
    </row>
    <row r="295" spans="50:71" x14ac:dyDescent="0.25">
      <c r="AX295">
        <v>303.629569</v>
      </c>
      <c r="BK295">
        <v>319.15495900000002</v>
      </c>
      <c r="BL295">
        <f t="shared" si="12"/>
        <v>32</v>
      </c>
      <c r="BS295">
        <v>33</v>
      </c>
    </row>
    <row r="296" spans="50:71" x14ac:dyDescent="0.25">
      <c r="AX296">
        <v>331.36307900000003</v>
      </c>
      <c r="BK296">
        <v>311.62075900000002</v>
      </c>
      <c r="BL296">
        <f t="shared" si="12"/>
        <v>31</v>
      </c>
      <c r="BS296">
        <v>33</v>
      </c>
    </row>
    <row r="297" spans="50:71" x14ac:dyDescent="0.25">
      <c r="AX297">
        <v>327.00888500000002</v>
      </c>
      <c r="BK297">
        <v>306.09416399999998</v>
      </c>
      <c r="BL297">
        <f t="shared" si="12"/>
        <v>31</v>
      </c>
      <c r="BS297">
        <v>33</v>
      </c>
    </row>
    <row r="298" spans="50:71" x14ac:dyDescent="0.25">
      <c r="AX298">
        <v>311.31961000000001</v>
      </c>
      <c r="BK298">
        <v>357.54900800000001</v>
      </c>
      <c r="BL298">
        <f t="shared" si="12"/>
        <v>36</v>
      </c>
      <c r="BS298">
        <v>33</v>
      </c>
    </row>
    <row r="299" spans="50:71" x14ac:dyDescent="0.25">
      <c r="AX299">
        <v>314.78578700000003</v>
      </c>
      <c r="BK299">
        <v>319.293971</v>
      </c>
      <c r="BL299">
        <f t="shared" si="12"/>
        <v>32</v>
      </c>
      <c r="BS299">
        <v>33</v>
      </c>
    </row>
    <row r="300" spans="50:71" x14ac:dyDescent="0.25">
      <c r="AX300">
        <v>331.14962300000002</v>
      </c>
      <c r="BK300">
        <v>330.04823199999998</v>
      </c>
      <c r="BL300">
        <f t="shared" si="12"/>
        <v>33</v>
      </c>
      <c r="BS300">
        <v>33</v>
      </c>
    </row>
    <row r="301" spans="50:71" x14ac:dyDescent="0.25">
      <c r="AX301">
        <v>357.83881700000001</v>
      </c>
      <c r="BK301">
        <v>326.865816</v>
      </c>
      <c r="BL301">
        <f t="shared" si="12"/>
        <v>33</v>
      </c>
      <c r="BS301">
        <v>33</v>
      </c>
    </row>
    <row r="302" spans="50:71" x14ac:dyDescent="0.25">
      <c r="AX302">
        <v>319.15495900000002</v>
      </c>
      <c r="BK302">
        <v>296.16126800000001</v>
      </c>
      <c r="BL302">
        <f t="shared" si="12"/>
        <v>30</v>
      </c>
      <c r="BS302">
        <v>33</v>
      </c>
    </row>
    <row r="303" spans="50:71" x14ac:dyDescent="0.25">
      <c r="AX303">
        <v>311.62075900000002</v>
      </c>
      <c r="BK303">
        <v>365.43367999999998</v>
      </c>
      <c r="BL303">
        <f t="shared" si="12"/>
        <v>37</v>
      </c>
      <c r="BS303">
        <v>33</v>
      </c>
    </row>
    <row r="304" spans="50:71" x14ac:dyDescent="0.25">
      <c r="AX304">
        <v>306.09416399999998</v>
      </c>
      <c r="BK304">
        <v>341.71242799999999</v>
      </c>
      <c r="BL304">
        <f t="shared" si="12"/>
        <v>34</v>
      </c>
      <c r="BS304">
        <v>33</v>
      </c>
    </row>
    <row r="305" spans="50:71" x14ac:dyDescent="0.25">
      <c r="AX305">
        <v>357.54900800000001</v>
      </c>
      <c r="BK305">
        <v>293.164445</v>
      </c>
      <c r="BL305">
        <f t="shared" si="12"/>
        <v>29</v>
      </c>
      <c r="BS305">
        <v>33</v>
      </c>
    </row>
    <row r="306" spans="50:71" x14ac:dyDescent="0.25">
      <c r="AX306">
        <v>319.293971</v>
      </c>
      <c r="BK306">
        <v>325.58631200000002</v>
      </c>
      <c r="BL306">
        <f t="shared" si="12"/>
        <v>33</v>
      </c>
      <c r="BS306">
        <v>33</v>
      </c>
    </row>
    <row r="307" spans="50:71" x14ac:dyDescent="0.25">
      <c r="AX307">
        <v>330.04823199999998</v>
      </c>
      <c r="BK307">
        <v>337.05704100000003</v>
      </c>
      <c r="BL307">
        <f t="shared" si="12"/>
        <v>34</v>
      </c>
      <c r="BS307">
        <v>33</v>
      </c>
    </row>
    <row r="308" spans="50:71" x14ac:dyDescent="0.25">
      <c r="AX308">
        <v>326.865816</v>
      </c>
      <c r="BK308">
        <v>335.22964899999999</v>
      </c>
      <c r="BL308">
        <f t="shared" si="12"/>
        <v>34</v>
      </c>
      <c r="BS308">
        <v>33</v>
      </c>
    </row>
    <row r="309" spans="50:71" x14ac:dyDescent="0.25">
      <c r="AX309">
        <v>296.16126800000001</v>
      </c>
      <c r="BK309">
        <v>329.00902500000001</v>
      </c>
      <c r="BL309">
        <f t="shared" si="12"/>
        <v>33</v>
      </c>
      <c r="BS309">
        <v>34</v>
      </c>
    </row>
    <row r="310" spans="50:71" x14ac:dyDescent="0.25">
      <c r="AX310">
        <v>365.43367999999998</v>
      </c>
      <c r="BK310">
        <v>327.74072000000001</v>
      </c>
      <c r="BL310">
        <f t="shared" si="12"/>
        <v>33</v>
      </c>
      <c r="BS310">
        <v>34</v>
      </c>
    </row>
    <row r="311" spans="50:71" x14ac:dyDescent="0.25">
      <c r="AX311">
        <v>341.71242799999999</v>
      </c>
      <c r="BK311">
        <v>305.64437500000003</v>
      </c>
      <c r="BL311">
        <f t="shared" si="12"/>
        <v>31</v>
      </c>
      <c r="BS311">
        <v>34</v>
      </c>
    </row>
    <row r="312" spans="50:71" x14ac:dyDescent="0.25">
      <c r="AX312">
        <v>293.164445</v>
      </c>
      <c r="BK312">
        <v>319.43310500000001</v>
      </c>
      <c r="BL312">
        <f t="shared" si="12"/>
        <v>32</v>
      </c>
      <c r="BS312">
        <v>34</v>
      </c>
    </row>
    <row r="313" spans="50:71" x14ac:dyDescent="0.25">
      <c r="AX313">
        <v>325.58631200000002</v>
      </c>
      <c r="BK313">
        <v>344.207876</v>
      </c>
      <c r="BL313">
        <f t="shared" si="12"/>
        <v>34</v>
      </c>
      <c r="BS313">
        <v>34</v>
      </c>
    </row>
    <row r="314" spans="50:71" x14ac:dyDescent="0.25">
      <c r="AX314">
        <v>337.05704100000003</v>
      </c>
      <c r="BK314">
        <v>293.67441400000001</v>
      </c>
      <c r="BL314">
        <f t="shared" ref="BL314:BL377" si="13">ROUND(BK314/10,0)</f>
        <v>29</v>
      </c>
      <c r="BS314">
        <v>34</v>
      </c>
    </row>
    <row r="315" spans="50:71" x14ac:dyDescent="0.25">
      <c r="AX315">
        <v>335.22964899999999</v>
      </c>
      <c r="BK315">
        <v>307.10942899999998</v>
      </c>
      <c r="BL315">
        <f t="shared" si="13"/>
        <v>31</v>
      </c>
      <c r="BS315">
        <v>34</v>
      </c>
    </row>
    <row r="316" spans="50:71" x14ac:dyDescent="0.25">
      <c r="AX316">
        <v>329.00902500000001</v>
      </c>
      <c r="BK316">
        <v>292.23634700000002</v>
      </c>
      <c r="BL316">
        <f t="shared" si="13"/>
        <v>29</v>
      </c>
      <c r="BS316">
        <v>34</v>
      </c>
    </row>
    <row r="317" spans="50:71" x14ac:dyDescent="0.25">
      <c r="AX317">
        <v>327.74072000000001</v>
      </c>
      <c r="BK317">
        <v>362.13266900000002</v>
      </c>
      <c r="BL317">
        <f t="shared" si="13"/>
        <v>36</v>
      </c>
      <c r="BS317">
        <v>34</v>
      </c>
    </row>
    <row r="318" spans="50:71" x14ac:dyDescent="0.25">
      <c r="AX318">
        <v>305.64437500000003</v>
      </c>
      <c r="BK318">
        <v>327.18946299999999</v>
      </c>
      <c r="BL318">
        <f t="shared" si="13"/>
        <v>33</v>
      </c>
      <c r="BS318">
        <v>34</v>
      </c>
    </row>
    <row r="319" spans="50:71" x14ac:dyDescent="0.25">
      <c r="AX319">
        <v>319.43310500000001</v>
      </c>
      <c r="BK319">
        <v>293.69072199999999</v>
      </c>
      <c r="BL319">
        <f t="shared" si="13"/>
        <v>29</v>
      </c>
      <c r="BS319">
        <v>34</v>
      </c>
    </row>
    <row r="320" spans="50:71" x14ac:dyDescent="0.25">
      <c r="AX320">
        <v>344.207876</v>
      </c>
      <c r="BK320">
        <v>288.74191300000001</v>
      </c>
      <c r="BL320">
        <f t="shared" si="13"/>
        <v>29</v>
      </c>
      <c r="BS320">
        <v>34</v>
      </c>
    </row>
    <row r="321" spans="50:71" x14ac:dyDescent="0.25">
      <c r="AX321">
        <v>293.67441400000001</v>
      </c>
      <c r="BK321">
        <v>329.780711</v>
      </c>
      <c r="BL321">
        <f t="shared" si="13"/>
        <v>33</v>
      </c>
      <c r="BS321">
        <v>34</v>
      </c>
    </row>
    <row r="322" spans="50:71" x14ac:dyDescent="0.25">
      <c r="AX322">
        <v>307.10942899999998</v>
      </c>
      <c r="BK322">
        <v>330.41935100000001</v>
      </c>
      <c r="BL322">
        <f t="shared" si="13"/>
        <v>33</v>
      </c>
      <c r="BS322">
        <v>34</v>
      </c>
    </row>
    <row r="323" spans="50:71" x14ac:dyDescent="0.25">
      <c r="AX323">
        <v>292.23634700000002</v>
      </c>
      <c r="BK323">
        <v>336.057368</v>
      </c>
      <c r="BL323">
        <f t="shared" si="13"/>
        <v>34</v>
      </c>
      <c r="BS323">
        <v>34</v>
      </c>
    </row>
    <row r="324" spans="50:71" x14ac:dyDescent="0.25">
      <c r="AX324">
        <v>362.13266900000002</v>
      </c>
      <c r="BK324">
        <v>315.34939300000002</v>
      </c>
      <c r="BL324">
        <f t="shared" si="13"/>
        <v>32</v>
      </c>
      <c r="BS324">
        <v>34</v>
      </c>
    </row>
    <row r="325" spans="50:71" x14ac:dyDescent="0.25">
      <c r="AX325">
        <v>327.18946299999999</v>
      </c>
      <c r="BK325">
        <v>334.79319800000002</v>
      </c>
      <c r="BL325">
        <f t="shared" si="13"/>
        <v>33</v>
      </c>
      <c r="BS325">
        <v>34</v>
      </c>
    </row>
    <row r="326" spans="50:71" x14ac:dyDescent="0.25">
      <c r="AX326">
        <v>293.69072199999999</v>
      </c>
      <c r="BK326">
        <v>318.249709</v>
      </c>
      <c r="BL326">
        <f t="shared" si="13"/>
        <v>32</v>
      </c>
      <c r="BS326">
        <v>34</v>
      </c>
    </row>
    <row r="327" spans="50:71" x14ac:dyDescent="0.25">
      <c r="AX327">
        <v>288.74191300000001</v>
      </c>
      <c r="BK327">
        <v>325.42319199999997</v>
      </c>
      <c r="BL327">
        <f t="shared" si="13"/>
        <v>33</v>
      </c>
      <c r="BS327">
        <v>34</v>
      </c>
    </row>
    <row r="328" spans="50:71" x14ac:dyDescent="0.25">
      <c r="AX328">
        <v>329.780711</v>
      </c>
      <c r="BK328">
        <v>308.94764099999998</v>
      </c>
      <c r="BL328">
        <f t="shared" si="13"/>
        <v>31</v>
      </c>
      <c r="BS328">
        <v>34</v>
      </c>
    </row>
    <row r="329" spans="50:71" x14ac:dyDescent="0.25">
      <c r="AX329">
        <v>330.41935100000001</v>
      </c>
      <c r="BK329">
        <v>339.51710300000002</v>
      </c>
      <c r="BL329">
        <f t="shared" si="13"/>
        <v>34</v>
      </c>
      <c r="BS329">
        <v>34</v>
      </c>
    </row>
    <row r="330" spans="50:71" x14ac:dyDescent="0.25">
      <c r="AX330">
        <v>336.057368</v>
      </c>
      <c r="BK330">
        <v>334.269116</v>
      </c>
      <c r="BL330">
        <f t="shared" si="13"/>
        <v>33</v>
      </c>
      <c r="BS330">
        <v>34</v>
      </c>
    </row>
    <row r="331" spans="50:71" x14ac:dyDescent="0.25">
      <c r="AX331">
        <v>315.34939300000002</v>
      </c>
      <c r="BK331">
        <v>304.56556499999999</v>
      </c>
      <c r="BL331">
        <f t="shared" si="13"/>
        <v>30</v>
      </c>
      <c r="BS331">
        <v>34</v>
      </c>
    </row>
    <row r="332" spans="50:71" x14ac:dyDescent="0.25">
      <c r="AX332">
        <v>334.79319800000002</v>
      </c>
      <c r="BK332">
        <v>294.53074099999998</v>
      </c>
      <c r="BL332">
        <f t="shared" si="13"/>
        <v>29</v>
      </c>
      <c r="BS332">
        <v>34</v>
      </c>
    </row>
    <row r="333" spans="50:71" x14ac:dyDescent="0.25">
      <c r="AX333">
        <v>318.249709</v>
      </c>
      <c r="BK333">
        <v>297.81336099999999</v>
      </c>
      <c r="BL333">
        <f t="shared" si="13"/>
        <v>30</v>
      </c>
      <c r="BS333">
        <v>34</v>
      </c>
    </row>
    <row r="334" spans="50:71" x14ac:dyDescent="0.25">
      <c r="AX334">
        <v>325.42319199999997</v>
      </c>
      <c r="BK334">
        <v>306.06917900000002</v>
      </c>
      <c r="BL334">
        <f t="shared" si="13"/>
        <v>31</v>
      </c>
      <c r="BS334">
        <v>34</v>
      </c>
    </row>
    <row r="335" spans="50:71" x14ac:dyDescent="0.25">
      <c r="AX335">
        <v>308.94764099999998</v>
      </c>
      <c r="BK335">
        <v>325.55910699999998</v>
      </c>
      <c r="BL335">
        <f t="shared" si="13"/>
        <v>33</v>
      </c>
      <c r="BS335">
        <v>34</v>
      </c>
    </row>
    <row r="336" spans="50:71" x14ac:dyDescent="0.25">
      <c r="AX336">
        <v>339.51710300000002</v>
      </c>
      <c r="BK336">
        <v>297.90398499999998</v>
      </c>
      <c r="BL336">
        <f t="shared" si="13"/>
        <v>30</v>
      </c>
      <c r="BS336">
        <v>34</v>
      </c>
    </row>
    <row r="337" spans="50:71" x14ac:dyDescent="0.25">
      <c r="AX337">
        <v>334.269116</v>
      </c>
      <c r="BK337">
        <v>351.48423500000001</v>
      </c>
      <c r="BL337">
        <f t="shared" si="13"/>
        <v>35</v>
      </c>
      <c r="BS337">
        <v>34</v>
      </c>
    </row>
    <row r="338" spans="50:71" x14ac:dyDescent="0.25">
      <c r="AX338">
        <v>304.56556499999999</v>
      </c>
      <c r="BK338">
        <v>332.21075300000001</v>
      </c>
      <c r="BL338">
        <f t="shared" si="13"/>
        <v>33</v>
      </c>
      <c r="BS338">
        <v>34</v>
      </c>
    </row>
    <row r="339" spans="50:71" x14ac:dyDescent="0.25">
      <c r="AX339">
        <v>294.53074099999998</v>
      </c>
      <c r="BK339">
        <v>308.32059099999998</v>
      </c>
      <c r="BL339">
        <f t="shared" si="13"/>
        <v>31</v>
      </c>
      <c r="BS339">
        <v>34</v>
      </c>
    </row>
    <row r="340" spans="50:71" x14ac:dyDescent="0.25">
      <c r="AX340">
        <v>297.81336099999999</v>
      </c>
      <c r="BK340">
        <v>299.19763499999999</v>
      </c>
      <c r="BL340">
        <f t="shared" si="13"/>
        <v>30</v>
      </c>
      <c r="BS340">
        <v>34</v>
      </c>
    </row>
    <row r="341" spans="50:71" x14ac:dyDescent="0.25">
      <c r="AX341">
        <v>306.06917900000002</v>
      </c>
      <c r="BK341">
        <v>347.72809599999999</v>
      </c>
      <c r="BL341">
        <f t="shared" si="13"/>
        <v>35</v>
      </c>
      <c r="BS341">
        <v>34</v>
      </c>
    </row>
    <row r="342" spans="50:71" x14ac:dyDescent="0.25">
      <c r="AX342">
        <v>325.55910699999998</v>
      </c>
      <c r="BK342">
        <v>326.93216200000001</v>
      </c>
      <c r="BL342">
        <f t="shared" si="13"/>
        <v>33</v>
      </c>
      <c r="BS342">
        <v>34</v>
      </c>
    </row>
    <row r="343" spans="50:71" x14ac:dyDescent="0.25">
      <c r="AX343">
        <v>297.90398499999998</v>
      </c>
      <c r="BK343">
        <v>348.97725100000002</v>
      </c>
      <c r="BL343">
        <f t="shared" si="13"/>
        <v>35</v>
      </c>
      <c r="BS343">
        <v>34</v>
      </c>
    </row>
    <row r="344" spans="50:71" x14ac:dyDescent="0.25">
      <c r="AX344">
        <v>351.48423500000001</v>
      </c>
      <c r="BK344">
        <v>306.433695</v>
      </c>
      <c r="BL344">
        <f t="shared" si="13"/>
        <v>31</v>
      </c>
      <c r="BS344">
        <v>34</v>
      </c>
    </row>
    <row r="345" spans="50:71" x14ac:dyDescent="0.25">
      <c r="AX345">
        <v>332.21075300000001</v>
      </c>
      <c r="BK345">
        <v>346.18291399999998</v>
      </c>
      <c r="BL345">
        <f t="shared" si="13"/>
        <v>35</v>
      </c>
      <c r="BS345">
        <v>34</v>
      </c>
    </row>
    <row r="346" spans="50:71" x14ac:dyDescent="0.25">
      <c r="AX346">
        <v>308.32059099999998</v>
      </c>
      <c r="BK346">
        <v>318.47231900000003</v>
      </c>
      <c r="BL346">
        <f t="shared" si="13"/>
        <v>32</v>
      </c>
      <c r="BS346">
        <v>34</v>
      </c>
    </row>
    <row r="347" spans="50:71" x14ac:dyDescent="0.25">
      <c r="AX347">
        <v>299.19763499999999</v>
      </c>
      <c r="BK347">
        <v>364.20103399999999</v>
      </c>
      <c r="BL347">
        <f t="shared" si="13"/>
        <v>36</v>
      </c>
      <c r="BS347">
        <v>34</v>
      </c>
    </row>
    <row r="348" spans="50:71" x14ac:dyDescent="0.25">
      <c r="AX348">
        <v>347.72809599999999</v>
      </c>
      <c r="BK348">
        <v>344.60624799999999</v>
      </c>
      <c r="BL348">
        <f t="shared" si="13"/>
        <v>34</v>
      </c>
      <c r="BS348">
        <v>35</v>
      </c>
    </row>
    <row r="349" spans="50:71" x14ac:dyDescent="0.25">
      <c r="AX349">
        <v>326.93216200000001</v>
      </c>
      <c r="BK349">
        <v>354.98217399999999</v>
      </c>
      <c r="BL349">
        <f t="shared" si="13"/>
        <v>35</v>
      </c>
      <c r="BS349">
        <v>35</v>
      </c>
    </row>
    <row r="350" spans="50:71" x14ac:dyDescent="0.25">
      <c r="AX350">
        <v>348.97725100000002</v>
      </c>
      <c r="BK350">
        <v>332.63651599999997</v>
      </c>
      <c r="BL350">
        <f t="shared" si="13"/>
        <v>33</v>
      </c>
      <c r="BS350">
        <v>35</v>
      </c>
    </row>
    <row r="351" spans="50:71" x14ac:dyDescent="0.25">
      <c r="AX351">
        <v>306.433695</v>
      </c>
      <c r="BK351">
        <v>300.98924699999998</v>
      </c>
      <c r="BL351">
        <f t="shared" si="13"/>
        <v>30</v>
      </c>
      <c r="BS351">
        <v>35</v>
      </c>
    </row>
    <row r="352" spans="50:71" x14ac:dyDescent="0.25">
      <c r="AX352">
        <v>346.18291399999998</v>
      </c>
      <c r="BK352">
        <v>323.52361500000001</v>
      </c>
      <c r="BL352">
        <f t="shared" si="13"/>
        <v>32</v>
      </c>
      <c r="BS352">
        <v>35</v>
      </c>
    </row>
    <row r="353" spans="50:71" x14ac:dyDescent="0.25">
      <c r="AX353">
        <v>318.47231900000003</v>
      </c>
      <c r="BK353">
        <v>365.94984799999997</v>
      </c>
      <c r="BL353">
        <f t="shared" si="13"/>
        <v>37</v>
      </c>
      <c r="BS353">
        <v>35</v>
      </c>
    </row>
    <row r="354" spans="50:71" x14ac:dyDescent="0.25">
      <c r="AX354">
        <v>364.20103399999999</v>
      </c>
      <c r="BK354">
        <v>347.93259899999998</v>
      </c>
      <c r="BL354">
        <f t="shared" si="13"/>
        <v>35</v>
      </c>
      <c r="BS354">
        <v>35</v>
      </c>
    </row>
    <row r="355" spans="50:71" x14ac:dyDescent="0.25">
      <c r="AX355">
        <v>344.60624799999999</v>
      </c>
      <c r="BK355">
        <v>335.08831400000003</v>
      </c>
      <c r="BL355">
        <f t="shared" si="13"/>
        <v>34</v>
      </c>
      <c r="BS355">
        <v>35</v>
      </c>
    </row>
    <row r="356" spans="50:71" x14ac:dyDescent="0.25">
      <c r="AX356">
        <v>354.98217399999999</v>
      </c>
      <c r="BK356">
        <v>303.74645500000003</v>
      </c>
      <c r="BL356">
        <f t="shared" si="13"/>
        <v>30</v>
      </c>
      <c r="BS356">
        <v>35</v>
      </c>
    </row>
    <row r="357" spans="50:71" x14ac:dyDescent="0.25">
      <c r="AX357">
        <v>332.63651599999997</v>
      </c>
      <c r="BK357">
        <v>338.99928799999998</v>
      </c>
      <c r="BL357">
        <f t="shared" si="13"/>
        <v>34</v>
      </c>
      <c r="BS357">
        <v>35</v>
      </c>
    </row>
    <row r="358" spans="50:71" x14ac:dyDescent="0.25">
      <c r="AX358">
        <v>300.98924699999998</v>
      </c>
      <c r="BK358">
        <v>301.24942399999998</v>
      </c>
      <c r="BL358">
        <f t="shared" si="13"/>
        <v>30</v>
      </c>
      <c r="BS358">
        <v>35</v>
      </c>
    </row>
    <row r="359" spans="50:71" x14ac:dyDescent="0.25">
      <c r="AX359">
        <v>323.52361500000001</v>
      </c>
      <c r="BK359">
        <v>314.47065199999997</v>
      </c>
      <c r="BL359">
        <f t="shared" si="13"/>
        <v>31</v>
      </c>
      <c r="BS359">
        <v>35</v>
      </c>
    </row>
    <row r="360" spans="50:71" x14ac:dyDescent="0.25">
      <c r="AX360">
        <v>365.94984799999997</v>
      </c>
      <c r="BK360">
        <v>302.59401800000001</v>
      </c>
      <c r="BL360">
        <f t="shared" si="13"/>
        <v>30</v>
      </c>
      <c r="BS360">
        <v>35</v>
      </c>
    </row>
    <row r="361" spans="50:71" x14ac:dyDescent="0.25">
      <c r="AX361">
        <v>347.93259899999998</v>
      </c>
      <c r="BK361">
        <v>310.04424</v>
      </c>
      <c r="BL361">
        <f t="shared" si="13"/>
        <v>31</v>
      </c>
      <c r="BS361">
        <v>35</v>
      </c>
    </row>
    <row r="362" spans="50:71" x14ac:dyDescent="0.25">
      <c r="AX362">
        <v>335.08831400000003</v>
      </c>
      <c r="BK362">
        <v>318.22838100000001</v>
      </c>
      <c r="BL362">
        <f t="shared" si="13"/>
        <v>32</v>
      </c>
      <c r="BS362">
        <v>35</v>
      </c>
    </row>
    <row r="363" spans="50:71" x14ac:dyDescent="0.25">
      <c r="AX363">
        <v>303.74645500000003</v>
      </c>
      <c r="BK363">
        <v>298.88571400000001</v>
      </c>
      <c r="BL363">
        <f t="shared" si="13"/>
        <v>30</v>
      </c>
      <c r="BS363">
        <v>35</v>
      </c>
    </row>
    <row r="364" spans="50:71" x14ac:dyDescent="0.25">
      <c r="AX364">
        <v>338.99928799999998</v>
      </c>
      <c r="BK364">
        <v>309.49381499999998</v>
      </c>
      <c r="BL364">
        <f t="shared" si="13"/>
        <v>31</v>
      </c>
      <c r="BS364">
        <v>35</v>
      </c>
    </row>
    <row r="365" spans="50:71" x14ac:dyDescent="0.25">
      <c r="AX365">
        <v>301.24942399999998</v>
      </c>
      <c r="BK365">
        <v>312.56482799999998</v>
      </c>
      <c r="BL365">
        <f t="shared" si="13"/>
        <v>31</v>
      </c>
      <c r="BS365">
        <v>35</v>
      </c>
    </row>
    <row r="366" spans="50:71" x14ac:dyDescent="0.25">
      <c r="AX366">
        <v>314.47065199999997</v>
      </c>
      <c r="BK366">
        <v>305.43295999999998</v>
      </c>
      <c r="BL366">
        <f t="shared" si="13"/>
        <v>31</v>
      </c>
      <c r="BS366">
        <v>35</v>
      </c>
    </row>
    <row r="367" spans="50:71" x14ac:dyDescent="0.25">
      <c r="AX367">
        <v>302.59401800000001</v>
      </c>
      <c r="BK367">
        <v>333.54449299999999</v>
      </c>
      <c r="BL367">
        <f t="shared" si="13"/>
        <v>33</v>
      </c>
      <c r="BS367">
        <v>35</v>
      </c>
    </row>
    <row r="368" spans="50:71" x14ac:dyDescent="0.25">
      <c r="AX368">
        <v>310.04424</v>
      </c>
      <c r="BK368">
        <v>304.57610699999998</v>
      </c>
      <c r="BL368">
        <f t="shared" si="13"/>
        <v>30</v>
      </c>
      <c r="BS368">
        <v>35</v>
      </c>
    </row>
    <row r="369" spans="50:71" x14ac:dyDescent="0.25">
      <c r="AX369">
        <v>318.22838100000001</v>
      </c>
      <c r="BK369">
        <v>347.71943099999999</v>
      </c>
      <c r="BL369">
        <f t="shared" si="13"/>
        <v>35</v>
      </c>
      <c r="BS369">
        <v>35</v>
      </c>
    </row>
    <row r="370" spans="50:71" x14ac:dyDescent="0.25">
      <c r="AX370">
        <v>298.88571400000001</v>
      </c>
      <c r="BK370">
        <v>352.12676900000002</v>
      </c>
      <c r="BL370">
        <f t="shared" si="13"/>
        <v>35</v>
      </c>
      <c r="BS370">
        <v>35</v>
      </c>
    </row>
    <row r="371" spans="50:71" x14ac:dyDescent="0.25">
      <c r="AX371">
        <v>309.49381499999998</v>
      </c>
      <c r="BK371">
        <v>326.63289300000002</v>
      </c>
      <c r="BL371">
        <f t="shared" si="13"/>
        <v>33</v>
      </c>
      <c r="BS371">
        <v>35</v>
      </c>
    </row>
    <row r="372" spans="50:71" x14ac:dyDescent="0.25">
      <c r="AX372">
        <v>312.56482799999998</v>
      </c>
      <c r="BK372">
        <v>358.51000800000003</v>
      </c>
      <c r="BL372">
        <f t="shared" si="13"/>
        <v>36</v>
      </c>
      <c r="BS372">
        <v>35</v>
      </c>
    </row>
    <row r="373" spans="50:71" x14ac:dyDescent="0.25">
      <c r="AX373">
        <v>305.43295999999998</v>
      </c>
      <c r="BK373">
        <v>347.52965999999998</v>
      </c>
      <c r="BL373">
        <f t="shared" si="13"/>
        <v>35</v>
      </c>
      <c r="BS373">
        <v>35</v>
      </c>
    </row>
    <row r="374" spans="50:71" x14ac:dyDescent="0.25">
      <c r="AX374">
        <v>333.54449299999999</v>
      </c>
      <c r="BK374">
        <v>304.65981199999999</v>
      </c>
      <c r="BL374">
        <f t="shared" si="13"/>
        <v>30</v>
      </c>
      <c r="BS374">
        <v>35</v>
      </c>
    </row>
    <row r="375" spans="50:71" x14ac:dyDescent="0.25">
      <c r="AX375">
        <v>304.57610699999998</v>
      </c>
      <c r="BK375">
        <v>330.22553299999998</v>
      </c>
      <c r="BL375">
        <f t="shared" si="13"/>
        <v>33</v>
      </c>
      <c r="BS375">
        <v>35</v>
      </c>
    </row>
    <row r="376" spans="50:71" x14ac:dyDescent="0.25">
      <c r="AX376">
        <v>347.71943099999999</v>
      </c>
      <c r="BK376">
        <v>316.83431400000001</v>
      </c>
      <c r="BL376">
        <f t="shared" si="13"/>
        <v>32</v>
      </c>
      <c r="BS376">
        <v>35</v>
      </c>
    </row>
    <row r="377" spans="50:71" x14ac:dyDescent="0.25">
      <c r="AX377">
        <v>352.12676900000002</v>
      </c>
      <c r="BK377">
        <v>349.53167400000001</v>
      </c>
      <c r="BL377">
        <f t="shared" si="13"/>
        <v>35</v>
      </c>
      <c r="BS377">
        <v>36</v>
      </c>
    </row>
    <row r="378" spans="50:71" x14ac:dyDescent="0.25">
      <c r="AX378">
        <v>326.63289300000002</v>
      </c>
      <c r="BK378">
        <v>323.42884700000002</v>
      </c>
      <c r="BL378">
        <f t="shared" ref="BL378:BL399" si="14">ROUND(BK378/10,0)</f>
        <v>32</v>
      </c>
      <c r="BS378">
        <v>36</v>
      </c>
    </row>
    <row r="379" spans="50:71" x14ac:dyDescent="0.25">
      <c r="AX379">
        <v>358.51000800000003</v>
      </c>
      <c r="BK379">
        <v>360.83045900000002</v>
      </c>
      <c r="BL379">
        <f t="shared" si="14"/>
        <v>36</v>
      </c>
      <c r="BS379">
        <v>36</v>
      </c>
    </row>
    <row r="380" spans="50:71" x14ac:dyDescent="0.25">
      <c r="AX380">
        <v>347.52965999999998</v>
      </c>
      <c r="BK380">
        <v>325.87556799999999</v>
      </c>
      <c r="BL380">
        <f t="shared" si="14"/>
        <v>33</v>
      </c>
      <c r="BS380">
        <v>36</v>
      </c>
    </row>
    <row r="381" spans="50:71" x14ac:dyDescent="0.25">
      <c r="AX381">
        <v>304.65981199999999</v>
      </c>
      <c r="BK381">
        <v>333.26673299999999</v>
      </c>
      <c r="BL381">
        <f t="shared" si="14"/>
        <v>33</v>
      </c>
      <c r="BS381">
        <v>36</v>
      </c>
    </row>
    <row r="382" spans="50:71" x14ac:dyDescent="0.25">
      <c r="AX382">
        <v>330.22553299999998</v>
      </c>
      <c r="BK382">
        <v>310.67035800000002</v>
      </c>
      <c r="BL382">
        <f t="shared" si="14"/>
        <v>31</v>
      </c>
      <c r="BS382">
        <v>36</v>
      </c>
    </row>
    <row r="383" spans="50:71" x14ac:dyDescent="0.25">
      <c r="AX383">
        <v>316.83431400000001</v>
      </c>
      <c r="BK383">
        <v>342.65795100000003</v>
      </c>
      <c r="BL383">
        <f t="shared" si="14"/>
        <v>34</v>
      </c>
      <c r="BS383">
        <v>36</v>
      </c>
    </row>
    <row r="384" spans="50:71" x14ac:dyDescent="0.25">
      <c r="AX384">
        <v>349.53167400000001</v>
      </c>
      <c r="BK384">
        <v>311.38340399999998</v>
      </c>
      <c r="BL384">
        <f t="shared" si="14"/>
        <v>31</v>
      </c>
      <c r="BS384">
        <v>36</v>
      </c>
    </row>
    <row r="385" spans="50:71" x14ac:dyDescent="0.25">
      <c r="AX385">
        <v>323.42884700000002</v>
      </c>
      <c r="BK385">
        <v>323.06231100000002</v>
      </c>
      <c r="BL385">
        <f t="shared" si="14"/>
        <v>32</v>
      </c>
      <c r="BS385">
        <v>36</v>
      </c>
    </row>
    <row r="386" spans="50:71" x14ac:dyDescent="0.25">
      <c r="AX386">
        <v>360.83045900000002</v>
      </c>
      <c r="BK386">
        <v>291.44340099999999</v>
      </c>
      <c r="BL386">
        <f t="shared" si="14"/>
        <v>29</v>
      </c>
      <c r="BS386">
        <v>36</v>
      </c>
    </row>
    <row r="387" spans="50:71" x14ac:dyDescent="0.25">
      <c r="AX387">
        <v>325.87556799999999</v>
      </c>
      <c r="BK387">
        <v>317.70969500000001</v>
      </c>
      <c r="BL387">
        <f t="shared" si="14"/>
        <v>32</v>
      </c>
      <c r="BS387">
        <v>36</v>
      </c>
    </row>
    <row r="388" spans="50:71" x14ac:dyDescent="0.25">
      <c r="AX388">
        <v>333.26673299999999</v>
      </c>
      <c r="BK388">
        <v>316.35475400000001</v>
      </c>
      <c r="BL388">
        <f t="shared" si="14"/>
        <v>32</v>
      </c>
      <c r="BS388">
        <v>36</v>
      </c>
    </row>
    <row r="389" spans="50:71" x14ac:dyDescent="0.25">
      <c r="AX389">
        <v>310.67035800000002</v>
      </c>
      <c r="BK389">
        <v>353.87634800000001</v>
      </c>
      <c r="BL389">
        <f t="shared" si="14"/>
        <v>35</v>
      </c>
      <c r="BS389">
        <v>36</v>
      </c>
    </row>
    <row r="390" spans="50:71" x14ac:dyDescent="0.25">
      <c r="AX390">
        <v>342.65795100000003</v>
      </c>
      <c r="BK390">
        <v>318.56883199999999</v>
      </c>
      <c r="BL390">
        <f t="shared" si="14"/>
        <v>32</v>
      </c>
      <c r="BS390">
        <v>36</v>
      </c>
    </row>
    <row r="391" spans="50:71" x14ac:dyDescent="0.25">
      <c r="AX391">
        <v>311.38340399999998</v>
      </c>
      <c r="BK391">
        <v>350.56686500000001</v>
      </c>
      <c r="BL391">
        <f t="shared" si="14"/>
        <v>35</v>
      </c>
      <c r="BS391">
        <v>36</v>
      </c>
    </row>
    <row r="392" spans="50:71" x14ac:dyDescent="0.25">
      <c r="AX392">
        <v>323.06231100000002</v>
      </c>
      <c r="BK392">
        <v>307.872319</v>
      </c>
      <c r="BL392">
        <f t="shared" si="14"/>
        <v>31</v>
      </c>
      <c r="BS392">
        <v>36</v>
      </c>
    </row>
    <row r="393" spans="50:71" x14ac:dyDescent="0.25">
      <c r="AX393">
        <v>291.44340099999999</v>
      </c>
      <c r="BK393">
        <v>247.997513</v>
      </c>
      <c r="BL393">
        <f t="shared" si="14"/>
        <v>25</v>
      </c>
      <c r="BS393">
        <v>37</v>
      </c>
    </row>
    <row r="394" spans="50:71" x14ac:dyDescent="0.25">
      <c r="AX394">
        <v>317.70969500000001</v>
      </c>
      <c r="BK394">
        <v>317.10163599999998</v>
      </c>
      <c r="BL394">
        <f t="shared" si="14"/>
        <v>32</v>
      </c>
      <c r="BS394">
        <v>37</v>
      </c>
    </row>
    <row r="395" spans="50:71" x14ac:dyDescent="0.25">
      <c r="AX395">
        <v>316.35475400000001</v>
      </c>
      <c r="BK395">
        <v>349.55186300000003</v>
      </c>
      <c r="BL395">
        <f t="shared" si="14"/>
        <v>35</v>
      </c>
      <c r="BS395">
        <v>37</v>
      </c>
    </row>
    <row r="396" spans="50:71" x14ac:dyDescent="0.25">
      <c r="AX396">
        <v>353.87634800000001</v>
      </c>
      <c r="BK396">
        <v>339.38163300000002</v>
      </c>
      <c r="BL396">
        <f t="shared" si="14"/>
        <v>34</v>
      </c>
      <c r="BS396">
        <v>37</v>
      </c>
    </row>
    <row r="397" spans="50:71" x14ac:dyDescent="0.25">
      <c r="AX397">
        <v>318.56883199999999</v>
      </c>
      <c r="BK397">
        <v>325.29248899999999</v>
      </c>
      <c r="BL397">
        <f t="shared" si="14"/>
        <v>33</v>
      </c>
      <c r="BS397">
        <v>37</v>
      </c>
    </row>
    <row r="398" spans="50:71" x14ac:dyDescent="0.25">
      <c r="AX398">
        <v>350.56686500000001</v>
      </c>
      <c r="BK398">
        <v>336.77397000000002</v>
      </c>
      <c r="BL398">
        <f t="shared" si="14"/>
        <v>34</v>
      </c>
      <c r="BS398">
        <v>37</v>
      </c>
    </row>
    <row r="399" spans="50:71" x14ac:dyDescent="0.25">
      <c r="AX399">
        <v>307.872319</v>
      </c>
      <c r="BK399">
        <v>328.04913699999997</v>
      </c>
      <c r="BL399">
        <f t="shared" si="14"/>
        <v>33</v>
      </c>
      <c r="BS399">
        <v>37</v>
      </c>
    </row>
    <row r="400" spans="50:71" x14ac:dyDescent="0.25">
      <c r="AX400">
        <v>247.997513</v>
      </c>
      <c r="BS400">
        <f>COUNT(BS58:BS399)</f>
        <v>342</v>
      </c>
    </row>
    <row r="401" spans="50:50" x14ac:dyDescent="0.25">
      <c r="AX401">
        <v>317.10163599999998</v>
      </c>
    </row>
    <row r="402" spans="50:50" x14ac:dyDescent="0.25">
      <c r="AX402">
        <v>349.55186300000003</v>
      </c>
    </row>
    <row r="403" spans="50:50" x14ac:dyDescent="0.25">
      <c r="AX403">
        <v>339.38163300000002</v>
      </c>
    </row>
    <row r="404" spans="50:50" x14ac:dyDescent="0.25">
      <c r="AX404">
        <v>325.29248899999999</v>
      </c>
    </row>
    <row r="405" spans="50:50" x14ac:dyDescent="0.25">
      <c r="AX405">
        <v>336.77397000000002</v>
      </c>
    </row>
    <row r="406" spans="50:50" x14ac:dyDescent="0.25">
      <c r="AX406">
        <v>328.04913699999997</v>
      </c>
    </row>
    <row r="408" spans="50:50" x14ac:dyDescent="0.25">
      <c r="AX408">
        <v>0.11151</v>
      </c>
    </row>
  </sheetData>
  <sortState ref="BS58:BS399">
    <sortCondition ref="BS58"/>
  </sortState>
  <mergeCells count="33">
    <mergeCell ref="I127:J127"/>
    <mergeCell ref="I128:J128"/>
    <mergeCell ref="K128:L128"/>
    <mergeCell ref="I121:J121"/>
    <mergeCell ref="I122:J122"/>
    <mergeCell ref="I123:J123"/>
    <mergeCell ref="I124:J124"/>
    <mergeCell ref="I125:J125"/>
    <mergeCell ref="I126:J126"/>
    <mergeCell ref="I120:J120"/>
    <mergeCell ref="I109:J109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19:J119"/>
    <mergeCell ref="I108:J108"/>
    <mergeCell ref="K97:L97"/>
    <mergeCell ref="I98:J98"/>
    <mergeCell ref="I99:J99"/>
    <mergeCell ref="I100:J100"/>
    <mergeCell ref="I101:J101"/>
    <mergeCell ref="I102:J102"/>
    <mergeCell ref="I103:J103"/>
    <mergeCell ref="I104:J104"/>
    <mergeCell ref="I105:J105"/>
    <mergeCell ref="I106:J106"/>
    <mergeCell ref="I107:J107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57" r:id="rId4" name="Control 61">
          <controlPr defaultSize="0" r:id="rId5">
            <anchor moveWithCells="1">
              <from>
                <xdr:col>10</xdr:col>
                <xdr:colOff>19050</xdr:colOff>
                <xdr:row>125</xdr:row>
                <xdr:rowOff>133350</xdr:rowOff>
              </from>
              <to>
                <xdr:col>10</xdr:col>
                <xdr:colOff>628650</xdr:colOff>
                <xdr:row>126</xdr:row>
                <xdr:rowOff>85725</xdr:rowOff>
              </to>
            </anchor>
          </controlPr>
        </control>
      </mc:Choice>
      <mc:Fallback>
        <control shapeId="4157" r:id="rId4" name="Control 61"/>
      </mc:Fallback>
    </mc:AlternateContent>
    <mc:AlternateContent xmlns:mc="http://schemas.openxmlformats.org/markup-compatibility/2006">
      <mc:Choice Requires="x14">
        <control shapeId="4156" r:id="rId6" name="Control 60">
          <controlPr defaultSize="0" r:id="rId7">
            <anchor moveWithCells="1">
              <from>
                <xdr:col>11</xdr:col>
                <xdr:colOff>38100</xdr:colOff>
                <xdr:row>124</xdr:row>
                <xdr:rowOff>152400</xdr:rowOff>
              </from>
              <to>
                <xdr:col>11</xdr:col>
                <xdr:colOff>847725</xdr:colOff>
                <xdr:row>125</xdr:row>
                <xdr:rowOff>47625</xdr:rowOff>
              </to>
            </anchor>
          </controlPr>
        </control>
      </mc:Choice>
      <mc:Fallback>
        <control shapeId="4156" r:id="rId6" name="Control 60"/>
      </mc:Fallback>
    </mc:AlternateContent>
    <mc:AlternateContent xmlns:mc="http://schemas.openxmlformats.org/markup-compatibility/2006">
      <mc:Choice Requires="x14">
        <control shapeId="4155" r:id="rId8" name="Control 59">
          <controlPr defaultSize="0" r:id="rId9">
            <anchor moveWithCells="1">
              <from>
                <xdr:col>10</xdr:col>
                <xdr:colOff>19050</xdr:colOff>
                <xdr:row>124</xdr:row>
                <xdr:rowOff>152400</xdr:rowOff>
              </from>
              <to>
                <xdr:col>11</xdr:col>
                <xdr:colOff>9525</xdr:colOff>
                <xdr:row>125</xdr:row>
                <xdr:rowOff>47625</xdr:rowOff>
              </to>
            </anchor>
          </controlPr>
        </control>
      </mc:Choice>
      <mc:Fallback>
        <control shapeId="4155" r:id="rId8" name="Control 59"/>
      </mc:Fallback>
    </mc:AlternateContent>
    <mc:AlternateContent xmlns:mc="http://schemas.openxmlformats.org/markup-compatibility/2006">
      <mc:Choice Requires="x14">
        <control shapeId="4154" r:id="rId10" name="Control 58">
          <controlPr defaultSize="0" r:id="rId11">
            <anchor moveWithCells="1">
              <from>
                <xdr:col>11</xdr:col>
                <xdr:colOff>38100</xdr:colOff>
                <xdr:row>123</xdr:row>
                <xdr:rowOff>171450</xdr:rowOff>
              </from>
              <to>
                <xdr:col>11</xdr:col>
                <xdr:colOff>847725</xdr:colOff>
                <xdr:row>124</xdr:row>
                <xdr:rowOff>76200</xdr:rowOff>
              </to>
            </anchor>
          </controlPr>
        </control>
      </mc:Choice>
      <mc:Fallback>
        <control shapeId="4154" r:id="rId10" name="Control 58"/>
      </mc:Fallback>
    </mc:AlternateContent>
    <mc:AlternateContent xmlns:mc="http://schemas.openxmlformats.org/markup-compatibility/2006">
      <mc:Choice Requires="x14">
        <control shapeId="4153" r:id="rId12" name="Control 57">
          <controlPr defaultSize="0" r:id="rId13">
            <anchor moveWithCells="1">
              <from>
                <xdr:col>10</xdr:col>
                <xdr:colOff>19050</xdr:colOff>
                <xdr:row>123</xdr:row>
                <xdr:rowOff>171450</xdr:rowOff>
              </from>
              <to>
                <xdr:col>11</xdr:col>
                <xdr:colOff>9525</xdr:colOff>
                <xdr:row>124</xdr:row>
                <xdr:rowOff>76200</xdr:rowOff>
              </to>
            </anchor>
          </controlPr>
        </control>
      </mc:Choice>
      <mc:Fallback>
        <control shapeId="4153" r:id="rId12" name="Control 57"/>
      </mc:Fallback>
    </mc:AlternateContent>
    <mc:AlternateContent xmlns:mc="http://schemas.openxmlformats.org/markup-compatibility/2006">
      <mc:Choice Requires="x14">
        <control shapeId="4152" r:id="rId14" name="Control 56">
          <controlPr defaultSize="0" r:id="rId15">
            <anchor moveWithCells="1">
              <from>
                <xdr:col>11</xdr:col>
                <xdr:colOff>38100</xdr:colOff>
                <xdr:row>122</xdr:row>
                <xdr:rowOff>180975</xdr:rowOff>
              </from>
              <to>
                <xdr:col>11</xdr:col>
                <xdr:colOff>847725</xdr:colOff>
                <xdr:row>123</xdr:row>
                <xdr:rowOff>76200</xdr:rowOff>
              </to>
            </anchor>
          </controlPr>
        </control>
      </mc:Choice>
      <mc:Fallback>
        <control shapeId="4152" r:id="rId14" name="Control 56"/>
      </mc:Fallback>
    </mc:AlternateContent>
    <mc:AlternateContent xmlns:mc="http://schemas.openxmlformats.org/markup-compatibility/2006">
      <mc:Choice Requires="x14">
        <control shapeId="4151" r:id="rId16" name="Control 55">
          <controlPr defaultSize="0" r:id="rId17">
            <anchor moveWithCells="1">
              <from>
                <xdr:col>10</xdr:col>
                <xdr:colOff>19050</xdr:colOff>
                <xdr:row>122</xdr:row>
                <xdr:rowOff>180975</xdr:rowOff>
              </from>
              <to>
                <xdr:col>11</xdr:col>
                <xdr:colOff>9525</xdr:colOff>
                <xdr:row>123</xdr:row>
                <xdr:rowOff>76200</xdr:rowOff>
              </to>
            </anchor>
          </controlPr>
        </control>
      </mc:Choice>
      <mc:Fallback>
        <control shapeId="4151" r:id="rId16" name="Control 55"/>
      </mc:Fallback>
    </mc:AlternateContent>
    <mc:AlternateContent xmlns:mc="http://schemas.openxmlformats.org/markup-compatibility/2006">
      <mc:Choice Requires="x14">
        <control shapeId="4150" r:id="rId18" name="Control 54">
          <controlPr defaultSize="0" r:id="rId19">
            <anchor moveWithCells="1">
              <from>
                <xdr:col>11</xdr:col>
                <xdr:colOff>38100</xdr:colOff>
                <xdr:row>121</xdr:row>
                <xdr:rowOff>200025</xdr:rowOff>
              </from>
              <to>
                <xdr:col>11</xdr:col>
                <xdr:colOff>847725</xdr:colOff>
                <xdr:row>122</xdr:row>
                <xdr:rowOff>104775</xdr:rowOff>
              </to>
            </anchor>
          </controlPr>
        </control>
      </mc:Choice>
      <mc:Fallback>
        <control shapeId="4150" r:id="rId18" name="Control 54"/>
      </mc:Fallback>
    </mc:AlternateContent>
    <mc:AlternateContent xmlns:mc="http://schemas.openxmlformats.org/markup-compatibility/2006">
      <mc:Choice Requires="x14">
        <control shapeId="4149" r:id="rId20" name="Control 53">
          <controlPr defaultSize="0" r:id="rId21">
            <anchor moveWithCells="1">
              <from>
                <xdr:col>10</xdr:col>
                <xdr:colOff>19050</xdr:colOff>
                <xdr:row>121</xdr:row>
                <xdr:rowOff>200025</xdr:rowOff>
              </from>
              <to>
                <xdr:col>11</xdr:col>
                <xdr:colOff>9525</xdr:colOff>
                <xdr:row>122</xdr:row>
                <xdr:rowOff>104775</xdr:rowOff>
              </to>
            </anchor>
          </controlPr>
        </control>
      </mc:Choice>
      <mc:Fallback>
        <control shapeId="4149" r:id="rId20" name="Control 53"/>
      </mc:Fallback>
    </mc:AlternateContent>
    <mc:AlternateContent xmlns:mc="http://schemas.openxmlformats.org/markup-compatibility/2006">
      <mc:Choice Requires="x14">
        <control shapeId="4148" r:id="rId22" name="Control 52">
          <controlPr defaultSize="0" r:id="rId23">
            <anchor moveWithCells="1">
              <from>
                <xdr:col>11</xdr:col>
                <xdr:colOff>38100</xdr:colOff>
                <xdr:row>120</xdr:row>
                <xdr:rowOff>209550</xdr:rowOff>
              </from>
              <to>
                <xdr:col>11</xdr:col>
                <xdr:colOff>847725</xdr:colOff>
                <xdr:row>121</xdr:row>
                <xdr:rowOff>104775</xdr:rowOff>
              </to>
            </anchor>
          </controlPr>
        </control>
      </mc:Choice>
      <mc:Fallback>
        <control shapeId="4148" r:id="rId22" name="Control 52"/>
      </mc:Fallback>
    </mc:AlternateContent>
    <mc:AlternateContent xmlns:mc="http://schemas.openxmlformats.org/markup-compatibility/2006">
      <mc:Choice Requires="x14">
        <control shapeId="4147" r:id="rId24" name="Control 51">
          <controlPr defaultSize="0" r:id="rId25">
            <anchor moveWithCells="1">
              <from>
                <xdr:col>10</xdr:col>
                <xdr:colOff>19050</xdr:colOff>
                <xdr:row>120</xdr:row>
                <xdr:rowOff>209550</xdr:rowOff>
              </from>
              <to>
                <xdr:col>11</xdr:col>
                <xdr:colOff>9525</xdr:colOff>
                <xdr:row>121</xdr:row>
                <xdr:rowOff>104775</xdr:rowOff>
              </to>
            </anchor>
          </controlPr>
        </control>
      </mc:Choice>
      <mc:Fallback>
        <control shapeId="4147" r:id="rId24" name="Control 51"/>
      </mc:Fallback>
    </mc:AlternateContent>
    <mc:AlternateContent xmlns:mc="http://schemas.openxmlformats.org/markup-compatibility/2006">
      <mc:Choice Requires="x14">
        <control shapeId="4146" r:id="rId26" name="Control 50">
          <controlPr defaultSize="0" r:id="rId27">
            <anchor moveWithCells="1">
              <from>
                <xdr:col>11</xdr:col>
                <xdr:colOff>38100</xdr:colOff>
                <xdr:row>119</xdr:row>
                <xdr:rowOff>238125</xdr:rowOff>
              </from>
              <to>
                <xdr:col>11</xdr:col>
                <xdr:colOff>847725</xdr:colOff>
                <xdr:row>120</xdr:row>
                <xdr:rowOff>133350</xdr:rowOff>
              </to>
            </anchor>
          </controlPr>
        </control>
      </mc:Choice>
      <mc:Fallback>
        <control shapeId="4146" r:id="rId26" name="Control 50"/>
      </mc:Fallback>
    </mc:AlternateContent>
    <mc:AlternateContent xmlns:mc="http://schemas.openxmlformats.org/markup-compatibility/2006">
      <mc:Choice Requires="x14">
        <control shapeId="4145" r:id="rId28" name="Control 49">
          <controlPr defaultSize="0" r:id="rId29">
            <anchor moveWithCells="1">
              <from>
                <xdr:col>10</xdr:col>
                <xdr:colOff>19050</xdr:colOff>
                <xdr:row>119</xdr:row>
                <xdr:rowOff>238125</xdr:rowOff>
              </from>
              <to>
                <xdr:col>11</xdr:col>
                <xdr:colOff>9525</xdr:colOff>
                <xdr:row>120</xdr:row>
                <xdr:rowOff>133350</xdr:rowOff>
              </to>
            </anchor>
          </controlPr>
        </control>
      </mc:Choice>
      <mc:Fallback>
        <control shapeId="4145" r:id="rId28" name="Control 49"/>
      </mc:Fallback>
    </mc:AlternateContent>
    <mc:AlternateContent xmlns:mc="http://schemas.openxmlformats.org/markup-compatibility/2006">
      <mc:Choice Requires="x14">
        <control shapeId="4144" r:id="rId30" name="Control 48">
          <controlPr defaultSize="0" r:id="rId31">
            <anchor moveWithCells="1">
              <from>
                <xdr:col>11</xdr:col>
                <xdr:colOff>38100</xdr:colOff>
                <xdr:row>118</xdr:row>
                <xdr:rowOff>247650</xdr:rowOff>
              </from>
              <to>
                <xdr:col>11</xdr:col>
                <xdr:colOff>847725</xdr:colOff>
                <xdr:row>119</xdr:row>
                <xdr:rowOff>152400</xdr:rowOff>
              </to>
            </anchor>
          </controlPr>
        </control>
      </mc:Choice>
      <mc:Fallback>
        <control shapeId="4144" r:id="rId30" name="Control 48"/>
      </mc:Fallback>
    </mc:AlternateContent>
    <mc:AlternateContent xmlns:mc="http://schemas.openxmlformats.org/markup-compatibility/2006">
      <mc:Choice Requires="x14">
        <control shapeId="4143" r:id="rId32" name="Control 47">
          <controlPr defaultSize="0" r:id="rId33">
            <anchor moveWithCells="1">
              <from>
                <xdr:col>10</xdr:col>
                <xdr:colOff>19050</xdr:colOff>
                <xdr:row>118</xdr:row>
                <xdr:rowOff>247650</xdr:rowOff>
              </from>
              <to>
                <xdr:col>11</xdr:col>
                <xdr:colOff>9525</xdr:colOff>
                <xdr:row>119</xdr:row>
                <xdr:rowOff>152400</xdr:rowOff>
              </to>
            </anchor>
          </controlPr>
        </control>
      </mc:Choice>
      <mc:Fallback>
        <control shapeId="4143" r:id="rId32" name="Control 47"/>
      </mc:Fallback>
    </mc:AlternateContent>
    <mc:AlternateContent xmlns:mc="http://schemas.openxmlformats.org/markup-compatibility/2006">
      <mc:Choice Requires="x14">
        <control shapeId="4142" r:id="rId34" name="Control 46">
          <controlPr defaultSize="0" r:id="rId35">
            <anchor moveWithCells="1">
              <from>
                <xdr:col>11</xdr:col>
                <xdr:colOff>38100</xdr:colOff>
                <xdr:row>117</xdr:row>
                <xdr:rowOff>266700</xdr:rowOff>
              </from>
              <to>
                <xdr:col>11</xdr:col>
                <xdr:colOff>847725</xdr:colOff>
                <xdr:row>118</xdr:row>
                <xdr:rowOff>161925</xdr:rowOff>
              </to>
            </anchor>
          </controlPr>
        </control>
      </mc:Choice>
      <mc:Fallback>
        <control shapeId="4142" r:id="rId34" name="Control 46"/>
      </mc:Fallback>
    </mc:AlternateContent>
    <mc:AlternateContent xmlns:mc="http://schemas.openxmlformats.org/markup-compatibility/2006">
      <mc:Choice Requires="x14">
        <control shapeId="4141" r:id="rId36" name="Control 45">
          <controlPr defaultSize="0" r:id="rId37">
            <anchor moveWithCells="1">
              <from>
                <xdr:col>10</xdr:col>
                <xdr:colOff>19050</xdr:colOff>
                <xdr:row>117</xdr:row>
                <xdr:rowOff>266700</xdr:rowOff>
              </from>
              <to>
                <xdr:col>11</xdr:col>
                <xdr:colOff>9525</xdr:colOff>
                <xdr:row>118</xdr:row>
                <xdr:rowOff>161925</xdr:rowOff>
              </to>
            </anchor>
          </controlPr>
        </control>
      </mc:Choice>
      <mc:Fallback>
        <control shapeId="4141" r:id="rId36" name="Control 45"/>
      </mc:Fallback>
    </mc:AlternateContent>
    <mc:AlternateContent xmlns:mc="http://schemas.openxmlformats.org/markup-compatibility/2006">
      <mc:Choice Requires="x14">
        <control shapeId="4140" r:id="rId38" name="Control 44">
          <controlPr defaultSize="0" r:id="rId39">
            <anchor moveWithCells="1">
              <from>
                <xdr:col>11</xdr:col>
                <xdr:colOff>38100</xdr:colOff>
                <xdr:row>116</xdr:row>
                <xdr:rowOff>276225</xdr:rowOff>
              </from>
              <to>
                <xdr:col>11</xdr:col>
                <xdr:colOff>847725</xdr:colOff>
                <xdr:row>117</xdr:row>
                <xdr:rowOff>180975</xdr:rowOff>
              </to>
            </anchor>
          </controlPr>
        </control>
      </mc:Choice>
      <mc:Fallback>
        <control shapeId="4140" r:id="rId38" name="Control 44"/>
      </mc:Fallback>
    </mc:AlternateContent>
    <mc:AlternateContent xmlns:mc="http://schemas.openxmlformats.org/markup-compatibility/2006">
      <mc:Choice Requires="x14">
        <control shapeId="4139" r:id="rId40" name="Control 43">
          <controlPr defaultSize="0" r:id="rId41">
            <anchor moveWithCells="1">
              <from>
                <xdr:col>10</xdr:col>
                <xdr:colOff>19050</xdr:colOff>
                <xdr:row>116</xdr:row>
                <xdr:rowOff>276225</xdr:rowOff>
              </from>
              <to>
                <xdr:col>11</xdr:col>
                <xdr:colOff>9525</xdr:colOff>
                <xdr:row>117</xdr:row>
                <xdr:rowOff>180975</xdr:rowOff>
              </to>
            </anchor>
          </controlPr>
        </control>
      </mc:Choice>
      <mc:Fallback>
        <control shapeId="4139" r:id="rId40" name="Control 43"/>
      </mc:Fallback>
    </mc:AlternateContent>
    <mc:AlternateContent xmlns:mc="http://schemas.openxmlformats.org/markup-compatibility/2006">
      <mc:Choice Requires="x14">
        <control shapeId="4138" r:id="rId42" name="Control 42">
          <controlPr defaultSize="0" r:id="rId43">
            <anchor moveWithCells="1">
              <from>
                <xdr:col>11</xdr:col>
                <xdr:colOff>38100</xdr:colOff>
                <xdr:row>116</xdr:row>
                <xdr:rowOff>0</xdr:rowOff>
              </from>
              <to>
                <xdr:col>11</xdr:col>
                <xdr:colOff>847725</xdr:colOff>
                <xdr:row>116</xdr:row>
                <xdr:rowOff>180975</xdr:rowOff>
              </to>
            </anchor>
          </controlPr>
        </control>
      </mc:Choice>
      <mc:Fallback>
        <control shapeId="4138" r:id="rId42" name="Control 42"/>
      </mc:Fallback>
    </mc:AlternateContent>
    <mc:AlternateContent xmlns:mc="http://schemas.openxmlformats.org/markup-compatibility/2006">
      <mc:Choice Requires="x14">
        <control shapeId="4137" r:id="rId44" name="Control 41">
          <controlPr defaultSize="0" r:id="rId45">
            <anchor moveWithCells="1">
              <from>
                <xdr:col>10</xdr:col>
                <xdr:colOff>19050</xdr:colOff>
                <xdr:row>116</xdr:row>
                <xdr:rowOff>0</xdr:rowOff>
              </from>
              <to>
                <xdr:col>11</xdr:col>
                <xdr:colOff>9525</xdr:colOff>
                <xdr:row>116</xdr:row>
                <xdr:rowOff>180975</xdr:rowOff>
              </to>
            </anchor>
          </controlPr>
        </control>
      </mc:Choice>
      <mc:Fallback>
        <control shapeId="4137" r:id="rId44" name="Control 41"/>
      </mc:Fallback>
    </mc:AlternateContent>
    <mc:AlternateContent xmlns:mc="http://schemas.openxmlformats.org/markup-compatibility/2006">
      <mc:Choice Requires="x14">
        <control shapeId="4136" r:id="rId46" name="Control 40">
          <controlPr defaultSize="0" r:id="rId47">
            <anchor moveWithCells="1">
              <from>
                <xdr:col>11</xdr:col>
                <xdr:colOff>38100</xdr:colOff>
                <xdr:row>115</xdr:row>
                <xdr:rowOff>19050</xdr:rowOff>
              </from>
              <to>
                <xdr:col>11</xdr:col>
                <xdr:colOff>847725</xdr:colOff>
                <xdr:row>115</xdr:row>
                <xdr:rowOff>209550</xdr:rowOff>
              </to>
            </anchor>
          </controlPr>
        </control>
      </mc:Choice>
      <mc:Fallback>
        <control shapeId="4136" r:id="rId46" name="Control 40"/>
      </mc:Fallback>
    </mc:AlternateContent>
    <mc:AlternateContent xmlns:mc="http://schemas.openxmlformats.org/markup-compatibility/2006">
      <mc:Choice Requires="x14">
        <control shapeId="4135" r:id="rId48" name="Control 39">
          <controlPr defaultSize="0" r:id="rId49">
            <anchor moveWithCells="1">
              <from>
                <xdr:col>10</xdr:col>
                <xdr:colOff>19050</xdr:colOff>
                <xdr:row>115</xdr:row>
                <xdr:rowOff>19050</xdr:rowOff>
              </from>
              <to>
                <xdr:col>11</xdr:col>
                <xdr:colOff>9525</xdr:colOff>
                <xdr:row>115</xdr:row>
                <xdr:rowOff>209550</xdr:rowOff>
              </to>
            </anchor>
          </controlPr>
        </control>
      </mc:Choice>
      <mc:Fallback>
        <control shapeId="4135" r:id="rId48" name="Control 39"/>
      </mc:Fallback>
    </mc:AlternateContent>
    <mc:AlternateContent xmlns:mc="http://schemas.openxmlformats.org/markup-compatibility/2006">
      <mc:Choice Requires="x14">
        <control shapeId="4134" r:id="rId50" name="Control 38">
          <controlPr defaultSize="0" r:id="rId51">
            <anchor moveWithCells="1">
              <from>
                <xdr:col>11</xdr:col>
                <xdr:colOff>38100</xdr:colOff>
                <xdr:row>114</xdr:row>
                <xdr:rowOff>19050</xdr:rowOff>
              </from>
              <to>
                <xdr:col>11</xdr:col>
                <xdr:colOff>847725</xdr:colOff>
                <xdr:row>114</xdr:row>
                <xdr:rowOff>209550</xdr:rowOff>
              </to>
            </anchor>
          </controlPr>
        </control>
      </mc:Choice>
      <mc:Fallback>
        <control shapeId="4134" r:id="rId50" name="Control 38"/>
      </mc:Fallback>
    </mc:AlternateContent>
    <mc:AlternateContent xmlns:mc="http://schemas.openxmlformats.org/markup-compatibility/2006">
      <mc:Choice Requires="x14">
        <control shapeId="4133" r:id="rId52" name="Control 37">
          <controlPr defaultSize="0" r:id="rId53">
            <anchor moveWithCells="1">
              <from>
                <xdr:col>10</xdr:col>
                <xdr:colOff>19050</xdr:colOff>
                <xdr:row>114</xdr:row>
                <xdr:rowOff>19050</xdr:rowOff>
              </from>
              <to>
                <xdr:col>11</xdr:col>
                <xdr:colOff>9525</xdr:colOff>
                <xdr:row>114</xdr:row>
                <xdr:rowOff>209550</xdr:rowOff>
              </to>
            </anchor>
          </controlPr>
        </control>
      </mc:Choice>
      <mc:Fallback>
        <control shapeId="4133" r:id="rId52" name="Control 37"/>
      </mc:Fallback>
    </mc:AlternateContent>
    <mc:AlternateContent xmlns:mc="http://schemas.openxmlformats.org/markup-compatibility/2006">
      <mc:Choice Requires="x14">
        <control shapeId="4132" r:id="rId54" name="Control 36">
          <controlPr defaultSize="0" r:id="rId55">
            <anchor moveWithCells="1">
              <from>
                <xdr:col>11</xdr:col>
                <xdr:colOff>38100</xdr:colOff>
                <xdr:row>113</xdr:row>
                <xdr:rowOff>47625</xdr:rowOff>
              </from>
              <to>
                <xdr:col>11</xdr:col>
                <xdr:colOff>847725</xdr:colOff>
                <xdr:row>113</xdr:row>
                <xdr:rowOff>238125</xdr:rowOff>
              </to>
            </anchor>
          </controlPr>
        </control>
      </mc:Choice>
      <mc:Fallback>
        <control shapeId="4132" r:id="rId54" name="Control 36"/>
      </mc:Fallback>
    </mc:AlternateContent>
    <mc:AlternateContent xmlns:mc="http://schemas.openxmlformats.org/markup-compatibility/2006">
      <mc:Choice Requires="x14">
        <control shapeId="4131" r:id="rId56" name="Control 35">
          <controlPr defaultSize="0" r:id="rId57">
            <anchor moveWithCells="1">
              <from>
                <xdr:col>10</xdr:col>
                <xdr:colOff>19050</xdr:colOff>
                <xdr:row>113</xdr:row>
                <xdr:rowOff>47625</xdr:rowOff>
              </from>
              <to>
                <xdr:col>11</xdr:col>
                <xdr:colOff>9525</xdr:colOff>
                <xdr:row>113</xdr:row>
                <xdr:rowOff>238125</xdr:rowOff>
              </to>
            </anchor>
          </controlPr>
        </control>
      </mc:Choice>
      <mc:Fallback>
        <control shapeId="4131" r:id="rId56" name="Control 35"/>
      </mc:Fallback>
    </mc:AlternateContent>
    <mc:AlternateContent xmlns:mc="http://schemas.openxmlformats.org/markup-compatibility/2006">
      <mc:Choice Requires="x14">
        <control shapeId="4130" r:id="rId58" name="Control 34">
          <controlPr defaultSize="0" r:id="rId59">
            <anchor moveWithCells="1">
              <from>
                <xdr:col>11</xdr:col>
                <xdr:colOff>38100</xdr:colOff>
                <xdr:row>112</xdr:row>
                <xdr:rowOff>66675</xdr:rowOff>
              </from>
              <to>
                <xdr:col>11</xdr:col>
                <xdr:colOff>847725</xdr:colOff>
                <xdr:row>112</xdr:row>
                <xdr:rowOff>257175</xdr:rowOff>
              </to>
            </anchor>
          </controlPr>
        </control>
      </mc:Choice>
      <mc:Fallback>
        <control shapeId="4130" r:id="rId58" name="Control 34"/>
      </mc:Fallback>
    </mc:AlternateContent>
    <mc:AlternateContent xmlns:mc="http://schemas.openxmlformats.org/markup-compatibility/2006">
      <mc:Choice Requires="x14">
        <control shapeId="4129" r:id="rId60" name="Control 33">
          <controlPr defaultSize="0" r:id="rId61">
            <anchor moveWithCells="1">
              <from>
                <xdr:col>10</xdr:col>
                <xdr:colOff>19050</xdr:colOff>
                <xdr:row>112</xdr:row>
                <xdr:rowOff>66675</xdr:rowOff>
              </from>
              <to>
                <xdr:col>11</xdr:col>
                <xdr:colOff>9525</xdr:colOff>
                <xdr:row>112</xdr:row>
                <xdr:rowOff>257175</xdr:rowOff>
              </to>
            </anchor>
          </controlPr>
        </control>
      </mc:Choice>
      <mc:Fallback>
        <control shapeId="4129" r:id="rId60" name="Control 33"/>
      </mc:Fallback>
    </mc:AlternateContent>
    <mc:AlternateContent xmlns:mc="http://schemas.openxmlformats.org/markup-compatibility/2006">
      <mc:Choice Requires="x14">
        <control shapeId="4128" r:id="rId62" name="Control 32">
          <controlPr defaultSize="0" r:id="rId63">
            <anchor moveWithCells="1">
              <from>
                <xdr:col>11</xdr:col>
                <xdr:colOff>38100</xdr:colOff>
                <xdr:row>111</xdr:row>
                <xdr:rowOff>76200</xdr:rowOff>
              </from>
              <to>
                <xdr:col>11</xdr:col>
                <xdr:colOff>847725</xdr:colOff>
                <xdr:row>111</xdr:row>
                <xdr:rowOff>266700</xdr:rowOff>
              </to>
            </anchor>
          </controlPr>
        </control>
      </mc:Choice>
      <mc:Fallback>
        <control shapeId="4128" r:id="rId62" name="Control 32"/>
      </mc:Fallback>
    </mc:AlternateContent>
    <mc:AlternateContent xmlns:mc="http://schemas.openxmlformats.org/markup-compatibility/2006">
      <mc:Choice Requires="x14">
        <control shapeId="4127" r:id="rId64" name="Control 31">
          <controlPr defaultSize="0" r:id="rId65">
            <anchor moveWithCells="1">
              <from>
                <xdr:col>10</xdr:col>
                <xdr:colOff>19050</xdr:colOff>
                <xdr:row>111</xdr:row>
                <xdr:rowOff>76200</xdr:rowOff>
              </from>
              <to>
                <xdr:col>11</xdr:col>
                <xdr:colOff>9525</xdr:colOff>
                <xdr:row>111</xdr:row>
                <xdr:rowOff>266700</xdr:rowOff>
              </to>
            </anchor>
          </controlPr>
        </control>
      </mc:Choice>
      <mc:Fallback>
        <control shapeId="4127" r:id="rId64" name="Control 31"/>
      </mc:Fallback>
    </mc:AlternateContent>
    <mc:AlternateContent xmlns:mc="http://schemas.openxmlformats.org/markup-compatibility/2006">
      <mc:Choice Requires="x14">
        <control shapeId="4126" r:id="rId66" name="Control 30">
          <controlPr defaultSize="0" r:id="rId67">
            <anchor moveWithCells="1">
              <from>
                <xdr:col>11</xdr:col>
                <xdr:colOff>38100</xdr:colOff>
                <xdr:row>110</xdr:row>
                <xdr:rowOff>95250</xdr:rowOff>
              </from>
              <to>
                <xdr:col>11</xdr:col>
                <xdr:colOff>847725</xdr:colOff>
                <xdr:row>111</xdr:row>
                <xdr:rowOff>0</xdr:rowOff>
              </to>
            </anchor>
          </controlPr>
        </control>
      </mc:Choice>
      <mc:Fallback>
        <control shapeId="4126" r:id="rId66" name="Control 30"/>
      </mc:Fallback>
    </mc:AlternateContent>
    <mc:AlternateContent xmlns:mc="http://schemas.openxmlformats.org/markup-compatibility/2006">
      <mc:Choice Requires="x14">
        <control shapeId="4125" r:id="rId68" name="Control 29">
          <controlPr defaultSize="0" r:id="rId69">
            <anchor moveWithCells="1">
              <from>
                <xdr:col>10</xdr:col>
                <xdr:colOff>19050</xdr:colOff>
                <xdr:row>110</xdr:row>
                <xdr:rowOff>95250</xdr:rowOff>
              </from>
              <to>
                <xdr:col>11</xdr:col>
                <xdr:colOff>9525</xdr:colOff>
                <xdr:row>111</xdr:row>
                <xdr:rowOff>0</xdr:rowOff>
              </to>
            </anchor>
          </controlPr>
        </control>
      </mc:Choice>
      <mc:Fallback>
        <control shapeId="4125" r:id="rId68" name="Control 29"/>
      </mc:Fallback>
    </mc:AlternateContent>
    <mc:AlternateContent xmlns:mc="http://schemas.openxmlformats.org/markup-compatibility/2006">
      <mc:Choice Requires="x14">
        <control shapeId="4124" r:id="rId70" name="Control 28">
          <controlPr defaultSize="0" r:id="rId71">
            <anchor moveWithCells="1">
              <from>
                <xdr:col>11</xdr:col>
                <xdr:colOff>38100</xdr:colOff>
                <xdr:row>109</xdr:row>
                <xdr:rowOff>95250</xdr:rowOff>
              </from>
              <to>
                <xdr:col>11</xdr:col>
                <xdr:colOff>847725</xdr:colOff>
                <xdr:row>110</xdr:row>
                <xdr:rowOff>0</xdr:rowOff>
              </to>
            </anchor>
          </controlPr>
        </control>
      </mc:Choice>
      <mc:Fallback>
        <control shapeId="4124" r:id="rId70" name="Control 28"/>
      </mc:Fallback>
    </mc:AlternateContent>
    <mc:AlternateContent xmlns:mc="http://schemas.openxmlformats.org/markup-compatibility/2006">
      <mc:Choice Requires="x14">
        <control shapeId="4123" r:id="rId72" name="Control 27">
          <controlPr defaultSize="0" r:id="rId73">
            <anchor moveWithCells="1">
              <from>
                <xdr:col>10</xdr:col>
                <xdr:colOff>19050</xdr:colOff>
                <xdr:row>109</xdr:row>
                <xdr:rowOff>95250</xdr:rowOff>
              </from>
              <to>
                <xdr:col>11</xdr:col>
                <xdr:colOff>9525</xdr:colOff>
                <xdr:row>110</xdr:row>
                <xdr:rowOff>0</xdr:rowOff>
              </to>
            </anchor>
          </controlPr>
        </control>
      </mc:Choice>
      <mc:Fallback>
        <control shapeId="4123" r:id="rId72" name="Control 27"/>
      </mc:Fallback>
    </mc:AlternateContent>
    <mc:AlternateContent xmlns:mc="http://schemas.openxmlformats.org/markup-compatibility/2006">
      <mc:Choice Requires="x14">
        <control shapeId="4122" r:id="rId74" name="Control 26">
          <controlPr defaultSize="0" r:id="rId75">
            <anchor moveWithCells="1">
              <from>
                <xdr:col>11</xdr:col>
                <xdr:colOff>38100</xdr:colOff>
                <xdr:row>108</xdr:row>
                <xdr:rowOff>123825</xdr:rowOff>
              </from>
              <to>
                <xdr:col>11</xdr:col>
                <xdr:colOff>847725</xdr:colOff>
                <xdr:row>109</xdr:row>
                <xdr:rowOff>19050</xdr:rowOff>
              </to>
            </anchor>
          </controlPr>
        </control>
      </mc:Choice>
      <mc:Fallback>
        <control shapeId="4122" r:id="rId74" name="Control 26"/>
      </mc:Fallback>
    </mc:AlternateContent>
    <mc:AlternateContent xmlns:mc="http://schemas.openxmlformats.org/markup-compatibility/2006">
      <mc:Choice Requires="x14">
        <control shapeId="4121" r:id="rId76" name="Control 25">
          <controlPr defaultSize="0" r:id="rId77">
            <anchor moveWithCells="1">
              <from>
                <xdr:col>10</xdr:col>
                <xdr:colOff>19050</xdr:colOff>
                <xdr:row>108</xdr:row>
                <xdr:rowOff>123825</xdr:rowOff>
              </from>
              <to>
                <xdr:col>11</xdr:col>
                <xdr:colOff>9525</xdr:colOff>
                <xdr:row>109</xdr:row>
                <xdr:rowOff>19050</xdr:rowOff>
              </to>
            </anchor>
          </controlPr>
        </control>
      </mc:Choice>
      <mc:Fallback>
        <control shapeId="4121" r:id="rId76" name="Control 25"/>
      </mc:Fallback>
    </mc:AlternateContent>
    <mc:AlternateContent xmlns:mc="http://schemas.openxmlformats.org/markup-compatibility/2006">
      <mc:Choice Requires="x14">
        <control shapeId="4120" r:id="rId78" name="Control 24">
          <controlPr defaultSize="0" r:id="rId79">
            <anchor moveWithCells="1">
              <from>
                <xdr:col>11</xdr:col>
                <xdr:colOff>38100</xdr:colOff>
                <xdr:row>107</xdr:row>
                <xdr:rowOff>142875</xdr:rowOff>
              </from>
              <to>
                <xdr:col>11</xdr:col>
                <xdr:colOff>847725</xdr:colOff>
                <xdr:row>108</xdr:row>
                <xdr:rowOff>38100</xdr:rowOff>
              </to>
            </anchor>
          </controlPr>
        </control>
      </mc:Choice>
      <mc:Fallback>
        <control shapeId="4120" r:id="rId78" name="Control 24"/>
      </mc:Fallback>
    </mc:AlternateContent>
    <mc:AlternateContent xmlns:mc="http://schemas.openxmlformats.org/markup-compatibility/2006">
      <mc:Choice Requires="x14">
        <control shapeId="4119" r:id="rId80" name="Control 23">
          <controlPr defaultSize="0" r:id="rId81">
            <anchor moveWithCells="1">
              <from>
                <xdr:col>10</xdr:col>
                <xdr:colOff>19050</xdr:colOff>
                <xdr:row>107</xdr:row>
                <xdr:rowOff>142875</xdr:rowOff>
              </from>
              <to>
                <xdr:col>11</xdr:col>
                <xdr:colOff>9525</xdr:colOff>
                <xdr:row>108</xdr:row>
                <xdr:rowOff>38100</xdr:rowOff>
              </to>
            </anchor>
          </controlPr>
        </control>
      </mc:Choice>
      <mc:Fallback>
        <control shapeId="4119" r:id="rId80" name="Control 23"/>
      </mc:Fallback>
    </mc:AlternateContent>
    <mc:AlternateContent xmlns:mc="http://schemas.openxmlformats.org/markup-compatibility/2006">
      <mc:Choice Requires="x14">
        <control shapeId="4118" r:id="rId82" name="Control 22">
          <controlPr defaultSize="0" r:id="rId83">
            <anchor moveWithCells="1">
              <from>
                <xdr:col>11</xdr:col>
                <xdr:colOff>38100</xdr:colOff>
                <xdr:row>106</xdr:row>
                <xdr:rowOff>152400</xdr:rowOff>
              </from>
              <to>
                <xdr:col>11</xdr:col>
                <xdr:colOff>847725</xdr:colOff>
                <xdr:row>107</xdr:row>
                <xdr:rowOff>57150</xdr:rowOff>
              </to>
            </anchor>
          </controlPr>
        </control>
      </mc:Choice>
      <mc:Fallback>
        <control shapeId="4118" r:id="rId82" name="Control 22"/>
      </mc:Fallback>
    </mc:AlternateContent>
    <mc:AlternateContent xmlns:mc="http://schemas.openxmlformats.org/markup-compatibility/2006">
      <mc:Choice Requires="x14">
        <control shapeId="4117" r:id="rId84" name="Control 21">
          <controlPr defaultSize="0" r:id="rId85">
            <anchor moveWithCells="1">
              <from>
                <xdr:col>10</xdr:col>
                <xdr:colOff>19050</xdr:colOff>
                <xdr:row>106</xdr:row>
                <xdr:rowOff>152400</xdr:rowOff>
              </from>
              <to>
                <xdr:col>11</xdr:col>
                <xdr:colOff>9525</xdr:colOff>
                <xdr:row>107</xdr:row>
                <xdr:rowOff>57150</xdr:rowOff>
              </to>
            </anchor>
          </controlPr>
        </control>
      </mc:Choice>
      <mc:Fallback>
        <control shapeId="4117" r:id="rId84" name="Control 21"/>
      </mc:Fallback>
    </mc:AlternateContent>
    <mc:AlternateContent xmlns:mc="http://schemas.openxmlformats.org/markup-compatibility/2006">
      <mc:Choice Requires="x14">
        <control shapeId="4116" r:id="rId86" name="Control 20">
          <controlPr defaultSize="0" r:id="rId87">
            <anchor moveWithCells="1">
              <from>
                <xdr:col>11</xdr:col>
                <xdr:colOff>38100</xdr:colOff>
                <xdr:row>105</xdr:row>
                <xdr:rowOff>171450</xdr:rowOff>
              </from>
              <to>
                <xdr:col>11</xdr:col>
                <xdr:colOff>847725</xdr:colOff>
                <xdr:row>106</xdr:row>
                <xdr:rowOff>66675</xdr:rowOff>
              </to>
            </anchor>
          </controlPr>
        </control>
      </mc:Choice>
      <mc:Fallback>
        <control shapeId="4116" r:id="rId86" name="Control 20"/>
      </mc:Fallback>
    </mc:AlternateContent>
    <mc:AlternateContent xmlns:mc="http://schemas.openxmlformats.org/markup-compatibility/2006">
      <mc:Choice Requires="x14">
        <control shapeId="4115" r:id="rId88" name="Control 19">
          <controlPr defaultSize="0" r:id="rId89">
            <anchor moveWithCells="1">
              <from>
                <xdr:col>10</xdr:col>
                <xdr:colOff>19050</xdr:colOff>
                <xdr:row>105</xdr:row>
                <xdr:rowOff>171450</xdr:rowOff>
              </from>
              <to>
                <xdr:col>11</xdr:col>
                <xdr:colOff>9525</xdr:colOff>
                <xdr:row>106</xdr:row>
                <xdr:rowOff>66675</xdr:rowOff>
              </to>
            </anchor>
          </controlPr>
        </control>
      </mc:Choice>
      <mc:Fallback>
        <control shapeId="4115" r:id="rId88" name="Control 19"/>
      </mc:Fallback>
    </mc:AlternateContent>
    <mc:AlternateContent xmlns:mc="http://schemas.openxmlformats.org/markup-compatibility/2006">
      <mc:Choice Requires="x14">
        <control shapeId="4114" r:id="rId90" name="Control 18">
          <controlPr defaultSize="0" r:id="rId91">
            <anchor moveWithCells="1">
              <from>
                <xdr:col>11</xdr:col>
                <xdr:colOff>38100</xdr:colOff>
                <xdr:row>104</xdr:row>
                <xdr:rowOff>180975</xdr:rowOff>
              </from>
              <to>
                <xdr:col>11</xdr:col>
                <xdr:colOff>847725</xdr:colOff>
                <xdr:row>105</xdr:row>
                <xdr:rowOff>85725</xdr:rowOff>
              </to>
            </anchor>
          </controlPr>
        </control>
      </mc:Choice>
      <mc:Fallback>
        <control shapeId="4114" r:id="rId90" name="Control 18"/>
      </mc:Fallback>
    </mc:AlternateContent>
    <mc:AlternateContent xmlns:mc="http://schemas.openxmlformats.org/markup-compatibility/2006">
      <mc:Choice Requires="x14">
        <control shapeId="4113" r:id="rId92" name="Control 17">
          <controlPr defaultSize="0" r:id="rId93">
            <anchor moveWithCells="1">
              <from>
                <xdr:col>10</xdr:col>
                <xdr:colOff>19050</xdr:colOff>
                <xdr:row>104</xdr:row>
                <xdr:rowOff>180975</xdr:rowOff>
              </from>
              <to>
                <xdr:col>11</xdr:col>
                <xdr:colOff>9525</xdr:colOff>
                <xdr:row>105</xdr:row>
                <xdr:rowOff>85725</xdr:rowOff>
              </to>
            </anchor>
          </controlPr>
        </control>
      </mc:Choice>
      <mc:Fallback>
        <control shapeId="4113" r:id="rId92" name="Control 17"/>
      </mc:Fallback>
    </mc:AlternateContent>
    <mc:AlternateContent xmlns:mc="http://schemas.openxmlformats.org/markup-compatibility/2006">
      <mc:Choice Requires="x14">
        <control shapeId="4112" r:id="rId94" name="Control 16">
          <controlPr defaultSize="0" r:id="rId95">
            <anchor moveWithCells="1">
              <from>
                <xdr:col>11</xdr:col>
                <xdr:colOff>38100</xdr:colOff>
                <xdr:row>103</xdr:row>
                <xdr:rowOff>200025</xdr:rowOff>
              </from>
              <to>
                <xdr:col>11</xdr:col>
                <xdr:colOff>847725</xdr:colOff>
                <xdr:row>104</xdr:row>
                <xdr:rowOff>95250</xdr:rowOff>
              </to>
            </anchor>
          </controlPr>
        </control>
      </mc:Choice>
      <mc:Fallback>
        <control shapeId="4112" r:id="rId94" name="Control 16"/>
      </mc:Fallback>
    </mc:AlternateContent>
    <mc:AlternateContent xmlns:mc="http://schemas.openxmlformats.org/markup-compatibility/2006">
      <mc:Choice Requires="x14">
        <control shapeId="4111" r:id="rId96" name="Control 15">
          <controlPr defaultSize="0" r:id="rId97">
            <anchor moveWithCells="1">
              <from>
                <xdr:col>10</xdr:col>
                <xdr:colOff>19050</xdr:colOff>
                <xdr:row>103</xdr:row>
                <xdr:rowOff>200025</xdr:rowOff>
              </from>
              <to>
                <xdr:col>11</xdr:col>
                <xdr:colOff>9525</xdr:colOff>
                <xdr:row>104</xdr:row>
                <xdr:rowOff>95250</xdr:rowOff>
              </to>
            </anchor>
          </controlPr>
        </control>
      </mc:Choice>
      <mc:Fallback>
        <control shapeId="4111" r:id="rId96" name="Control 15"/>
      </mc:Fallback>
    </mc:AlternateContent>
    <mc:AlternateContent xmlns:mc="http://schemas.openxmlformats.org/markup-compatibility/2006">
      <mc:Choice Requires="x14">
        <control shapeId="4110" r:id="rId98" name="Control 14">
          <controlPr defaultSize="0" r:id="rId99">
            <anchor moveWithCells="1">
              <from>
                <xdr:col>11</xdr:col>
                <xdr:colOff>38100</xdr:colOff>
                <xdr:row>102</xdr:row>
                <xdr:rowOff>219075</xdr:rowOff>
              </from>
              <to>
                <xdr:col>11</xdr:col>
                <xdr:colOff>847725</xdr:colOff>
                <xdr:row>103</xdr:row>
                <xdr:rowOff>114300</xdr:rowOff>
              </to>
            </anchor>
          </controlPr>
        </control>
      </mc:Choice>
      <mc:Fallback>
        <control shapeId="4110" r:id="rId98" name="Control 14"/>
      </mc:Fallback>
    </mc:AlternateContent>
    <mc:AlternateContent xmlns:mc="http://schemas.openxmlformats.org/markup-compatibility/2006">
      <mc:Choice Requires="x14">
        <control shapeId="4109" r:id="rId100" name="Control 13">
          <controlPr defaultSize="0" r:id="rId101">
            <anchor moveWithCells="1">
              <from>
                <xdr:col>10</xdr:col>
                <xdr:colOff>19050</xdr:colOff>
                <xdr:row>102</xdr:row>
                <xdr:rowOff>219075</xdr:rowOff>
              </from>
              <to>
                <xdr:col>11</xdr:col>
                <xdr:colOff>9525</xdr:colOff>
                <xdr:row>103</xdr:row>
                <xdr:rowOff>114300</xdr:rowOff>
              </to>
            </anchor>
          </controlPr>
        </control>
      </mc:Choice>
      <mc:Fallback>
        <control shapeId="4109" r:id="rId100" name="Control 13"/>
      </mc:Fallback>
    </mc:AlternateContent>
    <mc:AlternateContent xmlns:mc="http://schemas.openxmlformats.org/markup-compatibility/2006">
      <mc:Choice Requires="x14">
        <control shapeId="4108" r:id="rId102" name="Control 12">
          <controlPr defaultSize="0" r:id="rId103">
            <anchor moveWithCells="1">
              <from>
                <xdr:col>11</xdr:col>
                <xdr:colOff>38100</xdr:colOff>
                <xdr:row>101</xdr:row>
                <xdr:rowOff>228600</xdr:rowOff>
              </from>
              <to>
                <xdr:col>11</xdr:col>
                <xdr:colOff>847725</xdr:colOff>
                <xdr:row>102</xdr:row>
                <xdr:rowOff>133350</xdr:rowOff>
              </to>
            </anchor>
          </controlPr>
        </control>
      </mc:Choice>
      <mc:Fallback>
        <control shapeId="4108" r:id="rId102" name="Control 12"/>
      </mc:Fallback>
    </mc:AlternateContent>
    <mc:AlternateContent xmlns:mc="http://schemas.openxmlformats.org/markup-compatibility/2006">
      <mc:Choice Requires="x14">
        <control shapeId="4107" r:id="rId104" name="Control 11">
          <controlPr defaultSize="0" r:id="rId105">
            <anchor moveWithCells="1">
              <from>
                <xdr:col>10</xdr:col>
                <xdr:colOff>19050</xdr:colOff>
                <xdr:row>101</xdr:row>
                <xdr:rowOff>228600</xdr:rowOff>
              </from>
              <to>
                <xdr:col>11</xdr:col>
                <xdr:colOff>9525</xdr:colOff>
                <xdr:row>102</xdr:row>
                <xdr:rowOff>133350</xdr:rowOff>
              </to>
            </anchor>
          </controlPr>
        </control>
      </mc:Choice>
      <mc:Fallback>
        <control shapeId="4107" r:id="rId104" name="Control 11"/>
      </mc:Fallback>
    </mc:AlternateContent>
    <mc:AlternateContent xmlns:mc="http://schemas.openxmlformats.org/markup-compatibility/2006">
      <mc:Choice Requires="x14">
        <control shapeId="4106" r:id="rId106" name="Control 10">
          <controlPr defaultSize="0" r:id="rId107">
            <anchor moveWithCells="1">
              <from>
                <xdr:col>11</xdr:col>
                <xdr:colOff>38100</xdr:colOff>
                <xdr:row>100</xdr:row>
                <xdr:rowOff>247650</xdr:rowOff>
              </from>
              <to>
                <xdr:col>11</xdr:col>
                <xdr:colOff>847725</xdr:colOff>
                <xdr:row>101</xdr:row>
                <xdr:rowOff>142875</xdr:rowOff>
              </to>
            </anchor>
          </controlPr>
        </control>
      </mc:Choice>
      <mc:Fallback>
        <control shapeId="4106" r:id="rId106" name="Control 10"/>
      </mc:Fallback>
    </mc:AlternateContent>
    <mc:AlternateContent xmlns:mc="http://schemas.openxmlformats.org/markup-compatibility/2006">
      <mc:Choice Requires="x14">
        <control shapeId="4105" r:id="rId108" name="Control 9">
          <controlPr defaultSize="0" r:id="rId109">
            <anchor moveWithCells="1">
              <from>
                <xdr:col>10</xdr:col>
                <xdr:colOff>19050</xdr:colOff>
                <xdr:row>100</xdr:row>
                <xdr:rowOff>247650</xdr:rowOff>
              </from>
              <to>
                <xdr:col>11</xdr:col>
                <xdr:colOff>9525</xdr:colOff>
                <xdr:row>101</xdr:row>
                <xdr:rowOff>142875</xdr:rowOff>
              </to>
            </anchor>
          </controlPr>
        </control>
      </mc:Choice>
      <mc:Fallback>
        <control shapeId="4105" r:id="rId108" name="Control 9"/>
      </mc:Fallback>
    </mc:AlternateContent>
    <mc:AlternateContent xmlns:mc="http://schemas.openxmlformats.org/markup-compatibility/2006">
      <mc:Choice Requires="x14">
        <control shapeId="4104" r:id="rId110" name="Control 8">
          <controlPr defaultSize="0" r:id="rId111">
            <anchor moveWithCells="1">
              <from>
                <xdr:col>11</xdr:col>
                <xdr:colOff>38100</xdr:colOff>
                <xdr:row>99</xdr:row>
                <xdr:rowOff>257175</xdr:rowOff>
              </from>
              <to>
                <xdr:col>11</xdr:col>
                <xdr:colOff>847725</xdr:colOff>
                <xdr:row>100</xdr:row>
                <xdr:rowOff>161925</xdr:rowOff>
              </to>
            </anchor>
          </controlPr>
        </control>
      </mc:Choice>
      <mc:Fallback>
        <control shapeId="4104" r:id="rId110" name="Control 8"/>
      </mc:Fallback>
    </mc:AlternateContent>
    <mc:AlternateContent xmlns:mc="http://schemas.openxmlformats.org/markup-compatibility/2006">
      <mc:Choice Requires="x14">
        <control shapeId="4103" r:id="rId112" name="Control 7">
          <controlPr defaultSize="0" r:id="rId113">
            <anchor moveWithCells="1">
              <from>
                <xdr:col>10</xdr:col>
                <xdr:colOff>19050</xdr:colOff>
                <xdr:row>99</xdr:row>
                <xdr:rowOff>257175</xdr:rowOff>
              </from>
              <to>
                <xdr:col>11</xdr:col>
                <xdr:colOff>9525</xdr:colOff>
                <xdr:row>100</xdr:row>
                <xdr:rowOff>161925</xdr:rowOff>
              </to>
            </anchor>
          </controlPr>
        </control>
      </mc:Choice>
      <mc:Fallback>
        <control shapeId="4103" r:id="rId112" name="Control 7"/>
      </mc:Fallback>
    </mc:AlternateContent>
    <mc:AlternateContent xmlns:mc="http://schemas.openxmlformats.org/markup-compatibility/2006">
      <mc:Choice Requires="x14">
        <control shapeId="4102" r:id="rId114" name="Control 6">
          <controlPr defaultSize="0" r:id="rId115">
            <anchor moveWithCells="1">
              <from>
                <xdr:col>11</xdr:col>
                <xdr:colOff>38100</xdr:colOff>
                <xdr:row>98</xdr:row>
                <xdr:rowOff>276225</xdr:rowOff>
              </from>
              <to>
                <xdr:col>11</xdr:col>
                <xdr:colOff>847725</xdr:colOff>
                <xdr:row>99</xdr:row>
                <xdr:rowOff>171450</xdr:rowOff>
              </to>
            </anchor>
          </controlPr>
        </control>
      </mc:Choice>
      <mc:Fallback>
        <control shapeId="4102" r:id="rId114" name="Control 6"/>
      </mc:Fallback>
    </mc:AlternateContent>
    <mc:AlternateContent xmlns:mc="http://schemas.openxmlformats.org/markup-compatibility/2006">
      <mc:Choice Requires="x14">
        <control shapeId="4101" r:id="rId116" name="Control 5">
          <controlPr defaultSize="0" r:id="rId117">
            <anchor moveWithCells="1">
              <from>
                <xdr:col>10</xdr:col>
                <xdr:colOff>19050</xdr:colOff>
                <xdr:row>98</xdr:row>
                <xdr:rowOff>276225</xdr:rowOff>
              </from>
              <to>
                <xdr:col>11</xdr:col>
                <xdr:colOff>9525</xdr:colOff>
                <xdr:row>99</xdr:row>
                <xdr:rowOff>171450</xdr:rowOff>
              </to>
            </anchor>
          </controlPr>
        </control>
      </mc:Choice>
      <mc:Fallback>
        <control shapeId="4101" r:id="rId116" name="Control 5"/>
      </mc:Fallback>
    </mc:AlternateContent>
    <mc:AlternateContent xmlns:mc="http://schemas.openxmlformats.org/markup-compatibility/2006">
      <mc:Choice Requires="x14">
        <control shapeId="4100" r:id="rId118" name="Control 4">
          <controlPr defaultSize="0" r:id="rId119">
            <anchor moveWithCells="1">
              <from>
                <xdr:col>11</xdr:col>
                <xdr:colOff>38100</xdr:colOff>
                <xdr:row>98</xdr:row>
                <xdr:rowOff>0</xdr:rowOff>
              </from>
              <to>
                <xdr:col>11</xdr:col>
                <xdr:colOff>847725</xdr:colOff>
                <xdr:row>98</xdr:row>
                <xdr:rowOff>190500</xdr:rowOff>
              </to>
            </anchor>
          </controlPr>
        </control>
      </mc:Choice>
      <mc:Fallback>
        <control shapeId="4100" r:id="rId118" name="Control 4"/>
      </mc:Fallback>
    </mc:AlternateContent>
    <mc:AlternateContent xmlns:mc="http://schemas.openxmlformats.org/markup-compatibility/2006">
      <mc:Choice Requires="x14">
        <control shapeId="4099" r:id="rId120" name="Control 3">
          <controlPr defaultSize="0" r:id="rId121">
            <anchor moveWithCells="1">
              <from>
                <xdr:col>10</xdr:col>
                <xdr:colOff>19050</xdr:colOff>
                <xdr:row>98</xdr:row>
                <xdr:rowOff>0</xdr:rowOff>
              </from>
              <to>
                <xdr:col>11</xdr:col>
                <xdr:colOff>9525</xdr:colOff>
                <xdr:row>98</xdr:row>
                <xdr:rowOff>190500</xdr:rowOff>
              </to>
            </anchor>
          </controlPr>
        </control>
      </mc:Choice>
      <mc:Fallback>
        <control shapeId="4099" r:id="rId120" name="Control 3"/>
      </mc:Fallback>
    </mc:AlternateContent>
    <mc:AlternateContent xmlns:mc="http://schemas.openxmlformats.org/markup-compatibility/2006">
      <mc:Choice Requires="x14">
        <control shapeId="4098" r:id="rId122" name="Control 2">
          <controlPr defaultSize="0" r:id="rId123">
            <anchor moveWithCells="1">
              <from>
                <xdr:col>11</xdr:col>
                <xdr:colOff>38100</xdr:colOff>
                <xdr:row>97</xdr:row>
                <xdr:rowOff>0</xdr:rowOff>
              </from>
              <to>
                <xdr:col>11</xdr:col>
                <xdr:colOff>847725</xdr:colOff>
                <xdr:row>97</xdr:row>
                <xdr:rowOff>190500</xdr:rowOff>
              </to>
            </anchor>
          </controlPr>
        </control>
      </mc:Choice>
      <mc:Fallback>
        <control shapeId="4098" r:id="rId122" name="Control 2"/>
      </mc:Fallback>
    </mc:AlternateContent>
    <mc:AlternateContent xmlns:mc="http://schemas.openxmlformats.org/markup-compatibility/2006">
      <mc:Choice Requires="x14">
        <control shapeId="4097" r:id="rId124" name="Control 1">
          <controlPr defaultSize="0" r:id="rId125">
            <anchor moveWithCells="1">
              <from>
                <xdr:col>10</xdr:col>
                <xdr:colOff>19050</xdr:colOff>
                <xdr:row>97</xdr:row>
                <xdr:rowOff>0</xdr:rowOff>
              </from>
              <to>
                <xdr:col>11</xdr:col>
                <xdr:colOff>9525</xdr:colOff>
                <xdr:row>97</xdr:row>
                <xdr:rowOff>190500</xdr:rowOff>
              </to>
            </anchor>
          </controlPr>
        </control>
      </mc:Choice>
      <mc:Fallback>
        <control shapeId="4097" r:id="rId124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sheetPr codeName="List2"/>
  <dimension ref="A1:BS63"/>
  <sheetViews>
    <sheetView topLeftCell="B1" workbookViewId="0">
      <selection activeCell="L11" sqref="L11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943905</v>
      </c>
      <c r="C2">
        <v>3722905</v>
      </c>
      <c r="D2">
        <v>1144559</v>
      </c>
      <c r="E2">
        <v>1949077</v>
      </c>
      <c r="F2">
        <v>1542586</v>
      </c>
      <c r="G2">
        <v>3533128</v>
      </c>
      <c r="H2">
        <v>10005547</v>
      </c>
      <c r="I2">
        <v>3999291</v>
      </c>
      <c r="J2">
        <v>10834493</v>
      </c>
      <c r="K2">
        <v>16315256</v>
      </c>
      <c r="L2">
        <v>8319868</v>
      </c>
      <c r="M2">
        <v>21819346</v>
      </c>
      <c r="N2">
        <v>5722887</v>
      </c>
      <c r="O2">
        <v>13600793</v>
      </c>
      <c r="P2">
        <v>3638283</v>
      </c>
      <c r="Q2">
        <v>26681871</v>
      </c>
      <c r="R2">
        <v>14525667</v>
      </c>
      <c r="S2">
        <v>13440834</v>
      </c>
      <c r="T2">
        <v>17466138</v>
      </c>
      <c r="U2">
        <v>17137048</v>
      </c>
      <c r="V2">
        <v>10033899</v>
      </c>
      <c r="W2">
        <v>27017499</v>
      </c>
      <c r="X2">
        <v>45269981</v>
      </c>
      <c r="Y2">
        <v>29190320</v>
      </c>
      <c r="Z2">
        <v>16261260</v>
      </c>
      <c r="AA2">
        <v>7747274</v>
      </c>
      <c r="AB2">
        <v>11603332</v>
      </c>
      <c r="AC2">
        <v>9643110</v>
      </c>
      <c r="AD2">
        <v>8382852</v>
      </c>
      <c r="AE2">
        <v>19815746</v>
      </c>
      <c r="AF2">
        <v>24634594</v>
      </c>
      <c r="AG2">
        <v>17594093</v>
      </c>
      <c r="AH2">
        <v>25006925</v>
      </c>
      <c r="AI2">
        <v>17832368</v>
      </c>
      <c r="AJ2">
        <v>20609360</v>
      </c>
      <c r="AK2">
        <v>88211484</v>
      </c>
      <c r="AL2">
        <v>82792071</v>
      </c>
      <c r="AM2">
        <v>104639017</v>
      </c>
      <c r="AN2">
        <v>86567949</v>
      </c>
      <c r="AO2">
        <v>135757610</v>
      </c>
      <c r="AP2">
        <v>39225545</v>
      </c>
      <c r="AQ2">
        <v>69359793</v>
      </c>
      <c r="AR2">
        <v>47088006</v>
      </c>
      <c r="AS2">
        <v>40515977</v>
      </c>
      <c r="AT2">
        <v>50380576</v>
      </c>
      <c r="AU2">
        <v>53133761</v>
      </c>
      <c r="AV2">
        <v>46918001</v>
      </c>
      <c r="AW2">
        <v>41015706</v>
      </c>
      <c r="AX2">
        <v>38634236</v>
      </c>
      <c r="AY2">
        <v>38339323</v>
      </c>
      <c r="AZ2">
        <v>61935678</v>
      </c>
      <c r="BA2">
        <v>40154461</v>
      </c>
      <c r="BB2">
        <v>33968215</v>
      </c>
      <c r="BC2">
        <v>39664388</v>
      </c>
      <c r="BD2">
        <v>42613863</v>
      </c>
      <c r="BE2">
        <v>91314746</v>
      </c>
      <c r="BF2">
        <v>89931409</v>
      </c>
      <c r="BG2">
        <v>77195831</v>
      </c>
      <c r="BH2">
        <v>90623535</v>
      </c>
      <c r="BI2">
        <v>58470300</v>
      </c>
      <c r="BJ2">
        <v>1805374745.5999999</v>
      </c>
      <c r="BK2">
        <v>1608574241.5999999</v>
      </c>
      <c r="BL2">
        <v>1289429822.4000001</v>
      </c>
      <c r="BM2">
        <v>1875993737.5999999</v>
      </c>
      <c r="BN2">
        <v>1773132537.5999999</v>
      </c>
      <c r="BO2">
        <v>1913765425.9871998</v>
      </c>
      <c r="BP2">
        <v>1647136445.5391998</v>
      </c>
      <c r="BQ2">
        <v>1395779701.2288001</v>
      </c>
      <c r="BR2">
        <v>1898749037.4911997</v>
      </c>
      <c r="BS2">
        <v>1843297670.6911998</v>
      </c>
    </row>
    <row r="4" spans="1:71" x14ac:dyDescent="0.25">
      <c r="BE4">
        <f t="shared" ref="BE4:BN4" si="0">-0.096700305*BE1^2 + 44900.03003*BE1 - 3441492789</f>
        <v>81507164</v>
      </c>
      <c r="BF4">
        <f t="shared" si="0"/>
        <v>81507164</v>
      </c>
      <c r="BG4">
        <f t="shared" si="0"/>
        <v>81507164</v>
      </c>
      <c r="BH4">
        <f t="shared" si="0"/>
        <v>81507164</v>
      </c>
      <c r="BI4">
        <f t="shared" si="0"/>
        <v>81507164</v>
      </c>
      <c r="BJ4">
        <f t="shared" si="0"/>
        <v>1670501017</v>
      </c>
      <c r="BK4">
        <f t="shared" si="0"/>
        <v>1670501017</v>
      </c>
      <c r="BL4">
        <f t="shared" si="0"/>
        <v>1670501017</v>
      </c>
      <c r="BM4">
        <f t="shared" si="0"/>
        <v>1670501017</v>
      </c>
      <c r="BN4">
        <f t="shared" si="0"/>
        <v>1670501017</v>
      </c>
      <c r="BO4">
        <f t="shared" ref="BO4:BS4" si="1">-0.096700305*BO1^2 + 44900.03003*BO1 - 3441492789</f>
        <v>1739745656</v>
      </c>
      <c r="BP4">
        <f t="shared" si="1"/>
        <v>1739745656</v>
      </c>
      <c r="BQ4">
        <f t="shared" si="1"/>
        <v>1739745656</v>
      </c>
      <c r="BR4">
        <f t="shared" si="1"/>
        <v>1739745656</v>
      </c>
      <c r="BS4">
        <f t="shared" si="1"/>
        <v>1739745656</v>
      </c>
    </row>
    <row r="5" spans="1:71" x14ac:dyDescent="0.25">
      <c r="B5" s="3"/>
      <c r="G5" t="s">
        <v>178</v>
      </c>
    </row>
    <row r="6" spans="1:71" x14ac:dyDescent="0.25">
      <c r="A6" s="3"/>
      <c r="E6" s="3"/>
      <c r="F6" s="1"/>
      <c r="G6" s="3"/>
      <c r="H6" s="3"/>
    </row>
    <row r="7" spans="1:71" x14ac:dyDescent="0.25">
      <c r="A7" s="3"/>
      <c r="C7">
        <v>100000</v>
      </c>
      <c r="D7">
        <v>91314746</v>
      </c>
      <c r="E7" s="3"/>
      <c r="F7" s="3"/>
      <c r="H7" s="1"/>
    </row>
    <row r="8" spans="1:71" x14ac:dyDescent="0.25">
      <c r="A8" s="3"/>
      <c r="C8">
        <v>100000</v>
      </c>
      <c r="D8">
        <v>89931409</v>
      </c>
      <c r="E8" s="3"/>
      <c r="G8" s="3" t="s">
        <v>179</v>
      </c>
      <c r="H8" s="3"/>
    </row>
    <row r="9" spans="1:71" x14ac:dyDescent="0.25">
      <c r="A9" s="3"/>
      <c r="C9">
        <v>100000</v>
      </c>
      <c r="D9">
        <v>77195831</v>
      </c>
      <c r="E9" s="3"/>
      <c r="F9" s="3"/>
      <c r="H9" s="3"/>
    </row>
    <row r="10" spans="1:71" x14ac:dyDescent="0.25">
      <c r="A10" s="3"/>
      <c r="C10">
        <v>100000</v>
      </c>
      <c r="D10">
        <v>90623535</v>
      </c>
      <c r="E10" s="3"/>
      <c r="F10" s="3"/>
      <c r="G10" s="3"/>
      <c r="H10" s="3"/>
    </row>
    <row r="11" spans="1:71" x14ac:dyDescent="0.25">
      <c r="A11" s="3"/>
      <c r="C11">
        <v>100000</v>
      </c>
      <c r="D11">
        <v>58470300</v>
      </c>
      <c r="E11" s="3"/>
      <c r="F11" s="3"/>
      <c r="G11" s="1" t="s">
        <v>180</v>
      </c>
      <c r="H11" s="3"/>
    </row>
    <row r="12" spans="1:71" x14ac:dyDescent="0.25">
      <c r="A12" s="3"/>
      <c r="C12">
        <v>200000</v>
      </c>
      <c r="D12">
        <v>1805374745.5999999</v>
      </c>
      <c r="E12" s="3"/>
      <c r="F12" s="3"/>
      <c r="G12" s="3"/>
      <c r="H12" s="3"/>
    </row>
    <row r="13" spans="1:71" x14ac:dyDescent="0.25">
      <c r="A13" s="3"/>
      <c r="C13">
        <v>200000</v>
      </c>
      <c r="D13">
        <v>1608574241.5999999</v>
      </c>
      <c r="E13" s="3"/>
      <c r="F13" s="3"/>
      <c r="H13" s="3"/>
    </row>
    <row r="14" spans="1:71" x14ac:dyDescent="0.25">
      <c r="A14" s="3"/>
      <c r="C14">
        <v>200000</v>
      </c>
      <c r="D14">
        <v>1289429822.4000001</v>
      </c>
      <c r="E14" s="3"/>
      <c r="F14" s="3"/>
      <c r="G14" s="3"/>
      <c r="H14" s="3"/>
    </row>
    <row r="15" spans="1:71" x14ac:dyDescent="0.25">
      <c r="A15" s="3"/>
      <c r="C15">
        <v>200000</v>
      </c>
      <c r="D15">
        <v>1875993737.5999999</v>
      </c>
      <c r="E15" s="3"/>
      <c r="F15" s="3"/>
      <c r="G15" s="3" t="s">
        <v>181</v>
      </c>
      <c r="H15" s="3"/>
    </row>
    <row r="16" spans="1:71" x14ac:dyDescent="0.25">
      <c r="A16" s="3"/>
      <c r="C16">
        <v>200000</v>
      </c>
      <c r="D16">
        <v>1773132537.5999999</v>
      </c>
      <c r="E16" s="3"/>
      <c r="F16" s="3"/>
      <c r="G16" s="3"/>
      <c r="H16" s="3"/>
    </row>
    <row r="17" spans="1:8" x14ac:dyDescent="0.25">
      <c r="A17" s="3"/>
      <c r="C17">
        <v>250000</v>
      </c>
      <c r="D17">
        <v>1913765425.9871998</v>
      </c>
      <c r="E17" s="3"/>
      <c r="F17" s="3"/>
      <c r="G17" s="3"/>
      <c r="H17" s="3"/>
    </row>
    <row r="18" spans="1:8" x14ac:dyDescent="0.25">
      <c r="A18" s="3"/>
      <c r="C18">
        <v>250000</v>
      </c>
      <c r="D18">
        <v>1647136445.5391998</v>
      </c>
      <c r="E18" s="3"/>
      <c r="F18" s="3"/>
      <c r="G18" s="3"/>
      <c r="H18" s="3"/>
    </row>
    <row r="19" spans="1:8" x14ac:dyDescent="0.25">
      <c r="A19" s="3"/>
      <c r="C19">
        <v>250000</v>
      </c>
      <c r="D19">
        <v>1395779701.2288001</v>
      </c>
      <c r="E19" s="3"/>
      <c r="F19" s="3"/>
      <c r="G19" s="3"/>
      <c r="H19" s="3"/>
    </row>
    <row r="20" spans="1:8" x14ac:dyDescent="0.25">
      <c r="A20" s="3"/>
      <c r="C20">
        <v>250000</v>
      </c>
      <c r="D20">
        <v>1898749037.4911997</v>
      </c>
      <c r="E20" s="3"/>
      <c r="F20" s="3"/>
      <c r="G20" s="3"/>
      <c r="H20" s="3"/>
    </row>
    <row r="21" spans="1:8" x14ac:dyDescent="0.25">
      <c r="A21" s="3"/>
      <c r="C21">
        <v>250000</v>
      </c>
      <c r="D21">
        <v>1843297670.6911998</v>
      </c>
      <c r="E21" s="3"/>
      <c r="F21" s="3"/>
      <c r="G21" s="3"/>
      <c r="H21" s="3"/>
    </row>
    <row r="22" spans="1:8" x14ac:dyDescent="0.25">
      <c r="C22" s="3"/>
      <c r="D22" s="3"/>
    </row>
    <row r="23" spans="1:8" x14ac:dyDescent="0.25">
      <c r="C23" s="3"/>
      <c r="D23" s="3"/>
    </row>
    <row r="26" spans="1:8" x14ac:dyDescent="0.25">
      <c r="B26">
        <v>9807581.8000000007</v>
      </c>
    </row>
    <row r="27" spans="1:8" x14ac:dyDescent="0.25">
      <c r="B27">
        <v>8424244.8000000007</v>
      </c>
    </row>
    <row r="28" spans="1:8" x14ac:dyDescent="0.25">
      <c r="B28">
        <v>4311333.2</v>
      </c>
    </row>
    <row r="29" spans="1:8" x14ac:dyDescent="0.25">
      <c r="B29">
        <v>9116370.8000000007</v>
      </c>
    </row>
    <row r="30" spans="1:8" x14ac:dyDescent="0.25">
      <c r="B30">
        <v>23036864.199999999</v>
      </c>
    </row>
    <row r="31" spans="1:8" x14ac:dyDescent="0.25">
      <c r="B31">
        <v>134873728.80000001</v>
      </c>
    </row>
    <row r="32" spans="1:8" x14ac:dyDescent="0.25">
      <c r="B32">
        <v>61926775.200000003</v>
      </c>
    </row>
    <row r="33" spans="2:11" x14ac:dyDescent="0.25">
      <c r="B33">
        <v>381071195.19999999</v>
      </c>
    </row>
    <row r="34" spans="2:11" x14ac:dyDescent="0.25">
      <c r="B34">
        <v>205492720.80000001</v>
      </c>
    </row>
    <row r="35" spans="2:11" x14ac:dyDescent="0.25">
      <c r="B35">
        <v>102631520.8</v>
      </c>
    </row>
    <row r="36" spans="2:11" x14ac:dyDescent="0.25">
      <c r="B36">
        <v>174019769.80000001</v>
      </c>
    </row>
    <row r="37" spans="2:11" x14ac:dyDescent="0.25">
      <c r="B37">
        <v>92609210.200000003</v>
      </c>
    </row>
    <row r="38" spans="2:11" x14ac:dyDescent="0.25">
      <c r="B38">
        <v>343965955.19999999</v>
      </c>
    </row>
    <row r="39" spans="2:11" x14ac:dyDescent="0.25">
      <c r="B39">
        <v>159003380.80000001</v>
      </c>
    </row>
    <row r="40" spans="2:11" x14ac:dyDescent="0.25">
      <c r="B40">
        <v>103552014.8</v>
      </c>
    </row>
    <row r="41" spans="2:11" x14ac:dyDescent="0.25">
      <c r="B41">
        <f>AVERAGE(B26:B40)</f>
        <v>120922844.42666666</v>
      </c>
    </row>
    <row r="45" spans="2:11" x14ac:dyDescent="0.25">
      <c r="F45" t="s">
        <v>15</v>
      </c>
      <c r="G45" t="s">
        <v>16</v>
      </c>
      <c r="H45" t="s">
        <v>17</v>
      </c>
      <c r="I45" t="s">
        <v>18</v>
      </c>
      <c r="J45" t="s">
        <v>17</v>
      </c>
      <c r="K45" t="s">
        <v>19</v>
      </c>
    </row>
    <row r="46" spans="2:11" x14ac:dyDescent="0.25">
      <c r="E46" t="s">
        <v>20</v>
      </c>
      <c r="I46" t="s">
        <v>21</v>
      </c>
      <c r="K46" t="s">
        <v>22</v>
      </c>
    </row>
    <row r="47" spans="2:11" x14ac:dyDescent="0.25">
      <c r="E47" t="s">
        <v>23</v>
      </c>
      <c r="I47" t="s">
        <v>21</v>
      </c>
      <c r="K47" t="s">
        <v>24</v>
      </c>
    </row>
    <row r="48" spans="2:11" x14ac:dyDescent="0.25">
      <c r="E48" t="s">
        <v>25</v>
      </c>
      <c r="I48" t="s">
        <v>21</v>
      </c>
      <c r="K48" t="s">
        <v>26</v>
      </c>
    </row>
    <row r="49" spans="5:11" x14ac:dyDescent="0.25">
      <c r="E49" t="s">
        <v>27</v>
      </c>
      <c r="I49" t="s">
        <v>21</v>
      </c>
      <c r="K49" t="s">
        <v>28</v>
      </c>
    </row>
    <row r="50" spans="5:11" x14ac:dyDescent="0.25">
      <c r="E50" t="s">
        <v>29</v>
      </c>
      <c r="I50" t="s">
        <v>21</v>
      </c>
      <c r="K50" t="s">
        <v>30</v>
      </c>
    </row>
    <row r="51" spans="5:11" x14ac:dyDescent="0.25">
      <c r="E51" t="s">
        <v>31</v>
      </c>
      <c r="I51" t="s">
        <v>32</v>
      </c>
      <c r="K51" t="s">
        <v>33</v>
      </c>
    </row>
    <row r="52" spans="5:11" x14ac:dyDescent="0.25">
      <c r="E52" t="s">
        <v>34</v>
      </c>
      <c r="I52" t="s">
        <v>32</v>
      </c>
      <c r="K52" t="s">
        <v>35</v>
      </c>
    </row>
    <row r="53" spans="5:11" x14ac:dyDescent="0.25">
      <c r="E53" t="s">
        <v>36</v>
      </c>
      <c r="I53" t="s">
        <v>32</v>
      </c>
      <c r="K53" t="s">
        <v>37</v>
      </c>
    </row>
    <row r="54" spans="5:11" x14ac:dyDescent="0.25">
      <c r="E54" t="s">
        <v>38</v>
      </c>
      <c r="I54" t="s">
        <v>32</v>
      </c>
      <c r="K54" t="s">
        <v>39</v>
      </c>
    </row>
    <row r="55" spans="5:11" x14ac:dyDescent="0.25">
      <c r="E55" t="s">
        <v>40</v>
      </c>
      <c r="I55" t="s">
        <v>32</v>
      </c>
      <c r="K55" t="s">
        <v>41</v>
      </c>
    </row>
    <row r="56" spans="5:11" x14ac:dyDescent="0.25">
      <c r="E56" t="s">
        <v>42</v>
      </c>
      <c r="I56" t="s">
        <v>43</v>
      </c>
      <c r="K56" t="s">
        <v>44</v>
      </c>
    </row>
    <row r="57" spans="5:11" x14ac:dyDescent="0.25">
      <c r="E57" t="s">
        <v>45</v>
      </c>
      <c r="I57" t="s">
        <v>43</v>
      </c>
      <c r="K57" t="s">
        <v>46</v>
      </c>
    </row>
    <row r="58" spans="5:11" x14ac:dyDescent="0.25">
      <c r="E58" t="s">
        <v>47</v>
      </c>
      <c r="I58" t="s">
        <v>43</v>
      </c>
      <c r="K58" t="s">
        <v>48</v>
      </c>
    </row>
    <row r="59" spans="5:11" x14ac:dyDescent="0.25">
      <c r="E59" t="s">
        <v>49</v>
      </c>
      <c r="I59" t="s">
        <v>43</v>
      </c>
      <c r="K59" t="s">
        <v>50</v>
      </c>
    </row>
    <row r="60" spans="5:11" x14ac:dyDescent="0.25">
      <c r="E60" t="s">
        <v>51</v>
      </c>
      <c r="I60" t="s">
        <v>43</v>
      </c>
      <c r="K60" t="s">
        <v>52</v>
      </c>
    </row>
    <row r="63" spans="5:11" x14ac:dyDescent="0.25">
      <c r="E63" t="s">
        <v>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2018-01-29T23:18:10Z</dcterms:modified>
</cp:coreProperties>
</file>